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jclm.es\SANI\SC\MAYORES\PROGRAMAS DE ATENCIÓN A MAYORES\1. GESTIÓN TÉCNICO JURÍDICA\ORDEN EE.LL\2025\5.2 formularios justificaciones 2025\LINEA 1\"/>
    </mc:Choice>
  </mc:AlternateContent>
  <xr:revisionPtr revIDLastSave="0" documentId="13_ncr:1_{7125BC8C-BA5E-44CB-ADEF-6F18A0C01D31}" xr6:coauthVersionLast="36" xr6:coauthVersionMax="36" xr10:uidLastSave="{00000000-0000-0000-0000-000000000000}"/>
  <bookViews>
    <workbookView xWindow="0" yWindow="0" windowWidth="28800" windowHeight="11700" xr2:uid="{00000000-000D-0000-FFFF-FFFF00000000}"/>
  </bookViews>
  <sheets>
    <sheet name="CENTRO DE DÍA" sheetId="4"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3" i="4" l="1"/>
  <c r="AC62" i="4"/>
  <c r="AA62" i="4"/>
  <c r="Z62" i="4"/>
  <c r="T63" i="4"/>
  <c r="T62" i="4"/>
  <c r="S63" i="4"/>
  <c r="R63" i="4"/>
  <c r="Q63" i="4"/>
  <c r="S62" i="4"/>
  <c r="R62" i="4"/>
  <c r="Q62" i="4"/>
  <c r="AC63" i="4" l="1"/>
  <c r="AB63" i="4"/>
  <c r="AA63" i="4"/>
  <c r="AB62" i="4"/>
  <c r="V61" i="4" l="1"/>
  <c r="W61" i="4" s="1"/>
  <c r="X61" i="4" s="1"/>
  <c r="T61" i="4"/>
  <c r="AC61" i="4" s="1"/>
  <c r="AC60" i="4"/>
  <c r="V60" i="4"/>
  <c r="W60" i="4" s="1"/>
  <c r="X60" i="4" s="1"/>
  <c r="Z60" i="4" s="1"/>
  <c r="T60" i="4"/>
  <c r="W59" i="4"/>
  <c r="X59" i="4" s="1"/>
  <c r="Z59" i="4" s="1"/>
  <c r="V59" i="4"/>
  <c r="T59" i="4"/>
  <c r="AC59" i="4" s="1"/>
  <c r="V58" i="4"/>
  <c r="W58" i="4" s="1"/>
  <c r="X58" i="4" s="1"/>
  <c r="Z58" i="4" s="1"/>
  <c r="T58" i="4"/>
  <c r="AC58" i="4" s="1"/>
  <c r="V57" i="4"/>
  <c r="W57" i="4" s="1"/>
  <c r="X57" i="4" s="1"/>
  <c r="T57" i="4"/>
  <c r="AC57" i="4" s="1"/>
  <c r="V56" i="4"/>
  <c r="W56" i="4" s="1"/>
  <c r="X56" i="4" s="1"/>
  <c r="Z56" i="4" s="1"/>
  <c r="T56" i="4"/>
  <c r="AC56" i="4" s="1"/>
  <c r="V55" i="4"/>
  <c r="W55" i="4" s="1"/>
  <c r="X55" i="4" s="1"/>
  <c r="Z55" i="4" s="1"/>
  <c r="T55" i="4"/>
  <c r="AC55" i="4" s="1"/>
  <c r="V54" i="4"/>
  <c r="W54" i="4" s="1"/>
  <c r="X54" i="4" s="1"/>
  <c r="T54" i="4"/>
  <c r="AC54" i="4" s="1"/>
  <c r="W53" i="4"/>
  <c r="X53" i="4" s="1"/>
  <c r="V53" i="4"/>
  <c r="T53" i="4"/>
  <c r="AC53" i="4" s="1"/>
  <c r="V52" i="4"/>
  <c r="W52" i="4" s="1"/>
  <c r="X52" i="4" s="1"/>
  <c r="T52" i="4"/>
  <c r="AC52" i="4" s="1"/>
  <c r="V51" i="4"/>
  <c r="W51" i="4" s="1"/>
  <c r="X51" i="4" s="1"/>
  <c r="T51" i="4"/>
  <c r="AC51" i="4" s="1"/>
  <c r="Z53" i="4" l="1"/>
  <c r="Z61" i="4"/>
  <c r="Z52" i="4"/>
  <c r="AB52" i="4" s="1"/>
  <c r="AA52" i="4" s="1"/>
  <c r="Z57" i="4"/>
  <c r="Z54" i="4"/>
  <c r="Z51" i="4"/>
  <c r="AB51" i="4" s="1"/>
  <c r="AB57" i="4"/>
  <c r="AA57" i="4" s="1"/>
  <c r="AB54" i="4"/>
  <c r="AA54" i="4" s="1"/>
  <c r="AB60" i="4"/>
  <c r="AA60" i="4"/>
  <c r="AB53" i="4"/>
  <c r="AA53" i="4" s="1"/>
  <c r="AB56" i="4"/>
  <c r="AA56" i="4" s="1"/>
  <c r="AB59" i="4"/>
  <c r="AA59" i="4" s="1"/>
  <c r="AB55" i="4"/>
  <c r="AA55" i="4" s="1"/>
  <c r="AB58" i="4"/>
  <c r="AA58" i="4" s="1"/>
  <c r="AB61" i="4"/>
  <c r="AA61" i="4" s="1"/>
  <c r="T48" i="4"/>
  <c r="AC48" i="4" s="1"/>
  <c r="T27" i="4"/>
  <c r="T28" i="4"/>
  <c r="T29" i="4"/>
  <c r="AC29" i="4" s="1"/>
  <c r="T30" i="4"/>
  <c r="AC30" i="4" s="1"/>
  <c r="T31" i="4"/>
  <c r="AC31" i="4" s="1"/>
  <c r="T32" i="4"/>
  <c r="AC32" i="4" s="1"/>
  <c r="V47" i="4"/>
  <c r="W47" i="4" s="1"/>
  <c r="X47" i="4" s="1"/>
  <c r="V48" i="4"/>
  <c r="W48" i="4" s="1"/>
  <c r="X48" i="4" s="1"/>
  <c r="T44" i="4"/>
  <c r="AC44" i="4" s="1"/>
  <c r="T45" i="4"/>
  <c r="AC45" i="4" s="1"/>
  <c r="T46" i="4"/>
  <c r="AC46" i="4" s="1"/>
  <c r="T47" i="4"/>
  <c r="AC47" i="4" s="1"/>
  <c r="T49" i="4"/>
  <c r="AC49" i="4" s="1"/>
  <c r="V50" i="4"/>
  <c r="W50" i="4" s="1"/>
  <c r="X50" i="4" s="1"/>
  <c r="T50" i="4"/>
  <c r="AC50" i="4" s="1"/>
  <c r="V49" i="4"/>
  <c r="W49" i="4" s="1"/>
  <c r="X49" i="4" s="1"/>
  <c r="V46" i="4"/>
  <c r="W46" i="4" s="1"/>
  <c r="X46" i="4" s="1"/>
  <c r="V45" i="4"/>
  <c r="W45" i="4" s="1"/>
  <c r="X45" i="4" s="1"/>
  <c r="V44" i="4"/>
  <c r="W44" i="4" s="1"/>
  <c r="X44" i="4" s="1"/>
  <c r="V43" i="4"/>
  <c r="W43" i="4" s="1"/>
  <c r="X43" i="4" s="1"/>
  <c r="T43" i="4"/>
  <c r="V42" i="4"/>
  <c r="W42" i="4" s="1"/>
  <c r="X42" i="4" s="1"/>
  <c r="T42" i="4"/>
  <c r="AC42" i="4" s="1"/>
  <c r="V41" i="4"/>
  <c r="W41" i="4" s="1"/>
  <c r="X41" i="4" s="1"/>
  <c r="T41" i="4"/>
  <c r="AC41" i="4" s="1"/>
  <c r="V40" i="4"/>
  <c r="W40" i="4" s="1"/>
  <c r="X40" i="4" s="1"/>
  <c r="T40" i="4"/>
  <c r="AC40" i="4" s="1"/>
  <c r="V39" i="4"/>
  <c r="W39" i="4" s="1"/>
  <c r="X39" i="4" s="1"/>
  <c r="T39" i="4"/>
  <c r="V38" i="4"/>
  <c r="W38" i="4" s="1"/>
  <c r="X38" i="4" s="1"/>
  <c r="T38" i="4"/>
  <c r="AC38" i="4" s="1"/>
  <c r="V37" i="4"/>
  <c r="W37" i="4" s="1"/>
  <c r="X37" i="4" s="1"/>
  <c r="T37" i="4"/>
  <c r="AC37" i="4" s="1"/>
  <c r="V36" i="4"/>
  <c r="W36" i="4" s="1"/>
  <c r="X36" i="4" s="1"/>
  <c r="T36" i="4"/>
  <c r="AC36" i="4" s="1"/>
  <c r="V35" i="4"/>
  <c r="W35" i="4" s="1"/>
  <c r="X35" i="4" s="1"/>
  <c r="T35" i="4"/>
  <c r="AC35" i="4" s="1"/>
  <c r="V34" i="4"/>
  <c r="W34" i="4" s="1"/>
  <c r="X34" i="4" s="1"/>
  <c r="T34" i="4"/>
  <c r="AC34" i="4" s="1"/>
  <c r="V33" i="4"/>
  <c r="W33" i="4" s="1"/>
  <c r="X33" i="4" s="1"/>
  <c r="T33" i="4"/>
  <c r="AC33" i="4" s="1"/>
  <c r="V32" i="4"/>
  <c r="W32" i="4" s="1"/>
  <c r="X32" i="4" s="1"/>
  <c r="V31" i="4"/>
  <c r="W31" i="4" s="1"/>
  <c r="X31" i="4" s="1"/>
  <c r="V30" i="4"/>
  <c r="W30" i="4" s="1"/>
  <c r="X30" i="4" s="1"/>
  <c r="T26" i="4"/>
  <c r="V27" i="4"/>
  <c r="W27" i="4" s="1"/>
  <c r="X27" i="4" s="1"/>
  <c r="V28" i="4"/>
  <c r="W28" i="4" s="1"/>
  <c r="X28" i="4" s="1"/>
  <c r="V29" i="4"/>
  <c r="W29" i="4" s="1"/>
  <c r="X29" i="4" s="1"/>
  <c r="V26" i="4"/>
  <c r="W26" i="4" s="1"/>
  <c r="X26" i="4" s="1"/>
  <c r="AA51" i="4" l="1"/>
  <c r="Z46" i="4"/>
  <c r="Z47" i="4"/>
  <c r="Z43" i="4"/>
  <c r="Z49" i="4"/>
  <c r="AB49" i="4" s="1"/>
  <c r="AA49" i="4" s="1"/>
  <c r="Z48" i="4"/>
  <c r="AB47" i="4"/>
  <c r="AA47" i="4" s="1"/>
  <c r="AB48" i="4"/>
  <c r="AA48" i="4" s="1"/>
  <c r="Z34" i="4"/>
  <c r="AB34" i="4" s="1"/>
  <c r="AA34" i="4" s="1"/>
  <c r="Z41" i="4"/>
  <c r="AB41" i="4" s="1"/>
  <c r="AA41" i="4" s="1"/>
  <c r="Z50" i="4"/>
  <c r="AB50" i="4" s="1"/>
  <c r="AA50" i="4" s="1"/>
  <c r="Z40" i="4"/>
  <c r="Z44" i="4"/>
  <c r="Z45" i="4"/>
  <c r="AB46" i="4"/>
  <c r="AA46" i="4" s="1"/>
  <c r="Z42" i="4"/>
  <c r="Z33" i="4"/>
  <c r="AB33" i="4" s="1"/>
  <c r="AA33" i="4" s="1"/>
  <c r="AB44" i="4"/>
  <c r="AA44" i="4" s="1"/>
  <c r="AC43" i="4"/>
  <c r="AB43" i="4" s="1"/>
  <c r="AA43" i="4" s="1"/>
  <c r="Z36" i="4"/>
  <c r="AB36" i="4" s="1"/>
  <c r="AA36" i="4" s="1"/>
  <c r="Z37" i="4"/>
  <c r="AB37" i="4" s="1"/>
  <c r="AA37" i="4" s="1"/>
  <c r="Z38" i="4"/>
  <c r="AB38" i="4" s="1"/>
  <c r="AA38" i="4" s="1"/>
  <c r="Z31" i="4"/>
  <c r="AB31" i="4" s="1"/>
  <c r="AA31" i="4" s="1"/>
  <c r="Z32" i="4"/>
  <c r="AB32" i="4" s="1"/>
  <c r="AA32" i="4" s="1"/>
  <c r="Z30" i="4"/>
  <c r="AB30" i="4" s="1"/>
  <c r="AA30" i="4" s="1"/>
  <c r="Z35" i="4"/>
  <c r="AB35" i="4" s="1"/>
  <c r="AA35" i="4" s="1"/>
  <c r="Z39" i="4"/>
  <c r="AC39" i="4"/>
  <c r="Z26" i="4"/>
  <c r="AC28" i="4"/>
  <c r="AC27" i="4"/>
  <c r="AC26" i="4"/>
  <c r="Z27" i="4"/>
  <c r="Z29" i="4"/>
  <c r="Z28" i="4"/>
  <c r="AB45" i="4" l="1"/>
  <c r="AA45" i="4" s="1"/>
  <c r="AB42" i="4"/>
  <c r="AA42" i="4" s="1"/>
  <c r="AB40" i="4"/>
  <c r="AA40" i="4" s="1"/>
  <c r="AB39" i="4"/>
  <c r="AA39" i="4" s="1"/>
  <c r="AB27" i="4"/>
  <c r="AA27" i="4" s="1"/>
  <c r="AB28" i="4"/>
  <c r="AB29" i="4"/>
  <c r="AA29" i="4" s="1"/>
  <c r="AB26" i="4"/>
  <c r="AA28" i="4" l="1"/>
  <c r="AA26" i="4"/>
</calcChain>
</file>

<file path=xl/sharedStrings.xml><?xml version="1.0" encoding="utf-8"?>
<sst xmlns="http://schemas.openxmlformats.org/spreadsheetml/2006/main" count="116" uniqueCount="66">
  <si>
    <t>LOCALIDAD:</t>
  </si>
  <si>
    <t>Nº de Plazas :</t>
  </si>
  <si>
    <t>IVA:</t>
  </si>
  <si>
    <t>%</t>
  </si>
  <si>
    <t>SIN IVA</t>
  </si>
  <si>
    <t>AL/BJ</t>
  </si>
  <si>
    <t>NOMBRE Y APELLIDOS</t>
  </si>
  <si>
    <t>DNI</t>
  </si>
  <si>
    <t>ESTANCIAS</t>
  </si>
  <si>
    <t>COSTE ESTANCIAS SIN IVA</t>
  </si>
  <si>
    <t>INGRESOS MENS.</t>
  </si>
  <si>
    <t>PROPORC. PAGA EXTRA</t>
  </si>
  <si>
    <t>TOTAL INGRESOS</t>
  </si>
  <si>
    <t>BASE DE CALCULO</t>
  </si>
  <si>
    <t>TABLA</t>
  </si>
  <si>
    <t>% APORTACIÓN RESIDENTE</t>
  </si>
  <si>
    <t>APORTACIÓN MES RESIDENTE</t>
  </si>
  <si>
    <t>OBSERVACIONES</t>
  </si>
  <si>
    <t>MTR / 50%</t>
  </si>
  <si>
    <t>RELACIÓN / DNI 
UNID. FAM.</t>
  </si>
  <si>
    <t>ORD</t>
  </si>
  <si>
    <t>VAC</t>
  </si>
  <si>
    <t>HOSP</t>
  </si>
  <si>
    <t xml:space="preserve"> Sumas SIN IVA </t>
  </si>
  <si>
    <t>APORTACION AYUNTAMIENTO EN SU CASO</t>
  </si>
  <si>
    <t>CALCULO DE CUANTIA EN CONCEPTO DE SUBVENCION</t>
  </si>
  <si>
    <t>MAXIMO SUBVENCIONADO 55%</t>
  </si>
  <si>
    <t>MTR</t>
  </si>
  <si>
    <t>JUNIO</t>
  </si>
  <si>
    <t>INDICAR SI EL USUARIO CAUSA ALTA O BAJA EN EL CENTRO</t>
  </si>
  <si>
    <t xml:space="preserve">DATOS DEL USUARIO/A  </t>
  </si>
  <si>
    <t>NOMBRE Y APELLIDOS/DNI</t>
  </si>
  <si>
    <t>UNIDAD FAMILIAR DE CONVIVENCIA</t>
  </si>
  <si>
    <t>Cuando el usuario/a tiene cónyuge y también se encuentra en el centro</t>
  </si>
  <si>
    <t>Cuando el usuario/a tiene cónyuge y NO se encuentra en el centro</t>
  </si>
  <si>
    <t>50 %</t>
  </si>
  <si>
    <t>RELACIÓN/DNI UNIDAD FAMILIAR</t>
  </si>
  <si>
    <t>Indicar el número de días de vacaciones si procede</t>
  </si>
  <si>
    <t>Indicar el número de días de hospital si procede</t>
  </si>
  <si>
    <t>INDICAR EL DNI DEL CONYUGE  si procede</t>
  </si>
  <si>
    <t>COSTE ESTANCIA</t>
  </si>
  <si>
    <t>ESTAS CELDAS YA CONTIENEN UNA FORMULA PARA QUE AL INCLUIR LOS DIAS RESULTE EL COSTE DE LA ESTANCIA</t>
  </si>
  <si>
    <t>INGRESOS MENSUALES</t>
  </si>
  <si>
    <t>INDICAR LOS INGRESOS CON LOS QUE CUENTE EL USUARIO O LA UNIDAD FAMILIAR EN SU CASO</t>
  </si>
  <si>
    <t xml:space="preserve">PROPORC. PAGA EXTRA. </t>
  </si>
  <si>
    <t xml:space="preserve">ESTA CELDA YA ESTA FORMULADA PARA PRORRATEAR EL IMPORTE QUE SE INDIQUE EL LOS INGRESOS MENSUALES. </t>
  </si>
  <si>
    <t>Nota!! Nos podemos encontrar con este ejemplo que indico a continuación para una mayor comprensión:</t>
  </si>
  <si>
    <t>Pensión 1 : 874,40*14 pagas</t>
  </si>
  <si>
    <t>Pensión 2 : 250 *12 pagas correspondiente a una pensión del extranjero</t>
  </si>
  <si>
    <t>En la casilla de ingresos mensuales tendríamos que incluir las dos pensiones: 874,40 + 250</t>
  </si>
  <si>
    <t>ESTAS CELDAS YA CONTIENEN UNA FORMULA PARA HACER EL CÁLCULO . NO HAY QUE HACER NADA.</t>
  </si>
  <si>
    <t>BASE DE CÁLCULO</t>
  </si>
  <si>
    <t>ESTAS CELDAS YA CONTIENEN UNA FORMULA PARA SABER LA TABLA QUE APLICAR . NO  HAY QUE HACER NADA</t>
  </si>
  <si>
    <t>% APORTAC. RESIDENTES</t>
  </si>
  <si>
    <t>INDICAR MTR ó 50%</t>
  </si>
  <si>
    <t>SED</t>
  </si>
  <si>
    <t>UNIDAD FAMILIAR</t>
  </si>
  <si>
    <t>ST</t>
  </si>
  <si>
    <t xml:space="preserve">Total </t>
  </si>
  <si>
    <t>SIN TRANSPORTE ADAPTADO</t>
  </si>
  <si>
    <t>NO HAY QUE MODIFICAR ESTAS CELDAS. LOS USUARIOS NO PAGAN EL TRANSPORTE.</t>
  </si>
  <si>
    <t>OBSERVACIONES PARA CUMPLIMENTAR EL ANEXO DE CERTIFICACION DE LOS USUARIOS EN EL CENTRO DE DIA:</t>
  </si>
  <si>
    <t>En la casilla de ingresos proporc. Paga extra al tener solo una de las pensiones 14 pagas , el cálculo solo lo tenemos que hacer sobre ella, por lo que no nos valdría la fórmula que tenemos y tendriamos que incluir nosotros en la celda el siguiente cálculo : 874,40/6 que sería igual a 145,73 €</t>
  </si>
  <si>
    <t>HAY QUE INDICAR EL PORCENTAJE QUE CORRESPONDA EN FUNCIÓN DE LAS TABLAS PORCENTAJE CENTRO DE DIA DE LAS QUE DISPONEN TENIENDO EN CUENTA LOS DIAS DE ESTANCIAS EN CENTRO DE DIA, HOSPITAL Y VACACIONES.</t>
  </si>
  <si>
    <t>Indicar el número de días de estancias en centro de dia</t>
  </si>
  <si>
    <t>CENTRO DE 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</si>
</sst>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P_t_s_-;\-* #,##0\ _P_t_s_-;_-* &quot;-&quot;\ _P_t_s_-;_-@_-"/>
    <numFmt numFmtId="165" formatCode="#,##0.00\ _€"/>
  </numFmts>
  <fonts count="18" x14ac:knownFonts="1">
    <font>
      <sz val="11"/>
      <color theme="1"/>
      <name val="Calibri"/>
      <family val="2"/>
      <scheme val="minor"/>
    </font>
    <font>
      <sz val="12"/>
      <color theme="1"/>
      <name val="Calibri"/>
      <family val="2"/>
      <scheme val="minor"/>
    </font>
    <font>
      <b/>
      <sz val="12"/>
      <color theme="0"/>
      <name val="Calibri"/>
      <family val="2"/>
      <scheme val="minor"/>
    </font>
    <font>
      <sz val="12"/>
      <name val="Calibri"/>
      <family val="2"/>
      <scheme val="minor"/>
    </font>
    <font>
      <i/>
      <sz val="12"/>
      <name val="Calibri"/>
      <family val="2"/>
      <scheme val="minor"/>
    </font>
    <font>
      <b/>
      <sz val="12"/>
      <color theme="1"/>
      <name val="Calibri"/>
      <family val="2"/>
      <scheme val="minor"/>
    </font>
    <font>
      <b/>
      <sz val="12"/>
      <name val="Calibri"/>
      <family val="2"/>
      <scheme val="minor"/>
    </font>
    <font>
      <b/>
      <sz val="12"/>
      <color rgb="FFFF0000"/>
      <name val="Calibri"/>
      <family val="2"/>
      <scheme val="minor"/>
    </font>
    <font>
      <sz val="12"/>
      <color rgb="FFFF0000"/>
      <name val="Calibri"/>
      <family val="2"/>
      <scheme val="minor"/>
    </font>
    <font>
      <sz val="12"/>
      <color rgb="FF0000FF"/>
      <name val="Calibri"/>
      <family val="2"/>
      <scheme val="minor"/>
    </font>
    <font>
      <sz val="12"/>
      <color rgb="FF000000"/>
      <name val="Calibri"/>
      <family val="2"/>
      <scheme val="minor"/>
    </font>
    <font>
      <sz val="12"/>
      <color rgb="FF800080"/>
      <name val="Calibri"/>
      <family val="2"/>
      <scheme val="minor"/>
    </font>
    <font>
      <b/>
      <sz val="12"/>
      <color rgb="FF800080"/>
      <name val="Calibri"/>
      <family val="2"/>
      <scheme val="minor"/>
    </font>
    <font>
      <b/>
      <i/>
      <sz val="12"/>
      <color rgb="FFFF0000"/>
      <name val="Calibri"/>
      <family val="2"/>
      <scheme val="minor"/>
    </font>
    <font>
      <sz val="10"/>
      <name val="Arial"/>
      <family val="2"/>
    </font>
    <font>
      <b/>
      <u/>
      <sz val="18"/>
      <color theme="1"/>
      <name val="Calibri"/>
      <family val="2"/>
      <scheme val="minor"/>
    </font>
    <font>
      <b/>
      <sz val="12"/>
      <color rgb="FFD60093"/>
      <name val="Calibri"/>
      <family val="2"/>
      <scheme val="minor"/>
    </font>
    <font>
      <b/>
      <sz val="12"/>
      <color rgb="FF000000"/>
      <name val="Calibri"/>
      <family val="2"/>
      <scheme val="minor"/>
    </font>
  </fonts>
  <fills count="8">
    <fill>
      <patternFill patternType="none"/>
    </fill>
    <fill>
      <patternFill patternType="gray125"/>
    </fill>
    <fill>
      <patternFill patternType="solid">
        <fgColor theme="3"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5B3D7"/>
        <bgColor indexed="64"/>
      </patternFill>
    </fill>
    <fill>
      <patternFill patternType="solid">
        <fgColor theme="0"/>
        <bgColor indexed="64"/>
      </patternFill>
    </fill>
  </fills>
  <borders count="27">
    <border>
      <left/>
      <right/>
      <top/>
      <bottom/>
      <diagonal/>
    </border>
    <border>
      <left/>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right/>
      <top/>
      <bottom style="thin">
        <color auto="1"/>
      </bottom>
      <diagonal/>
    </border>
    <border>
      <left/>
      <right/>
      <top style="thin">
        <color auto="1"/>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thin">
        <color indexed="64"/>
      </left>
      <right/>
      <top/>
      <bottom/>
      <diagonal/>
    </border>
  </borders>
  <cellStyleXfs count="2">
    <xf numFmtId="0" fontId="0" fillId="0" borderId="0"/>
    <xf numFmtId="0" fontId="14" fillId="0" borderId="0"/>
  </cellStyleXfs>
  <cellXfs count="114">
    <xf numFmtId="0" fontId="0" fillId="0" borderId="0" xfId="0"/>
    <xf numFmtId="0" fontId="1" fillId="0" borderId="0" xfId="0" applyFont="1" applyAlignment="1">
      <alignment horizontal="right" vertical="top"/>
    </xf>
    <xf numFmtId="164" fontId="2" fillId="2" borderId="0" xfId="0" applyNumberFormat="1" applyFont="1" applyFill="1" applyAlignment="1" applyProtection="1">
      <alignment horizontal="right" vertical="center"/>
      <protection locked="0"/>
    </xf>
    <xf numFmtId="164" fontId="3" fillId="0" borderId="0" xfId="0" applyNumberFormat="1" applyFont="1" applyAlignment="1">
      <alignment horizontal="right" vertical="top"/>
    </xf>
    <xf numFmtId="0" fontId="3" fillId="0" borderId="0" xfId="0" applyFont="1" applyAlignment="1">
      <alignment horizontal="right" vertical="top"/>
    </xf>
    <xf numFmtId="0" fontId="1" fillId="0" borderId="0" xfId="0" applyFont="1"/>
    <xf numFmtId="0" fontId="4" fillId="0" borderId="0" xfId="0" applyFont="1" applyAlignment="1">
      <alignment horizontal="left" vertical="top"/>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center"/>
    </xf>
    <xf numFmtId="0" fontId="1" fillId="0" borderId="0" xfId="0" applyFont="1" applyFill="1" applyBorder="1" applyAlignment="1">
      <alignment horizontal="center" vertical="top" wrapText="1"/>
    </xf>
    <xf numFmtId="165" fontId="6" fillId="3" borderId="2" xfId="0" applyNumberFormat="1" applyFont="1" applyFill="1" applyBorder="1" applyAlignment="1">
      <alignment horizontal="center" vertical="center" wrapText="1"/>
    </xf>
    <xf numFmtId="0" fontId="3" fillId="0" borderId="0" xfId="0" applyFont="1" applyFill="1" applyBorder="1" applyAlignment="1">
      <alignment vertical="center"/>
    </xf>
    <xf numFmtId="165" fontId="3" fillId="0" borderId="0" xfId="0" applyNumberFormat="1" applyFont="1" applyFill="1" applyBorder="1" applyAlignment="1">
      <alignment horizontal="right"/>
    </xf>
    <xf numFmtId="0" fontId="7" fillId="0" borderId="3" xfId="0" applyFont="1" applyBorder="1" applyAlignment="1">
      <alignment vertical="center"/>
    </xf>
    <xf numFmtId="0" fontId="5" fillId="0" borderId="5" xfId="0" applyFont="1" applyBorder="1" applyAlignment="1">
      <alignment horizontal="center" vertical="center"/>
    </xf>
    <xf numFmtId="49" fontId="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1" fillId="4" borderId="9" xfId="0" applyNumberFormat="1" applyFont="1" applyFill="1" applyBorder="1" applyAlignment="1">
      <alignment horizontal="center" vertical="center" wrapText="1"/>
    </xf>
    <xf numFmtId="49" fontId="3" fillId="4" borderId="9" xfId="0" applyNumberFormat="1" applyFont="1" applyFill="1" applyBorder="1" applyAlignment="1">
      <alignment horizontal="center" vertical="center" wrapText="1"/>
    </xf>
    <xf numFmtId="49" fontId="9" fillId="4" borderId="3" xfId="0" applyNumberFormat="1" applyFont="1" applyFill="1" applyBorder="1" applyAlignment="1">
      <alignment horizontal="center" vertical="center" wrapText="1"/>
    </xf>
    <xf numFmtId="49" fontId="10" fillId="0" borderId="9" xfId="0" applyNumberFormat="1" applyFont="1" applyBorder="1" applyAlignment="1" applyProtection="1">
      <alignment vertical="center"/>
      <protection locked="0"/>
    </xf>
    <xf numFmtId="49" fontId="11" fillId="0" borderId="11" xfId="0" applyNumberFormat="1" applyFont="1" applyBorder="1" applyAlignment="1" applyProtection="1">
      <alignment horizontal="center" vertical="center"/>
      <protection locked="0"/>
    </xf>
    <xf numFmtId="1" fontId="12" fillId="0" borderId="11" xfId="0" applyNumberFormat="1" applyFont="1" applyBorder="1" applyAlignment="1" applyProtection="1">
      <alignment horizontal="center" vertical="center"/>
      <protection locked="0"/>
    </xf>
    <xf numFmtId="3" fontId="1" fillId="0" borderId="11" xfId="0" applyNumberFormat="1" applyFont="1" applyBorder="1" applyAlignment="1" applyProtection="1">
      <alignment vertical="center"/>
      <protection locked="0"/>
    </xf>
    <xf numFmtId="4" fontId="1" fillId="0" borderId="11" xfId="0" applyNumberFormat="1" applyFont="1" applyBorder="1" applyAlignment="1">
      <alignment vertical="center"/>
    </xf>
    <xf numFmtId="4" fontId="1" fillId="0" borderId="11" xfId="0" applyNumberFormat="1" applyFont="1" applyBorder="1" applyAlignment="1">
      <alignment horizontal="center" vertical="center" wrapText="1"/>
    </xf>
    <xf numFmtId="49" fontId="12" fillId="6" borderId="4" xfId="0" applyNumberFormat="1" applyFont="1" applyFill="1" applyBorder="1" applyAlignment="1">
      <alignment horizontal="left" vertical="center"/>
    </xf>
    <xf numFmtId="49" fontId="12" fillId="6" borderId="5" xfId="0" applyNumberFormat="1" applyFont="1" applyFill="1" applyBorder="1" applyAlignment="1">
      <alignment horizontal="left" vertical="center"/>
    </xf>
    <xf numFmtId="49" fontId="10" fillId="0" borderId="4" xfId="0" applyNumberFormat="1" applyFont="1" applyBorder="1" applyAlignment="1" applyProtection="1">
      <alignment horizontal="left" vertical="center" wrapText="1"/>
      <protection locked="0"/>
    </xf>
    <xf numFmtId="49" fontId="11" fillId="6" borderId="6" xfId="0" applyNumberFormat="1" applyFont="1" applyFill="1" applyBorder="1" applyAlignment="1">
      <alignment horizontal="left" vertical="center"/>
    </xf>
    <xf numFmtId="3" fontId="1" fillId="6" borderId="3" xfId="0" applyNumberFormat="1" applyFont="1" applyFill="1" applyBorder="1" applyAlignment="1">
      <alignment horizontal="right" vertical="center"/>
    </xf>
    <xf numFmtId="2" fontId="1" fillId="6" borderId="0" xfId="0" applyNumberFormat="1" applyFont="1" applyFill="1" applyAlignment="1">
      <alignment vertical="center"/>
    </xf>
    <xf numFmtId="0" fontId="1" fillId="6" borderId="0" xfId="0" applyFont="1" applyFill="1" applyAlignment="1">
      <alignment vertical="center"/>
    </xf>
    <xf numFmtId="4" fontId="1" fillId="6" borderId="3" xfId="0" applyNumberFormat="1" applyFont="1" applyFill="1" applyBorder="1" applyAlignment="1">
      <alignment horizontal="center" vertical="center" wrapText="1"/>
    </xf>
    <xf numFmtId="49" fontId="13" fillId="0" borderId="4" xfId="0" applyNumberFormat="1" applyFont="1" applyBorder="1" applyAlignment="1">
      <alignment horizontal="right" vertical="center"/>
    </xf>
    <xf numFmtId="49" fontId="13" fillId="0" borderId="5" xfId="0" applyNumberFormat="1" applyFont="1" applyBorder="1" applyAlignment="1">
      <alignment horizontal="right" vertical="center"/>
    </xf>
    <xf numFmtId="49" fontId="13" fillId="0" borderId="6" xfId="0" applyNumberFormat="1" applyFont="1" applyBorder="1" applyAlignment="1">
      <alignment horizontal="right" vertical="center"/>
    </xf>
    <xf numFmtId="3" fontId="7" fillId="0" borderId="3" xfId="0" applyNumberFormat="1" applyFont="1" applyBorder="1" applyAlignment="1">
      <alignment horizontal="right" vertical="center" indent="2"/>
    </xf>
    <xf numFmtId="4" fontId="7" fillId="0" borderId="3" xfId="0" applyNumberFormat="1" applyFont="1" applyBorder="1" applyAlignment="1">
      <alignment horizontal="right" vertical="center"/>
    </xf>
    <xf numFmtId="0" fontId="8" fillId="0" borderId="12" xfId="0" applyFont="1" applyBorder="1" applyAlignment="1">
      <alignment vertical="center"/>
    </xf>
    <xf numFmtId="0" fontId="3" fillId="0" borderId="12" xfId="0" applyFont="1" applyBorder="1"/>
    <xf numFmtId="0" fontId="13" fillId="0" borderId="4" xfId="0" applyFont="1" applyBorder="1" applyAlignment="1">
      <alignment horizontal="right" vertical="center"/>
    </xf>
    <xf numFmtId="0" fontId="13" fillId="0" borderId="5" xfId="0" applyFont="1" applyBorder="1" applyAlignment="1">
      <alignment horizontal="right" vertical="center"/>
    </xf>
    <xf numFmtId="0" fontId="13" fillId="0" borderId="6" xfId="0" applyFont="1" applyBorder="1" applyAlignment="1">
      <alignment horizontal="right" vertical="center"/>
    </xf>
    <xf numFmtId="165" fontId="7" fillId="0" borderId="3" xfId="0" applyNumberFormat="1" applyFont="1" applyBorder="1" applyAlignment="1">
      <alignment vertical="center"/>
    </xf>
    <xf numFmtId="0" fontId="1" fillId="4" borderId="13" xfId="0" applyFont="1" applyFill="1" applyBorder="1" applyAlignment="1">
      <alignment horizontal="center" vertical="center" wrapText="1"/>
    </xf>
    <xf numFmtId="0" fontId="1" fillId="7" borderId="0" xfId="0" applyFont="1" applyFill="1"/>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5" fillId="0" borderId="0" xfId="0" applyFont="1"/>
    <xf numFmtId="49" fontId="1" fillId="0" borderId="3" xfId="0" applyNumberFormat="1" applyFont="1" applyBorder="1" applyAlignment="1" applyProtection="1">
      <alignment horizontal="center" vertical="center"/>
      <protection locked="0"/>
    </xf>
    <xf numFmtId="0" fontId="5" fillId="7" borderId="14" xfId="0" applyFont="1" applyFill="1" applyBorder="1"/>
    <xf numFmtId="0" fontId="1" fillId="7" borderId="14" xfId="0" applyFont="1" applyFill="1" applyBorder="1"/>
    <xf numFmtId="0" fontId="5" fillId="7" borderId="15" xfId="0" applyFont="1" applyFill="1" applyBorder="1"/>
    <xf numFmtId="0" fontId="1" fillId="7" borderId="15" xfId="0" applyFont="1" applyFill="1" applyBorder="1"/>
    <xf numFmtId="0" fontId="5" fillId="7" borderId="0" xfId="0" applyFont="1" applyFill="1" applyBorder="1"/>
    <xf numFmtId="0" fontId="1" fillId="7" borderId="0" xfId="0" applyFont="1" applyFill="1" applyBorder="1"/>
    <xf numFmtId="0" fontId="5" fillId="7" borderId="1" xfId="0" applyFont="1" applyFill="1" applyBorder="1"/>
    <xf numFmtId="0" fontId="1" fillId="7" borderId="1" xfId="0" applyFont="1" applyFill="1" applyBorder="1"/>
    <xf numFmtId="49" fontId="5" fillId="7" borderId="0" xfId="0" applyNumberFormat="1" applyFont="1" applyFill="1" applyBorder="1"/>
    <xf numFmtId="164" fontId="6" fillId="3" borderId="16" xfId="0" applyNumberFormat="1" applyFont="1" applyFill="1" applyBorder="1" applyAlignment="1">
      <alignment horizontal="right" vertical="center" wrapText="1"/>
    </xf>
    <xf numFmtId="1" fontId="7" fillId="3" borderId="17" xfId="0" applyNumberFormat="1" applyFont="1" applyFill="1" applyBorder="1" applyAlignment="1" applyProtection="1">
      <alignment vertical="center" wrapText="1"/>
      <protection locked="0"/>
    </xf>
    <xf numFmtId="164" fontId="7" fillId="3" borderId="18" xfId="0" applyNumberFormat="1" applyFont="1" applyFill="1" applyBorder="1" applyAlignment="1">
      <alignment vertical="center" wrapText="1"/>
    </xf>
    <xf numFmtId="0" fontId="5" fillId="0" borderId="4" xfId="0" applyFont="1" applyBorder="1" applyAlignment="1">
      <alignment horizontal="center" vertical="center"/>
    </xf>
    <xf numFmtId="0" fontId="5" fillId="0" borderId="6" xfId="0" applyFont="1" applyBorder="1" applyAlignment="1">
      <alignment horizontal="center" vertical="center"/>
    </xf>
    <xf numFmtId="49" fontId="1" fillId="4" borderId="8" xfId="0" applyNumberFormat="1" applyFont="1" applyFill="1" applyBorder="1" applyAlignment="1">
      <alignment horizontal="center" vertical="center" wrapText="1"/>
    </xf>
    <xf numFmtId="4" fontId="1" fillId="4" borderId="7" xfId="0" applyNumberFormat="1" applyFont="1" applyFill="1" applyBorder="1" applyAlignment="1">
      <alignment horizontal="center" vertical="center" wrapText="1"/>
    </xf>
    <xf numFmtId="49" fontId="1" fillId="4" borderId="10" xfId="0" applyNumberFormat="1" applyFont="1" applyFill="1" applyBorder="1" applyAlignment="1">
      <alignment horizontal="center" vertical="center" wrapText="1"/>
    </xf>
    <xf numFmtId="49" fontId="1" fillId="4" borderId="3" xfId="0" applyNumberFormat="1" applyFont="1" applyFill="1" applyBorder="1" applyAlignment="1">
      <alignment horizontal="center" vertical="center" wrapText="1"/>
    </xf>
    <xf numFmtId="0" fontId="1" fillId="4" borderId="9" xfId="0" applyFont="1" applyFill="1" applyBorder="1" applyAlignment="1">
      <alignment horizontal="center" vertical="center"/>
    </xf>
    <xf numFmtId="4" fontId="1" fillId="4" borderId="9" xfId="0" applyNumberFormat="1" applyFont="1" applyFill="1" applyBorder="1" applyAlignment="1">
      <alignment horizontal="center" vertical="center" wrapText="1"/>
    </xf>
    <xf numFmtId="49" fontId="16" fillId="0" borderId="3" xfId="0" applyNumberFormat="1" applyFont="1" applyBorder="1" applyAlignment="1" applyProtection="1">
      <alignment vertical="center" wrapText="1"/>
      <protection locked="0"/>
    </xf>
    <xf numFmtId="49" fontId="10" fillId="0" borderId="3" xfId="0" applyNumberFormat="1" applyFont="1" applyBorder="1" applyAlignment="1" applyProtection="1">
      <alignment horizontal="left" vertical="center" wrapText="1"/>
      <protection locked="0"/>
    </xf>
    <xf numFmtId="3" fontId="1" fillId="0" borderId="11" xfId="0" applyNumberFormat="1" applyFont="1" applyBorder="1" applyAlignment="1" applyProtection="1">
      <alignment horizontal="right" vertical="center"/>
      <protection locked="0"/>
    </xf>
    <xf numFmtId="4" fontId="10" fillId="0" borderId="11" xfId="0" applyNumberFormat="1" applyFont="1" applyBorder="1" applyAlignment="1">
      <alignment horizontal="center" vertical="center" wrapText="1"/>
    </xf>
    <xf numFmtId="2" fontId="17" fillId="5" borderId="11" xfId="0" applyNumberFormat="1" applyFont="1" applyFill="1" applyBorder="1" applyAlignment="1" applyProtection="1">
      <alignment vertical="center"/>
      <protection locked="0"/>
    </xf>
    <xf numFmtId="4" fontId="10" fillId="0" borderId="11" xfId="0" applyNumberFormat="1" applyFont="1" applyBorder="1" applyAlignment="1">
      <alignment vertical="center"/>
    </xf>
    <xf numFmtId="49" fontId="1" fillId="0" borderId="11" xfId="0" applyNumberFormat="1" applyFont="1" applyBorder="1" applyAlignment="1" applyProtection="1">
      <alignment horizontal="center" vertical="center"/>
      <protection locked="0"/>
    </xf>
    <xf numFmtId="4" fontId="8" fillId="0" borderId="11" xfId="0" applyNumberFormat="1" applyFont="1" applyBorder="1" applyAlignment="1">
      <alignment horizontal="center" vertical="center" wrapText="1"/>
    </xf>
    <xf numFmtId="4" fontId="1" fillId="6" borderId="3" xfId="0" applyNumberFormat="1" applyFont="1" applyFill="1" applyBorder="1" applyAlignment="1">
      <alignment horizontal="right" vertical="center"/>
    </xf>
    <xf numFmtId="4" fontId="8" fillId="0" borderId="9" xfId="0" applyNumberFormat="1" applyFont="1" applyBorder="1" applyAlignment="1">
      <alignment horizontal="center" vertical="center" wrapText="1"/>
    </xf>
    <xf numFmtId="49" fontId="10" fillId="0" borderId="3" xfId="0" applyNumberFormat="1" applyFont="1" applyBorder="1" applyAlignment="1" applyProtection="1">
      <alignment vertical="center"/>
      <protection locked="0"/>
    </xf>
    <xf numFmtId="49" fontId="11" fillId="0" borderId="3" xfId="0" applyNumberFormat="1" applyFont="1" applyBorder="1" applyAlignment="1" applyProtection="1">
      <alignment horizontal="center" vertical="center"/>
      <protection locked="0"/>
    </xf>
    <xf numFmtId="165" fontId="3" fillId="0" borderId="25" xfId="0" applyNumberFormat="1" applyFont="1" applyBorder="1" applyAlignment="1" applyProtection="1">
      <alignment horizontal="center" vertical="center" wrapText="1"/>
      <protection locked="0"/>
    </xf>
    <xf numFmtId="165" fontId="3" fillId="0" borderId="24" xfId="0" applyNumberFormat="1" applyFont="1" applyBorder="1" applyAlignment="1" applyProtection="1">
      <alignment vertical="center" wrapText="1"/>
      <protection locked="0"/>
    </xf>
    <xf numFmtId="0" fontId="0" fillId="0" borderId="0" xfId="0" applyBorder="1"/>
    <xf numFmtId="0" fontId="1" fillId="0" borderId="0" xfId="0" applyFont="1" applyBorder="1"/>
    <xf numFmtId="165" fontId="3" fillId="0" borderId="26" xfId="0" applyNumberFormat="1" applyFont="1" applyBorder="1" applyAlignment="1">
      <alignment vertical="center" wrapText="1"/>
    </xf>
    <xf numFmtId="165" fontId="6" fillId="7" borderId="26" xfId="0" applyNumberFormat="1" applyFont="1" applyFill="1" applyBorder="1" applyAlignment="1">
      <alignment horizontal="center" vertical="center" wrapText="1"/>
    </xf>
    <xf numFmtId="49" fontId="10" fillId="0" borderId="10" xfId="0" applyNumberFormat="1" applyFont="1" applyBorder="1" applyAlignment="1" applyProtection="1">
      <alignment horizontal="left" vertical="center" wrapText="1"/>
      <protection locked="0"/>
    </xf>
    <xf numFmtId="49" fontId="10" fillId="0" borderId="11" xfId="0" applyNumberFormat="1" applyFont="1" applyBorder="1" applyAlignment="1" applyProtection="1">
      <alignment horizontal="left" vertical="center" wrapText="1"/>
      <protection locked="0"/>
    </xf>
    <xf numFmtId="49" fontId="10" fillId="0" borderId="9" xfId="0" applyNumberFormat="1" applyFont="1" applyBorder="1" applyAlignment="1" applyProtection="1">
      <alignment horizontal="left" vertical="center" wrapText="1"/>
      <protection locked="0"/>
    </xf>
    <xf numFmtId="2" fontId="10" fillId="5" borderId="11" xfId="0" applyNumberFormat="1" applyFont="1" applyFill="1" applyBorder="1" applyAlignment="1" applyProtection="1">
      <alignment vertical="center"/>
      <protection locked="0"/>
    </xf>
    <xf numFmtId="4" fontId="5" fillId="0" borderId="11" xfId="0" applyNumberFormat="1" applyFont="1" applyBorder="1" applyAlignment="1" applyProtection="1">
      <alignment vertical="center"/>
      <protection locked="0"/>
    </xf>
    <xf numFmtId="49" fontId="10" fillId="0" borderId="4" xfId="0" applyNumberFormat="1" applyFont="1" applyBorder="1" applyAlignment="1" applyProtection="1">
      <alignment horizontal="center" vertical="center" wrapText="1"/>
      <protection locked="0"/>
    </xf>
    <xf numFmtId="49" fontId="10" fillId="0" borderId="3" xfId="0" applyNumberFormat="1" applyFont="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wrapText="1"/>
      <protection locked="0"/>
    </xf>
    <xf numFmtId="0" fontId="1" fillId="0" borderId="0" xfId="0" applyFont="1" applyAlignment="1" applyProtection="1">
      <alignment horizontal="right" vertical="center"/>
      <protection locked="0"/>
    </xf>
    <xf numFmtId="164" fontId="3" fillId="0" borderId="0" xfId="0" applyNumberFormat="1" applyFont="1" applyAlignment="1" applyProtection="1">
      <alignment horizontal="right" vertical="center"/>
      <protection locked="0"/>
    </xf>
    <xf numFmtId="164" fontId="2" fillId="2" borderId="0" xfId="0" applyNumberFormat="1" applyFont="1" applyFill="1" applyAlignment="1" applyProtection="1">
      <alignment horizontal="center" vertical="center" wrapText="1"/>
      <protection locked="0"/>
    </xf>
    <xf numFmtId="164" fontId="3" fillId="0" borderId="0" xfId="0" applyNumberFormat="1" applyFont="1" applyAlignment="1" applyProtection="1">
      <alignment horizontal="right" vertical="center"/>
      <protection locked="0"/>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49" fontId="1" fillId="4" borderId="4" xfId="0" applyNumberFormat="1" applyFont="1" applyFill="1" applyBorder="1" applyAlignment="1">
      <alignment horizontal="center" vertical="center" wrapText="1"/>
    </xf>
    <xf numFmtId="49" fontId="1" fillId="4" borderId="6" xfId="0" applyNumberFormat="1" applyFont="1" applyFill="1" applyBorder="1" applyAlignment="1">
      <alignment horizontal="center" vertical="center" wrapText="1"/>
    </xf>
    <xf numFmtId="49" fontId="1" fillId="4" borderId="5" xfId="0" applyNumberFormat="1" applyFont="1" applyFill="1" applyBorder="1" applyAlignment="1">
      <alignment horizontal="center" vertical="center" wrapText="1"/>
    </xf>
    <xf numFmtId="164" fontId="3" fillId="0" borderId="0" xfId="0" applyNumberFormat="1" applyFont="1" applyFill="1" applyBorder="1" applyAlignment="1">
      <alignment horizontal="center" wrapText="1"/>
    </xf>
    <xf numFmtId="164" fontId="6" fillId="3" borderId="19" xfId="0" applyNumberFormat="1" applyFont="1" applyFill="1" applyBorder="1" applyAlignment="1">
      <alignment horizontal="center" vertical="center" wrapText="1"/>
    </xf>
    <xf numFmtId="164" fontId="6" fillId="3" borderId="15" xfId="0" applyNumberFormat="1" applyFont="1" applyFill="1" applyBorder="1" applyAlignment="1">
      <alignment horizontal="center" vertical="center" wrapText="1"/>
    </xf>
    <xf numFmtId="164" fontId="6" fillId="3" borderId="20" xfId="0" applyNumberFormat="1" applyFont="1" applyFill="1" applyBorder="1" applyAlignment="1">
      <alignment horizontal="center" vertical="center" wrapText="1"/>
    </xf>
    <xf numFmtId="164" fontId="6" fillId="3" borderId="21" xfId="0" applyNumberFormat="1" applyFont="1" applyFill="1" applyBorder="1" applyAlignment="1">
      <alignment horizontal="center" vertical="center" wrapText="1"/>
    </xf>
    <xf numFmtId="164" fontId="6" fillId="3" borderId="22" xfId="0" applyNumberFormat="1" applyFont="1" applyFill="1" applyBorder="1" applyAlignment="1">
      <alignment horizontal="center" vertical="center" wrapText="1"/>
    </xf>
    <xf numFmtId="164" fontId="6" fillId="3" borderId="23" xfId="0" applyNumberFormat="1" applyFont="1" applyFill="1" applyBorder="1" applyAlignment="1">
      <alignment horizontal="center" vertical="center" wrapText="1"/>
    </xf>
  </cellXfs>
  <cellStyles count="2">
    <cellStyle name="Normal" xfId="0" builtinId="0"/>
    <cellStyle name="Normal 2" xfId="1" xr:uid="{9D596C88-B435-448F-8076-F576A9C62E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83EC4-108E-426C-9117-866F8BF6ECB6}">
  <sheetPr>
    <pageSetUpPr fitToPage="1"/>
  </sheetPr>
  <dimension ref="B1:AD106"/>
  <sheetViews>
    <sheetView tabSelected="1" topLeftCell="F16" zoomScale="70" zoomScaleNormal="70" workbookViewId="0">
      <selection activeCell="D11" sqref="D11:F12"/>
    </sheetView>
  </sheetViews>
  <sheetFormatPr baseColWidth="10" defaultColWidth="20.140625" defaultRowHeight="15.75" x14ac:dyDescent="0.25"/>
  <cols>
    <col min="1" max="1" width="7.28515625" style="5" customWidth="1"/>
    <col min="2" max="2" width="61.42578125" style="5" customWidth="1"/>
    <col min="3" max="3" width="15.5703125" style="5" bestFit="1" customWidth="1"/>
    <col min="4" max="4" width="19.28515625" style="5" customWidth="1"/>
    <col min="5" max="5" width="17.28515625" style="5" bestFit="1" customWidth="1"/>
    <col min="6" max="6" width="15.140625" style="5" bestFit="1" customWidth="1"/>
    <col min="7" max="7" width="19.85546875" style="5" customWidth="1"/>
    <col min="8" max="8" width="15.140625" style="5" bestFit="1" customWidth="1"/>
    <col min="9" max="9" width="18.42578125" style="5" bestFit="1" customWidth="1"/>
    <col min="10" max="10" width="21.5703125" style="5" customWidth="1"/>
    <col min="11" max="11" width="8.140625" style="5" customWidth="1"/>
    <col min="12" max="12" width="83.140625" style="5" customWidth="1"/>
    <col min="13" max="13" width="29.140625" style="5" bestFit="1" customWidth="1"/>
    <col min="14" max="14" width="18.5703125" style="5" customWidth="1"/>
    <col min="15" max="15" width="19.28515625" style="5" customWidth="1"/>
    <col min="16" max="16" width="21.42578125" style="5" customWidth="1"/>
    <col min="17" max="17" width="18" style="5" customWidth="1"/>
    <col min="18" max="18" width="35.28515625" style="5" bestFit="1" customWidth="1"/>
    <col min="19" max="19" width="9" style="5" customWidth="1"/>
    <col min="20" max="20" width="50.7109375" style="5" customWidth="1"/>
    <col min="21" max="21" width="17.28515625" style="5" bestFit="1" customWidth="1"/>
    <col min="22" max="22" width="17" style="5" bestFit="1" customWidth="1"/>
    <col min="23" max="23" width="22.28515625" style="5" bestFit="1" customWidth="1"/>
    <col min="24" max="24" width="14.140625" style="5" customWidth="1"/>
    <col min="25" max="25" width="34.7109375" style="5" customWidth="1"/>
    <col min="26" max="29" width="25.28515625" style="5" customWidth="1"/>
    <col min="30" max="30" width="68.42578125" style="5" customWidth="1"/>
    <col min="31" max="31" width="13.140625" style="5" customWidth="1"/>
    <col min="32" max="32" width="24.85546875" style="5" bestFit="1" customWidth="1"/>
    <col min="33" max="34" width="16.140625" style="5" bestFit="1" customWidth="1"/>
    <col min="35" max="35" width="22.28515625" style="5" bestFit="1" customWidth="1"/>
    <col min="36" max="39" width="20.140625" style="5"/>
    <col min="40" max="40" width="71.140625" style="5" customWidth="1"/>
    <col min="41" max="16384" width="20.140625" style="5"/>
  </cols>
  <sheetData>
    <row r="1" spans="2:15" s="1" customFormat="1" ht="58.5" customHeight="1" x14ac:dyDescent="0.25">
      <c r="B1" s="98" t="s">
        <v>65</v>
      </c>
      <c r="C1" s="100"/>
      <c r="D1" s="100"/>
      <c r="E1" s="100"/>
      <c r="F1" s="100"/>
      <c r="G1" s="101" t="s">
        <v>0</v>
      </c>
      <c r="H1" s="101"/>
      <c r="I1" s="100"/>
      <c r="J1" s="100"/>
      <c r="K1" s="100"/>
      <c r="L1" s="99" t="s">
        <v>1</v>
      </c>
      <c r="M1" s="2"/>
      <c r="N1" s="3"/>
      <c r="O1" s="4"/>
    </row>
    <row r="2" spans="2:15" x14ac:dyDescent="0.25">
      <c r="K2" s="6"/>
    </row>
    <row r="6" spans="2:15" x14ac:dyDescent="0.25">
      <c r="C6" s="7"/>
      <c r="D6" s="8"/>
      <c r="E6" s="9"/>
      <c r="F6" s="10"/>
      <c r="G6" s="7"/>
    </row>
    <row r="7" spans="2:15" x14ac:dyDescent="0.25">
      <c r="C7" s="107"/>
      <c r="D7" s="107"/>
      <c r="E7" s="12"/>
      <c r="F7" s="13"/>
      <c r="G7" s="13"/>
    </row>
    <row r="9" spans="2:15" ht="60.75" customHeight="1" thickBot="1" x14ac:dyDescent="0.3">
      <c r="D9"/>
      <c r="E9"/>
      <c r="F9"/>
      <c r="G9"/>
      <c r="H9" s="86"/>
    </row>
    <row r="10" spans="2:15" ht="42" customHeight="1" thickTop="1" thickBot="1" x14ac:dyDescent="0.3">
      <c r="D10" s="61" t="s">
        <v>2</v>
      </c>
      <c r="E10" s="62"/>
      <c r="F10" s="63" t="s">
        <v>3</v>
      </c>
      <c r="G10" s="11" t="s">
        <v>4</v>
      </c>
      <c r="H10" s="87"/>
    </row>
    <row r="11" spans="2:15" ht="16.5" thickTop="1" x14ac:dyDescent="0.25">
      <c r="D11" s="108" t="s">
        <v>55</v>
      </c>
      <c r="E11" s="109"/>
      <c r="F11" s="110"/>
      <c r="G11" s="85"/>
      <c r="H11" s="88"/>
    </row>
    <row r="12" spans="2:15" ht="16.5" thickBot="1" x14ac:dyDescent="0.3">
      <c r="D12" s="111"/>
      <c r="E12" s="112"/>
      <c r="F12" s="113"/>
      <c r="G12" s="84">
        <v>27.88</v>
      </c>
      <c r="H12" s="88"/>
    </row>
    <row r="13" spans="2:15" ht="16.5" thickTop="1" x14ac:dyDescent="0.25">
      <c r="H13" s="89"/>
    </row>
    <row r="14" spans="2:15" x14ac:dyDescent="0.25">
      <c r="H14" s="87"/>
    </row>
    <row r="22" spans="11:30" ht="16.5" thickBot="1" x14ac:dyDescent="0.3"/>
    <row r="23" spans="11:30" ht="16.5" thickBot="1" x14ac:dyDescent="0.3">
      <c r="K23" s="14"/>
      <c r="L23" s="64"/>
      <c r="M23" s="15"/>
      <c r="N23" s="15"/>
      <c r="O23" s="15"/>
      <c r="P23" s="15"/>
      <c r="Q23" s="15"/>
      <c r="R23" s="15"/>
      <c r="S23" s="15"/>
      <c r="T23" s="15"/>
      <c r="U23" s="15" t="s">
        <v>28</v>
      </c>
      <c r="V23" s="15"/>
      <c r="W23" s="15"/>
      <c r="X23" s="15"/>
      <c r="Y23" s="15"/>
      <c r="Z23" s="15"/>
      <c r="AA23" s="15"/>
      <c r="AB23" s="15"/>
      <c r="AC23" s="15"/>
      <c r="AD23" s="65"/>
    </row>
    <row r="24" spans="11:30" ht="48" thickBot="1" x14ac:dyDescent="0.3">
      <c r="K24" s="16" t="s">
        <v>5</v>
      </c>
      <c r="L24" s="66" t="s">
        <v>6</v>
      </c>
      <c r="M24" s="17" t="s">
        <v>7</v>
      </c>
      <c r="N24" s="104" t="s">
        <v>56</v>
      </c>
      <c r="O24" s="105"/>
      <c r="P24" s="104" t="s">
        <v>8</v>
      </c>
      <c r="Q24" s="106"/>
      <c r="R24" s="106"/>
      <c r="S24" s="105"/>
      <c r="T24" s="67" t="s">
        <v>9</v>
      </c>
      <c r="U24" s="48" t="s">
        <v>10</v>
      </c>
      <c r="V24" s="48" t="s">
        <v>11</v>
      </c>
      <c r="W24" s="48" t="s">
        <v>12</v>
      </c>
      <c r="X24" s="48" t="s">
        <v>13</v>
      </c>
      <c r="Y24" s="48" t="s">
        <v>15</v>
      </c>
      <c r="Z24" s="48" t="s">
        <v>16</v>
      </c>
      <c r="AA24" s="46" t="s">
        <v>24</v>
      </c>
      <c r="AB24" s="102" t="s">
        <v>25</v>
      </c>
      <c r="AC24" s="48" t="s">
        <v>26</v>
      </c>
      <c r="AD24" s="48" t="s">
        <v>17</v>
      </c>
    </row>
    <row r="25" spans="11:30" ht="32.25" thickBot="1" x14ac:dyDescent="0.3">
      <c r="K25" s="18"/>
      <c r="L25" s="68"/>
      <c r="M25" s="19"/>
      <c r="N25" s="20" t="s">
        <v>54</v>
      </c>
      <c r="O25" s="69" t="s">
        <v>19</v>
      </c>
      <c r="P25" s="18" t="s">
        <v>59</v>
      </c>
      <c r="Q25" s="70" t="s">
        <v>20</v>
      </c>
      <c r="R25" s="49" t="s">
        <v>21</v>
      </c>
      <c r="S25" s="49" t="s">
        <v>22</v>
      </c>
      <c r="T25" s="71"/>
      <c r="U25" s="49"/>
      <c r="V25" s="49"/>
      <c r="W25" s="49"/>
      <c r="X25" s="49"/>
      <c r="Y25" s="49"/>
      <c r="Z25" s="49"/>
      <c r="AA25" s="49"/>
      <c r="AB25" s="103"/>
      <c r="AC25" s="49"/>
      <c r="AD25" s="49"/>
    </row>
    <row r="26" spans="11:30" ht="16.5" thickBot="1" x14ac:dyDescent="0.3">
      <c r="K26" s="29"/>
      <c r="L26" s="29"/>
      <c r="M26" s="72"/>
      <c r="N26" s="95"/>
      <c r="O26" s="73"/>
      <c r="P26" s="23" t="s">
        <v>57</v>
      </c>
      <c r="Q26" s="74">
        <v>0</v>
      </c>
      <c r="R26" s="29"/>
      <c r="S26" s="73"/>
      <c r="T26" s="75">
        <f>IF(P26="ST",(Q26+R26+S26)*$G$12,IF(P26="CT",(Q26+R26+S26)*$G$12))</f>
        <v>0</v>
      </c>
      <c r="U26" s="76">
        <v>0</v>
      </c>
      <c r="V26" s="93">
        <f>U26/6</f>
        <v>0</v>
      </c>
      <c r="W26" s="25">
        <f t="shared" ref="W26:W46" si="0">SUM(U26:V26)</f>
        <v>0</v>
      </c>
      <c r="X26" s="77">
        <f t="shared" ref="X26:X46" si="1">IF(N26="MTR", W26/2,IF(N26="50%", W26/2,W26))</f>
        <v>0</v>
      </c>
      <c r="Y26" s="94">
        <v>25</v>
      </c>
      <c r="Z26" s="77">
        <f t="shared" ref="Z26:Z45" si="2">IF((X26*Y26/100)&gt;=(T26*(1+$D$21/100)),T26*(1+$D$21/100),(X26*Y26/100))</f>
        <v>0</v>
      </c>
      <c r="AA26" s="25">
        <f>IF((Z26+AB26)=T26,0,T26-(Z26+AB26))</f>
        <v>0</v>
      </c>
      <c r="AB26" s="26">
        <f>IF((T26-Z26)&gt;AC26,AC26,T26-Z26)</f>
        <v>0</v>
      </c>
      <c r="AC26" s="26">
        <f>T26*55%</f>
        <v>0</v>
      </c>
      <c r="AD26" s="73"/>
    </row>
    <row r="27" spans="11:30" ht="16.5" thickBot="1" x14ac:dyDescent="0.3">
      <c r="K27" s="29"/>
      <c r="L27" s="29"/>
      <c r="M27" s="72"/>
      <c r="N27" s="95"/>
      <c r="O27" s="73"/>
      <c r="P27" s="23" t="s">
        <v>57</v>
      </c>
      <c r="Q27" s="74">
        <v>0</v>
      </c>
      <c r="R27" s="29"/>
      <c r="S27" s="73"/>
      <c r="T27" s="75">
        <f t="shared" ref="T27:T28" si="3">IF(P27="ST",(Q27+R27+S27)*$G$12,IF(P27="CT",(Q27+R27+S27)*$G$12))</f>
        <v>0</v>
      </c>
      <c r="U27" s="76">
        <v>0</v>
      </c>
      <c r="V27" s="93">
        <f t="shared" ref="V27:V50" si="4">U27/6</f>
        <v>0</v>
      </c>
      <c r="W27" s="25">
        <f t="shared" si="0"/>
        <v>0</v>
      </c>
      <c r="X27" s="77">
        <f t="shared" si="1"/>
        <v>0</v>
      </c>
      <c r="Y27" s="94">
        <v>25</v>
      </c>
      <c r="Z27" s="77">
        <f t="shared" si="2"/>
        <v>0</v>
      </c>
      <c r="AA27" s="25">
        <f t="shared" ref="AA27:AA29" si="5">IF((Z27+AB27)=T27,0,T27-(Z27+AB27))</f>
        <v>0</v>
      </c>
      <c r="AB27" s="26">
        <f t="shared" ref="AB27:AB29" si="6">IF((T27-Z27)&gt;AC27,AC27,T27-Z27)</f>
        <v>0</v>
      </c>
      <c r="AC27" s="26">
        <f t="shared" ref="AC27:AC29" si="7">T27*55%</f>
        <v>0</v>
      </c>
      <c r="AD27" s="73"/>
    </row>
    <row r="28" spans="11:30" ht="16.5" thickBot="1" x14ac:dyDescent="0.3">
      <c r="K28" s="21"/>
      <c r="L28" s="29"/>
      <c r="M28" s="72"/>
      <c r="N28" s="78"/>
      <c r="O28" s="22"/>
      <c r="P28" s="23" t="s">
        <v>57</v>
      </c>
      <c r="Q28" s="74">
        <v>0</v>
      </c>
      <c r="R28" s="24"/>
      <c r="S28" s="24"/>
      <c r="T28" s="75">
        <f t="shared" si="3"/>
        <v>0</v>
      </c>
      <c r="U28" s="76">
        <v>0</v>
      </c>
      <c r="V28" s="93">
        <f t="shared" si="4"/>
        <v>0</v>
      </c>
      <c r="W28" s="25">
        <f t="shared" si="0"/>
        <v>0</v>
      </c>
      <c r="X28" s="25">
        <f t="shared" si="1"/>
        <v>0</v>
      </c>
      <c r="Y28" s="94">
        <v>25</v>
      </c>
      <c r="Z28" s="77">
        <f t="shared" si="2"/>
        <v>0</v>
      </c>
      <c r="AA28" s="25">
        <f t="shared" si="5"/>
        <v>0</v>
      </c>
      <c r="AB28" s="26">
        <f t="shared" si="6"/>
        <v>0</v>
      </c>
      <c r="AC28" s="26">
        <f t="shared" si="7"/>
        <v>0</v>
      </c>
      <c r="AD28" s="81"/>
    </row>
    <row r="29" spans="11:30" ht="16.5" thickBot="1" x14ac:dyDescent="0.3">
      <c r="K29" s="82"/>
      <c r="L29" s="73"/>
      <c r="M29" s="72"/>
      <c r="N29" s="51"/>
      <c r="O29" s="83"/>
      <c r="P29" s="23" t="s">
        <v>57</v>
      </c>
      <c r="Q29" s="74">
        <v>0</v>
      </c>
      <c r="R29" s="24"/>
      <c r="S29" s="24"/>
      <c r="T29" s="75">
        <f t="shared" ref="T29:T30" si="8">IF(P29="ST",(Q29+R29+S29)*$G$12,IF(P29="CT",(Q29+R29+S29)*$G$12))</f>
        <v>0</v>
      </c>
      <c r="U29" s="76">
        <v>0</v>
      </c>
      <c r="V29" s="93">
        <f t="shared" si="4"/>
        <v>0</v>
      </c>
      <c r="W29" s="25">
        <f t="shared" si="0"/>
        <v>0</v>
      </c>
      <c r="X29" s="25">
        <f t="shared" si="1"/>
        <v>0</v>
      </c>
      <c r="Y29" s="94">
        <v>25</v>
      </c>
      <c r="Z29" s="77">
        <f t="shared" si="2"/>
        <v>0</v>
      </c>
      <c r="AA29" s="25">
        <f t="shared" si="5"/>
        <v>0</v>
      </c>
      <c r="AB29" s="26">
        <f t="shared" si="6"/>
        <v>0</v>
      </c>
      <c r="AC29" s="26">
        <f t="shared" si="7"/>
        <v>0</v>
      </c>
      <c r="AD29" s="79"/>
    </row>
    <row r="30" spans="11:30" ht="16.5" thickBot="1" x14ac:dyDescent="0.3">
      <c r="K30" s="29"/>
      <c r="L30" s="29"/>
      <c r="M30" s="72"/>
      <c r="N30" s="95"/>
      <c r="O30" s="73"/>
      <c r="P30" s="23" t="s">
        <v>57</v>
      </c>
      <c r="Q30" s="74">
        <v>0</v>
      </c>
      <c r="R30" s="29"/>
      <c r="S30" s="73"/>
      <c r="T30" s="75">
        <f t="shared" si="8"/>
        <v>0</v>
      </c>
      <c r="U30" s="76">
        <v>0</v>
      </c>
      <c r="V30" s="93">
        <f>U30/6</f>
        <v>0</v>
      </c>
      <c r="W30" s="25">
        <f t="shared" si="0"/>
        <v>0</v>
      </c>
      <c r="X30" s="77">
        <f t="shared" si="1"/>
        <v>0</v>
      </c>
      <c r="Y30" s="94">
        <v>25</v>
      </c>
      <c r="Z30" s="77">
        <f t="shared" si="2"/>
        <v>0</v>
      </c>
      <c r="AA30" s="25">
        <f>IF((Z30+AB30)=T30,0,T30-(Z30+AB30))</f>
        <v>0</v>
      </c>
      <c r="AB30" s="26">
        <f>IF((T30-Z30)&gt;AC30,AC30,T30-Z30)</f>
        <v>0</v>
      </c>
      <c r="AC30" s="26">
        <f>T30*55%</f>
        <v>0</v>
      </c>
      <c r="AD30" s="73"/>
    </row>
    <row r="31" spans="11:30" ht="16.5" thickBot="1" x14ac:dyDescent="0.3">
      <c r="K31" s="29"/>
      <c r="L31" s="29"/>
      <c r="M31" s="72"/>
      <c r="N31" s="95"/>
      <c r="O31" s="73"/>
      <c r="P31" s="23" t="s">
        <v>57</v>
      </c>
      <c r="Q31" s="74">
        <v>0</v>
      </c>
      <c r="R31" s="29"/>
      <c r="S31" s="73"/>
      <c r="T31" s="75">
        <f t="shared" ref="T31:T32" si="9">IF(P31="ST",(Q31+R31+S31)*$G$12,IF(P31="CT",(Q31+R31+S31)*$G$12))</f>
        <v>0</v>
      </c>
      <c r="U31" s="76">
        <v>0</v>
      </c>
      <c r="V31" s="93">
        <f t="shared" si="4"/>
        <v>0</v>
      </c>
      <c r="W31" s="25">
        <f t="shared" si="0"/>
        <v>0</v>
      </c>
      <c r="X31" s="77">
        <f t="shared" si="1"/>
        <v>0</v>
      </c>
      <c r="Y31" s="94">
        <v>25</v>
      </c>
      <c r="Z31" s="77">
        <f t="shared" si="2"/>
        <v>0</v>
      </c>
      <c r="AA31" s="25">
        <f t="shared" ref="AA31:AA33" si="10">IF((Z31+AB31)=T31,0,T31-(Z31+AB31))</f>
        <v>0</v>
      </c>
      <c r="AB31" s="26">
        <f t="shared" ref="AB31:AB33" si="11">IF((T31-Z31)&gt;AC31,AC31,T31-Z31)</f>
        <v>0</v>
      </c>
      <c r="AC31" s="26">
        <f t="shared" ref="AC31:AC33" si="12">T31*55%</f>
        <v>0</v>
      </c>
      <c r="AD31" s="73"/>
    </row>
    <row r="32" spans="11:30" ht="16.5" thickBot="1" x14ac:dyDescent="0.3">
      <c r="K32" s="21"/>
      <c r="L32" s="29"/>
      <c r="M32" s="72"/>
      <c r="N32" s="78"/>
      <c r="O32" s="22"/>
      <c r="P32" s="23" t="s">
        <v>57</v>
      </c>
      <c r="Q32" s="74">
        <v>0</v>
      </c>
      <c r="R32" s="24"/>
      <c r="S32" s="24"/>
      <c r="T32" s="75">
        <f t="shared" si="9"/>
        <v>0</v>
      </c>
      <c r="U32" s="76">
        <v>0</v>
      </c>
      <c r="V32" s="93">
        <f t="shared" si="4"/>
        <v>0</v>
      </c>
      <c r="W32" s="25">
        <f t="shared" si="0"/>
        <v>0</v>
      </c>
      <c r="X32" s="25">
        <f t="shared" si="1"/>
        <v>0</v>
      </c>
      <c r="Y32" s="94">
        <v>25</v>
      </c>
      <c r="Z32" s="77">
        <f t="shared" si="2"/>
        <v>0</v>
      </c>
      <c r="AA32" s="25">
        <f t="shared" si="10"/>
        <v>0</v>
      </c>
      <c r="AB32" s="26">
        <f t="shared" si="11"/>
        <v>0</v>
      </c>
      <c r="AC32" s="26">
        <f t="shared" si="12"/>
        <v>0</v>
      </c>
      <c r="AD32" s="81"/>
    </row>
    <row r="33" spans="11:30" ht="16.5" thickBot="1" x14ac:dyDescent="0.3">
      <c r="K33" s="82"/>
      <c r="L33" s="73"/>
      <c r="M33" s="72"/>
      <c r="N33" s="51"/>
      <c r="O33" s="83"/>
      <c r="P33" s="23" t="s">
        <v>57</v>
      </c>
      <c r="Q33" s="74">
        <v>0</v>
      </c>
      <c r="R33" s="24"/>
      <c r="S33" s="24"/>
      <c r="T33" s="75">
        <f t="shared" ref="T33" si="13">IF(P33="ST",(Q33+R33+S33)*$G$12,IF(P33="CT",(Q33+R33+S33)*$G$12))</f>
        <v>0</v>
      </c>
      <c r="U33" s="76">
        <v>0</v>
      </c>
      <c r="V33" s="93">
        <f t="shared" si="4"/>
        <v>0</v>
      </c>
      <c r="W33" s="25">
        <f t="shared" si="0"/>
        <v>0</v>
      </c>
      <c r="X33" s="25">
        <f t="shared" si="1"/>
        <v>0</v>
      </c>
      <c r="Y33" s="94">
        <v>25</v>
      </c>
      <c r="Z33" s="77">
        <f t="shared" si="2"/>
        <v>0</v>
      </c>
      <c r="AA33" s="25">
        <f t="shared" si="10"/>
        <v>0</v>
      </c>
      <c r="AB33" s="26">
        <f t="shared" si="11"/>
        <v>0</v>
      </c>
      <c r="AC33" s="26">
        <f t="shared" si="12"/>
        <v>0</v>
      </c>
      <c r="AD33" s="79"/>
    </row>
    <row r="34" spans="11:30" ht="16.5" thickBot="1" x14ac:dyDescent="0.3">
      <c r="K34" s="29"/>
      <c r="L34" s="29"/>
      <c r="M34" s="72"/>
      <c r="N34" s="95"/>
      <c r="O34" s="73"/>
      <c r="P34" s="23" t="s">
        <v>57</v>
      </c>
      <c r="Q34" s="74">
        <v>0</v>
      </c>
      <c r="R34" s="29"/>
      <c r="S34" s="73"/>
      <c r="T34" s="75">
        <f>IF(P34="ST",(Q34+R34+S34)*$G$12,IF(P34="CT",(Q34+R34+S34)*$G$12))</f>
        <v>0</v>
      </c>
      <c r="U34" s="76">
        <v>0</v>
      </c>
      <c r="V34" s="93">
        <f>U34/6</f>
        <v>0</v>
      </c>
      <c r="W34" s="25">
        <f t="shared" si="0"/>
        <v>0</v>
      </c>
      <c r="X34" s="77">
        <f t="shared" si="1"/>
        <v>0</v>
      </c>
      <c r="Y34" s="94">
        <v>25</v>
      </c>
      <c r="Z34" s="77">
        <f t="shared" si="2"/>
        <v>0</v>
      </c>
      <c r="AA34" s="25">
        <f>IF((Z34+AB34)=T34,0,T34-(Z34+AB34))</f>
        <v>0</v>
      </c>
      <c r="AB34" s="26">
        <f>IF((T34-Z34)&gt;AC34,AC34,T34-Z34)</f>
        <v>0</v>
      </c>
      <c r="AC34" s="26">
        <f>T34*55%</f>
        <v>0</v>
      </c>
      <c r="AD34" s="73"/>
    </row>
    <row r="35" spans="11:30" ht="16.5" thickBot="1" x14ac:dyDescent="0.3">
      <c r="K35" s="29"/>
      <c r="L35" s="29"/>
      <c r="M35" s="72"/>
      <c r="N35" s="95"/>
      <c r="O35" s="73"/>
      <c r="P35" s="23" t="s">
        <v>57</v>
      </c>
      <c r="Q35" s="74">
        <v>0</v>
      </c>
      <c r="R35" s="29"/>
      <c r="S35" s="73"/>
      <c r="T35" s="75">
        <f t="shared" ref="T35:T37" si="14">IF(P35="ST",(Q35+R35+S35)*$G$12,IF(P35="CT",(Q35+R35+S35)*$G$12))</f>
        <v>0</v>
      </c>
      <c r="U35" s="76">
        <v>0</v>
      </c>
      <c r="V35" s="93">
        <f t="shared" si="4"/>
        <v>0</v>
      </c>
      <c r="W35" s="25">
        <f t="shared" si="0"/>
        <v>0</v>
      </c>
      <c r="X35" s="77">
        <f t="shared" si="1"/>
        <v>0</v>
      </c>
      <c r="Y35" s="94">
        <v>25</v>
      </c>
      <c r="Z35" s="77">
        <f t="shared" si="2"/>
        <v>0</v>
      </c>
      <c r="AA35" s="25">
        <f t="shared" ref="AA35:AA37" si="15">IF((Z35+AB35)=T35,0,T35-(Z35+AB35))</f>
        <v>0</v>
      </c>
      <c r="AB35" s="26">
        <f t="shared" ref="AB35:AB37" si="16">IF((T35-Z35)&gt;AC35,AC35,T35-Z35)</f>
        <v>0</v>
      </c>
      <c r="AC35" s="26">
        <f t="shared" ref="AC35:AC37" si="17">T35*55%</f>
        <v>0</v>
      </c>
      <c r="AD35" s="73"/>
    </row>
    <row r="36" spans="11:30" ht="16.5" thickBot="1" x14ac:dyDescent="0.3">
      <c r="K36" s="21"/>
      <c r="L36" s="29"/>
      <c r="M36" s="72"/>
      <c r="N36" s="78"/>
      <c r="O36" s="22"/>
      <c r="P36" s="23" t="s">
        <v>57</v>
      </c>
      <c r="Q36" s="74">
        <v>0</v>
      </c>
      <c r="R36" s="24"/>
      <c r="S36" s="24"/>
      <c r="T36" s="75">
        <f t="shared" si="14"/>
        <v>0</v>
      </c>
      <c r="U36" s="76">
        <v>0</v>
      </c>
      <c r="V36" s="93">
        <f t="shared" si="4"/>
        <v>0</v>
      </c>
      <c r="W36" s="25">
        <f t="shared" si="0"/>
        <v>0</v>
      </c>
      <c r="X36" s="25">
        <f t="shared" si="1"/>
        <v>0</v>
      </c>
      <c r="Y36" s="94">
        <v>25</v>
      </c>
      <c r="Z36" s="77">
        <f t="shared" si="2"/>
        <v>0</v>
      </c>
      <c r="AA36" s="25">
        <f t="shared" si="15"/>
        <v>0</v>
      </c>
      <c r="AB36" s="26">
        <f t="shared" si="16"/>
        <v>0</v>
      </c>
      <c r="AC36" s="26">
        <f t="shared" si="17"/>
        <v>0</v>
      </c>
      <c r="AD36" s="81"/>
    </row>
    <row r="37" spans="11:30" ht="16.5" thickBot="1" x14ac:dyDescent="0.3">
      <c r="K37" s="82"/>
      <c r="L37" s="73"/>
      <c r="M37" s="72"/>
      <c r="N37" s="51"/>
      <c r="O37" s="83"/>
      <c r="P37" s="23" t="s">
        <v>57</v>
      </c>
      <c r="Q37" s="74">
        <v>0</v>
      </c>
      <c r="R37" s="24"/>
      <c r="S37" s="24"/>
      <c r="T37" s="75">
        <f t="shared" si="14"/>
        <v>0</v>
      </c>
      <c r="U37" s="76">
        <v>0</v>
      </c>
      <c r="V37" s="93">
        <f t="shared" si="4"/>
        <v>0</v>
      </c>
      <c r="W37" s="25">
        <f t="shared" si="0"/>
        <v>0</v>
      </c>
      <c r="X37" s="25">
        <f t="shared" si="1"/>
        <v>0</v>
      </c>
      <c r="Y37" s="94">
        <v>25</v>
      </c>
      <c r="Z37" s="77">
        <f t="shared" si="2"/>
        <v>0</v>
      </c>
      <c r="AA37" s="25">
        <f t="shared" si="15"/>
        <v>0</v>
      </c>
      <c r="AB37" s="26">
        <f t="shared" si="16"/>
        <v>0</v>
      </c>
      <c r="AC37" s="26">
        <f t="shared" si="17"/>
        <v>0</v>
      </c>
      <c r="AD37" s="79"/>
    </row>
    <row r="38" spans="11:30" ht="16.5" thickBot="1" x14ac:dyDescent="0.3">
      <c r="K38" s="29"/>
      <c r="L38" s="29"/>
      <c r="M38" s="72"/>
      <c r="N38" s="95"/>
      <c r="O38" s="73"/>
      <c r="P38" s="23" t="s">
        <v>57</v>
      </c>
      <c r="Q38" s="74">
        <v>0</v>
      </c>
      <c r="R38" s="29"/>
      <c r="S38" s="73"/>
      <c r="T38" s="75">
        <f>IF(P38="ST",(Q38+R38+S38)*$G$12,IF(P38="CT",(Q38+R38+S38)*$G$12))</f>
        <v>0</v>
      </c>
      <c r="U38" s="76">
        <v>0</v>
      </c>
      <c r="V38" s="93">
        <f>U38/6</f>
        <v>0</v>
      </c>
      <c r="W38" s="25">
        <f t="shared" si="0"/>
        <v>0</v>
      </c>
      <c r="X38" s="77">
        <f t="shared" si="1"/>
        <v>0</v>
      </c>
      <c r="Y38" s="94">
        <v>25</v>
      </c>
      <c r="Z38" s="77">
        <f t="shared" si="2"/>
        <v>0</v>
      </c>
      <c r="AA38" s="25">
        <f>IF((Z38+AB38)=T38,0,T38-(Z38+AB38))</f>
        <v>0</v>
      </c>
      <c r="AB38" s="26">
        <f>IF((T38-Z38)&gt;AC38,AC38,T38-Z38)</f>
        <v>0</v>
      </c>
      <c r="AC38" s="26">
        <f>T38*55%</f>
        <v>0</v>
      </c>
      <c r="AD38" s="73"/>
    </row>
    <row r="39" spans="11:30" ht="16.5" thickBot="1" x14ac:dyDescent="0.3">
      <c r="K39" s="29"/>
      <c r="L39" s="29"/>
      <c r="M39" s="72"/>
      <c r="N39" s="95"/>
      <c r="O39" s="73"/>
      <c r="P39" s="23" t="s">
        <v>57</v>
      </c>
      <c r="Q39" s="74">
        <v>0</v>
      </c>
      <c r="R39" s="29"/>
      <c r="S39" s="73"/>
      <c r="T39" s="75">
        <f t="shared" ref="T39:T49" si="18">IF(P39="ST",(Q39+R39+S39)*$G$12,IF(P39="CT",(Q39+R39+S39)*$G$12))</f>
        <v>0</v>
      </c>
      <c r="U39" s="76">
        <v>0</v>
      </c>
      <c r="V39" s="93">
        <f t="shared" si="4"/>
        <v>0</v>
      </c>
      <c r="W39" s="25">
        <f t="shared" si="0"/>
        <v>0</v>
      </c>
      <c r="X39" s="77">
        <f t="shared" si="1"/>
        <v>0</v>
      </c>
      <c r="Y39" s="94">
        <v>25</v>
      </c>
      <c r="Z39" s="77">
        <f t="shared" si="2"/>
        <v>0</v>
      </c>
      <c r="AA39" s="25">
        <f t="shared" ref="AA39:AA44" si="19">IF((Z39+AB39)=T39,0,T39-(Z39+AB39))</f>
        <v>0</v>
      </c>
      <c r="AB39" s="26">
        <f t="shared" ref="AB39:AB44" si="20">IF((T39-Z39)&gt;AC39,AC39,T39-Z39)</f>
        <v>0</v>
      </c>
      <c r="AC39" s="26">
        <f t="shared" ref="AC39:AC44" si="21">T39*55%</f>
        <v>0</v>
      </c>
      <c r="AD39" s="73"/>
    </row>
    <row r="40" spans="11:30" ht="16.5" thickBot="1" x14ac:dyDescent="0.3">
      <c r="K40" s="21"/>
      <c r="L40" s="29"/>
      <c r="M40" s="72"/>
      <c r="N40" s="78"/>
      <c r="O40" s="22"/>
      <c r="P40" s="23" t="s">
        <v>57</v>
      </c>
      <c r="Q40" s="74">
        <v>0</v>
      </c>
      <c r="R40" s="24"/>
      <c r="S40" s="24"/>
      <c r="T40" s="75">
        <f t="shared" si="18"/>
        <v>0</v>
      </c>
      <c r="U40" s="76">
        <v>0</v>
      </c>
      <c r="V40" s="93">
        <f t="shared" si="4"/>
        <v>0</v>
      </c>
      <c r="W40" s="25">
        <f t="shared" si="0"/>
        <v>0</v>
      </c>
      <c r="X40" s="25">
        <f t="shared" si="1"/>
        <v>0</v>
      </c>
      <c r="Y40" s="94">
        <v>25</v>
      </c>
      <c r="Z40" s="77">
        <f t="shared" si="2"/>
        <v>0</v>
      </c>
      <c r="AA40" s="25">
        <f t="shared" si="19"/>
        <v>0</v>
      </c>
      <c r="AB40" s="26">
        <f t="shared" si="20"/>
        <v>0</v>
      </c>
      <c r="AC40" s="26">
        <f t="shared" si="21"/>
        <v>0</v>
      </c>
      <c r="AD40" s="81"/>
    </row>
    <row r="41" spans="11:30" ht="16.5" thickBot="1" x14ac:dyDescent="0.3">
      <c r="K41" s="82"/>
      <c r="L41" s="73"/>
      <c r="M41" s="72"/>
      <c r="N41" s="51"/>
      <c r="O41" s="83"/>
      <c r="P41" s="23" t="s">
        <v>57</v>
      </c>
      <c r="Q41" s="74">
        <v>0</v>
      </c>
      <c r="R41" s="24"/>
      <c r="S41" s="24"/>
      <c r="T41" s="75">
        <f t="shared" si="18"/>
        <v>0</v>
      </c>
      <c r="U41" s="76">
        <v>0</v>
      </c>
      <c r="V41" s="93">
        <f t="shared" si="4"/>
        <v>0</v>
      </c>
      <c r="W41" s="25">
        <f t="shared" si="0"/>
        <v>0</v>
      </c>
      <c r="X41" s="25">
        <f t="shared" si="1"/>
        <v>0</v>
      </c>
      <c r="Y41" s="94">
        <v>25</v>
      </c>
      <c r="Z41" s="77">
        <f t="shared" si="2"/>
        <v>0</v>
      </c>
      <c r="AA41" s="25">
        <f t="shared" si="19"/>
        <v>0</v>
      </c>
      <c r="AB41" s="26">
        <f t="shared" si="20"/>
        <v>0</v>
      </c>
      <c r="AC41" s="26">
        <f t="shared" si="21"/>
        <v>0</v>
      </c>
      <c r="AD41" s="79"/>
    </row>
    <row r="42" spans="11:30" ht="16.5" thickBot="1" x14ac:dyDescent="0.3">
      <c r="K42" s="29"/>
      <c r="L42" s="29"/>
      <c r="M42" s="72"/>
      <c r="N42" s="95"/>
      <c r="O42" s="73"/>
      <c r="P42" s="23" t="s">
        <v>57</v>
      </c>
      <c r="Q42" s="74">
        <v>0</v>
      </c>
      <c r="R42" s="29"/>
      <c r="S42" s="73"/>
      <c r="T42" s="75">
        <f t="shared" si="18"/>
        <v>0</v>
      </c>
      <c r="U42" s="76">
        <v>0</v>
      </c>
      <c r="V42" s="93">
        <f t="shared" si="4"/>
        <v>0</v>
      </c>
      <c r="W42" s="25">
        <f t="shared" si="0"/>
        <v>0</v>
      </c>
      <c r="X42" s="77">
        <f t="shared" si="1"/>
        <v>0</v>
      </c>
      <c r="Y42" s="94">
        <v>25</v>
      </c>
      <c r="Z42" s="77">
        <f t="shared" si="2"/>
        <v>0</v>
      </c>
      <c r="AA42" s="25">
        <f t="shared" si="19"/>
        <v>0</v>
      </c>
      <c r="AB42" s="26">
        <f t="shared" si="20"/>
        <v>0</v>
      </c>
      <c r="AC42" s="26">
        <f t="shared" si="21"/>
        <v>0</v>
      </c>
      <c r="AD42" s="73"/>
    </row>
    <row r="43" spans="11:30" ht="16.5" thickBot="1" x14ac:dyDescent="0.3">
      <c r="K43" s="21"/>
      <c r="L43" s="29"/>
      <c r="M43" s="72"/>
      <c r="N43" s="78"/>
      <c r="O43" s="22"/>
      <c r="P43" s="23" t="s">
        <v>57</v>
      </c>
      <c r="Q43" s="74">
        <v>0</v>
      </c>
      <c r="R43" s="24"/>
      <c r="S43" s="24"/>
      <c r="T43" s="75">
        <f t="shared" si="18"/>
        <v>0</v>
      </c>
      <c r="U43" s="76">
        <v>0</v>
      </c>
      <c r="V43" s="93">
        <f t="shared" si="4"/>
        <v>0</v>
      </c>
      <c r="W43" s="25">
        <f t="shared" si="0"/>
        <v>0</v>
      </c>
      <c r="X43" s="25">
        <f t="shared" si="1"/>
        <v>0</v>
      </c>
      <c r="Y43" s="94">
        <v>25</v>
      </c>
      <c r="Z43" s="77">
        <f t="shared" si="2"/>
        <v>0</v>
      </c>
      <c r="AA43" s="25">
        <f t="shared" si="19"/>
        <v>0</v>
      </c>
      <c r="AB43" s="26">
        <f t="shared" si="20"/>
        <v>0</v>
      </c>
      <c r="AC43" s="26">
        <f t="shared" si="21"/>
        <v>0</v>
      </c>
      <c r="AD43" s="81"/>
    </row>
    <row r="44" spans="11:30" ht="16.5" thickBot="1" x14ac:dyDescent="0.3">
      <c r="K44" s="82"/>
      <c r="L44" s="73"/>
      <c r="M44" s="72"/>
      <c r="N44" s="51"/>
      <c r="O44" s="83"/>
      <c r="P44" s="23" t="s">
        <v>57</v>
      </c>
      <c r="Q44" s="74">
        <v>0</v>
      </c>
      <c r="R44" s="24"/>
      <c r="S44" s="24"/>
      <c r="T44" s="75">
        <f t="shared" si="18"/>
        <v>0</v>
      </c>
      <c r="U44" s="76">
        <v>0</v>
      </c>
      <c r="V44" s="93">
        <f t="shared" si="4"/>
        <v>0</v>
      </c>
      <c r="W44" s="25">
        <f t="shared" si="0"/>
        <v>0</v>
      </c>
      <c r="X44" s="25">
        <f t="shared" si="1"/>
        <v>0</v>
      </c>
      <c r="Y44" s="94">
        <v>25</v>
      </c>
      <c r="Z44" s="77">
        <f t="shared" si="2"/>
        <v>0</v>
      </c>
      <c r="AA44" s="25">
        <f t="shared" si="19"/>
        <v>0</v>
      </c>
      <c r="AB44" s="26">
        <f t="shared" si="20"/>
        <v>0</v>
      </c>
      <c r="AC44" s="26">
        <f t="shared" si="21"/>
        <v>0</v>
      </c>
      <c r="AD44" s="79"/>
    </row>
    <row r="45" spans="11:30" ht="16.5" thickBot="1" x14ac:dyDescent="0.3">
      <c r="K45" s="29"/>
      <c r="L45" s="29"/>
      <c r="M45" s="72"/>
      <c r="N45" s="95"/>
      <c r="O45" s="73"/>
      <c r="P45" s="23" t="s">
        <v>57</v>
      </c>
      <c r="Q45" s="74">
        <v>0</v>
      </c>
      <c r="R45" s="29"/>
      <c r="S45" s="73"/>
      <c r="T45" s="75">
        <f t="shared" si="18"/>
        <v>0</v>
      </c>
      <c r="U45" s="76">
        <v>0</v>
      </c>
      <c r="V45" s="93">
        <f>U45/6</f>
        <v>0</v>
      </c>
      <c r="W45" s="25">
        <f t="shared" si="0"/>
        <v>0</v>
      </c>
      <c r="X45" s="77">
        <f t="shared" si="1"/>
        <v>0</v>
      </c>
      <c r="Y45" s="94">
        <v>25</v>
      </c>
      <c r="Z45" s="77">
        <f t="shared" si="2"/>
        <v>0</v>
      </c>
      <c r="AA45" s="25">
        <f>IF((Z45+AB45)=T45,0,T45-(Z45+AB45))</f>
        <v>0</v>
      </c>
      <c r="AB45" s="26">
        <f>IF((T45-Z45)&gt;AC45,AC45,T45-Z45)</f>
        <v>0</v>
      </c>
      <c r="AC45" s="26">
        <f>T45*55%</f>
        <v>0</v>
      </c>
      <c r="AD45" s="73"/>
    </row>
    <row r="46" spans="11:30" ht="16.5" thickBot="1" x14ac:dyDescent="0.3">
      <c r="K46" s="29"/>
      <c r="L46" s="29"/>
      <c r="M46" s="72"/>
      <c r="N46" s="95"/>
      <c r="O46" s="73"/>
      <c r="P46" s="23" t="s">
        <v>57</v>
      </c>
      <c r="Q46" s="74">
        <v>0</v>
      </c>
      <c r="R46" s="29"/>
      <c r="S46" s="73"/>
      <c r="T46" s="75">
        <f t="shared" si="18"/>
        <v>0</v>
      </c>
      <c r="U46" s="76">
        <v>0</v>
      </c>
      <c r="V46" s="93">
        <f t="shared" si="4"/>
        <v>0</v>
      </c>
      <c r="W46" s="25">
        <f t="shared" si="0"/>
        <v>0</v>
      </c>
      <c r="X46" s="77">
        <f t="shared" si="1"/>
        <v>0</v>
      </c>
      <c r="Y46" s="94">
        <v>25</v>
      </c>
      <c r="Z46" s="77">
        <f t="shared" ref="Z46:Z49" si="22">IF((X46*Y46/100)&gt;=(T46*(1+$D$21/100)),T46*(1+$D$21/100),(X46*Y46/100))</f>
        <v>0</v>
      </c>
      <c r="AA46" s="25">
        <f t="shared" ref="AA46:AA55" si="23">IF((Z46+AB46)=T46,0,T46-(Z46+AB46))</f>
        <v>0</v>
      </c>
      <c r="AB46" s="26">
        <f t="shared" ref="AB46:AB55" si="24">IF((T46-Z46)&gt;AC46,AC46,T46-Z46)</f>
        <v>0</v>
      </c>
      <c r="AC46" s="26">
        <f t="shared" ref="AC46:AC48" si="25">T46*55%</f>
        <v>0</v>
      </c>
      <c r="AD46" s="73"/>
    </row>
    <row r="47" spans="11:30" ht="16.5" thickBot="1" x14ac:dyDescent="0.3">
      <c r="K47" s="90"/>
      <c r="L47" s="29"/>
      <c r="M47" s="72"/>
      <c r="N47" s="96"/>
      <c r="O47" s="91"/>
      <c r="P47" s="23" t="s">
        <v>57</v>
      </c>
      <c r="Q47" s="74">
        <v>0</v>
      </c>
      <c r="R47" s="73"/>
      <c r="S47" s="91"/>
      <c r="T47" s="75">
        <f t="shared" si="18"/>
        <v>0</v>
      </c>
      <c r="U47" s="76">
        <v>0</v>
      </c>
      <c r="V47" s="93">
        <f t="shared" si="4"/>
        <v>0</v>
      </c>
      <c r="W47" s="25">
        <f t="shared" ref="W47:W48" si="26">SUM(U47:V47)</f>
        <v>0</v>
      </c>
      <c r="X47" s="77">
        <f t="shared" ref="X47:X48" si="27">IF(N47="MTR", W47/2,IF(N47="50%", W47/2,W47))</f>
        <v>0</v>
      </c>
      <c r="Y47" s="94">
        <v>25</v>
      </c>
      <c r="Z47" s="77">
        <f t="shared" si="22"/>
        <v>0</v>
      </c>
      <c r="AA47" s="25">
        <f t="shared" si="23"/>
        <v>0</v>
      </c>
      <c r="AB47" s="26">
        <f t="shared" si="24"/>
        <v>0</v>
      </c>
      <c r="AC47" s="26">
        <f t="shared" si="25"/>
        <v>0</v>
      </c>
      <c r="AD47" s="92"/>
    </row>
    <row r="48" spans="11:30" ht="16.5" thickBot="1" x14ac:dyDescent="0.3">
      <c r="K48" s="90"/>
      <c r="L48" s="29"/>
      <c r="M48" s="72"/>
      <c r="N48" s="97"/>
      <c r="O48" s="91"/>
      <c r="P48" s="23" t="s">
        <v>57</v>
      </c>
      <c r="Q48" s="74">
        <v>0</v>
      </c>
      <c r="R48" s="92"/>
      <c r="S48" s="91"/>
      <c r="T48" s="75">
        <f>IF(P48="ST",(Q48+R48+S48)*$G$12,IF(P48="CT",(Q48+R48+S48)*$G$12))</f>
        <v>0</v>
      </c>
      <c r="U48" s="76">
        <v>0</v>
      </c>
      <c r="V48" s="93">
        <f t="shared" si="4"/>
        <v>0</v>
      </c>
      <c r="W48" s="25">
        <f t="shared" si="26"/>
        <v>0</v>
      </c>
      <c r="X48" s="77">
        <f t="shared" si="27"/>
        <v>0</v>
      </c>
      <c r="Y48" s="94">
        <v>25</v>
      </c>
      <c r="Z48" s="77">
        <f t="shared" si="22"/>
        <v>0</v>
      </c>
      <c r="AA48" s="25">
        <f t="shared" si="23"/>
        <v>0</v>
      </c>
      <c r="AB48" s="26">
        <f t="shared" si="24"/>
        <v>0</v>
      </c>
      <c r="AC48" s="26">
        <f t="shared" si="25"/>
        <v>0</v>
      </c>
      <c r="AD48" s="92"/>
    </row>
    <row r="49" spans="11:30" ht="16.5" thickBot="1" x14ac:dyDescent="0.3">
      <c r="K49" s="21"/>
      <c r="L49" s="29"/>
      <c r="M49" s="72"/>
      <c r="N49" s="78"/>
      <c r="O49" s="22"/>
      <c r="P49" s="23" t="s">
        <v>57</v>
      </c>
      <c r="Q49" s="74">
        <v>0</v>
      </c>
      <c r="R49" s="24"/>
      <c r="S49" s="24"/>
      <c r="T49" s="75">
        <f t="shared" si="18"/>
        <v>0</v>
      </c>
      <c r="U49" s="76">
        <v>0</v>
      </c>
      <c r="V49" s="93">
        <f t="shared" si="4"/>
        <v>0</v>
      </c>
      <c r="W49" s="25">
        <f>SUM(U49:V49)</f>
        <v>0</v>
      </c>
      <c r="X49" s="25">
        <f>IF(N49="MTR", W49/2,IF(N49="50%", W49/2,W49))</f>
        <v>0</v>
      </c>
      <c r="Y49" s="94">
        <v>25</v>
      </c>
      <c r="Z49" s="77">
        <f t="shared" si="22"/>
        <v>0</v>
      </c>
      <c r="AA49" s="25">
        <f t="shared" si="23"/>
        <v>0</v>
      </c>
      <c r="AB49" s="26">
        <f t="shared" si="24"/>
        <v>0</v>
      </c>
      <c r="AC49" s="26">
        <f t="shared" ref="AC49:AC55" si="28">T49*55%</f>
        <v>0</v>
      </c>
      <c r="AD49" s="81"/>
    </row>
    <row r="50" spans="11:30" ht="16.5" thickBot="1" x14ac:dyDescent="0.3">
      <c r="K50" s="82"/>
      <c r="L50" s="73"/>
      <c r="M50" s="72"/>
      <c r="N50" s="51"/>
      <c r="O50" s="83"/>
      <c r="P50" s="23" t="s">
        <v>57</v>
      </c>
      <c r="Q50" s="74">
        <v>0</v>
      </c>
      <c r="R50" s="24"/>
      <c r="S50" s="24"/>
      <c r="T50" s="75">
        <f t="shared" ref="T50:T58" si="29">IF(P50="ST",(Q50+R50+S50)*$G$12,IF(P50="CT",(Q50+R50+S50)*$G$12))</f>
        <v>0</v>
      </c>
      <c r="U50" s="76">
        <v>0</v>
      </c>
      <c r="V50" s="93">
        <f t="shared" si="4"/>
        <v>0</v>
      </c>
      <c r="W50" s="25">
        <f>SUM(U50:V50)</f>
        <v>0</v>
      </c>
      <c r="X50" s="25">
        <f>IF(N50="MTR", W50/2,IF(N50="50%", W50/2,W50))</f>
        <v>0</v>
      </c>
      <c r="Y50" s="94">
        <v>25</v>
      </c>
      <c r="Z50" s="77">
        <f>IF((X50*Y50/100)&gt;=(T50*(1+$D$21/100)),T50*(1+$D$21/100),(X50*Y50/100))</f>
        <v>0</v>
      </c>
      <c r="AA50" s="25">
        <f t="shared" si="23"/>
        <v>0</v>
      </c>
      <c r="AB50" s="26">
        <f t="shared" si="24"/>
        <v>0</v>
      </c>
      <c r="AC50" s="26">
        <f t="shared" si="28"/>
        <v>0</v>
      </c>
      <c r="AD50" s="79"/>
    </row>
    <row r="51" spans="11:30" ht="16.5" thickBot="1" x14ac:dyDescent="0.3">
      <c r="K51" s="21"/>
      <c r="L51" s="29"/>
      <c r="M51" s="72"/>
      <c r="N51" s="78"/>
      <c r="O51" s="22"/>
      <c r="P51" s="23" t="s">
        <v>57</v>
      </c>
      <c r="Q51" s="74">
        <v>0</v>
      </c>
      <c r="R51" s="24"/>
      <c r="S51" s="24"/>
      <c r="T51" s="75">
        <f t="shared" si="29"/>
        <v>0</v>
      </c>
      <c r="U51" s="76">
        <v>0</v>
      </c>
      <c r="V51" s="93">
        <f t="shared" ref="V51:V55" si="30">U51/6</f>
        <v>0</v>
      </c>
      <c r="W51" s="25">
        <f t="shared" ref="W51:W57" si="31">SUM(U51:V51)</f>
        <v>0</v>
      </c>
      <c r="X51" s="25">
        <f t="shared" ref="X51:X59" si="32">IF(N51="MTR", W51/2,IF(N51="50%", W51/2,W51))</f>
        <v>0</v>
      </c>
      <c r="Y51" s="94">
        <v>25</v>
      </c>
      <c r="Z51" s="77">
        <f t="shared" ref="Z51:Z60" si="33">IF((X51*Y51/100)&gt;=(T51*(1+$D$21/100)),T51*(1+$D$21/100),(X51*Y51/100))</f>
        <v>0</v>
      </c>
      <c r="AA51" s="25">
        <f t="shared" si="23"/>
        <v>0</v>
      </c>
      <c r="AB51" s="26">
        <f t="shared" si="24"/>
        <v>0</v>
      </c>
      <c r="AC51" s="26">
        <f t="shared" si="28"/>
        <v>0</v>
      </c>
      <c r="AD51" s="81"/>
    </row>
    <row r="52" spans="11:30" ht="16.5" thickBot="1" x14ac:dyDescent="0.3">
      <c r="K52" s="82"/>
      <c r="L52" s="73"/>
      <c r="M52" s="72"/>
      <c r="N52" s="51"/>
      <c r="O52" s="83"/>
      <c r="P52" s="23" t="s">
        <v>57</v>
      </c>
      <c r="Q52" s="74">
        <v>0</v>
      </c>
      <c r="R52" s="24"/>
      <c r="S52" s="24"/>
      <c r="T52" s="75">
        <f t="shared" si="29"/>
        <v>0</v>
      </c>
      <c r="U52" s="76">
        <v>0</v>
      </c>
      <c r="V52" s="93">
        <f t="shared" si="30"/>
        <v>0</v>
      </c>
      <c r="W52" s="25">
        <f t="shared" si="31"/>
        <v>0</v>
      </c>
      <c r="X52" s="25">
        <f t="shared" si="32"/>
        <v>0</v>
      </c>
      <c r="Y52" s="94">
        <v>25</v>
      </c>
      <c r="Z52" s="77">
        <f t="shared" si="33"/>
        <v>0</v>
      </c>
      <c r="AA52" s="25">
        <f t="shared" si="23"/>
        <v>0</v>
      </c>
      <c r="AB52" s="26">
        <f t="shared" si="24"/>
        <v>0</v>
      </c>
      <c r="AC52" s="26">
        <f t="shared" si="28"/>
        <v>0</v>
      </c>
      <c r="AD52" s="79"/>
    </row>
    <row r="53" spans="11:30" ht="16.5" thickBot="1" x14ac:dyDescent="0.3">
      <c r="K53" s="29"/>
      <c r="L53" s="29"/>
      <c r="M53" s="72"/>
      <c r="N53" s="95"/>
      <c r="O53" s="73"/>
      <c r="P53" s="23" t="s">
        <v>57</v>
      </c>
      <c r="Q53" s="74">
        <v>0</v>
      </c>
      <c r="R53" s="29"/>
      <c r="S53" s="73"/>
      <c r="T53" s="75">
        <f t="shared" si="29"/>
        <v>0</v>
      </c>
      <c r="U53" s="76">
        <v>0</v>
      </c>
      <c r="V53" s="93">
        <f t="shared" si="30"/>
        <v>0</v>
      </c>
      <c r="W53" s="25">
        <f t="shared" si="31"/>
        <v>0</v>
      </c>
      <c r="X53" s="77">
        <f t="shared" si="32"/>
        <v>0</v>
      </c>
      <c r="Y53" s="94">
        <v>25</v>
      </c>
      <c r="Z53" s="77">
        <f t="shared" si="33"/>
        <v>0</v>
      </c>
      <c r="AA53" s="25">
        <f t="shared" si="23"/>
        <v>0</v>
      </c>
      <c r="AB53" s="26">
        <f t="shared" si="24"/>
        <v>0</v>
      </c>
      <c r="AC53" s="26">
        <f t="shared" si="28"/>
        <v>0</v>
      </c>
      <c r="AD53" s="73"/>
    </row>
    <row r="54" spans="11:30" ht="16.5" thickBot="1" x14ac:dyDescent="0.3">
      <c r="K54" s="21"/>
      <c r="L54" s="29"/>
      <c r="M54" s="72"/>
      <c r="N54" s="78"/>
      <c r="O54" s="22"/>
      <c r="P54" s="23" t="s">
        <v>57</v>
      </c>
      <c r="Q54" s="74">
        <v>0</v>
      </c>
      <c r="R54" s="24"/>
      <c r="S54" s="24"/>
      <c r="T54" s="75">
        <f t="shared" si="29"/>
        <v>0</v>
      </c>
      <c r="U54" s="76">
        <v>0</v>
      </c>
      <c r="V54" s="93">
        <f t="shared" si="30"/>
        <v>0</v>
      </c>
      <c r="W54" s="25">
        <f t="shared" si="31"/>
        <v>0</v>
      </c>
      <c r="X54" s="25">
        <f t="shared" si="32"/>
        <v>0</v>
      </c>
      <c r="Y54" s="94">
        <v>25</v>
      </c>
      <c r="Z54" s="77">
        <f t="shared" si="33"/>
        <v>0</v>
      </c>
      <c r="AA54" s="25">
        <f t="shared" si="23"/>
        <v>0</v>
      </c>
      <c r="AB54" s="26">
        <f t="shared" si="24"/>
        <v>0</v>
      </c>
      <c r="AC54" s="26">
        <f t="shared" si="28"/>
        <v>0</v>
      </c>
      <c r="AD54" s="81"/>
    </row>
    <row r="55" spans="11:30" ht="16.5" thickBot="1" x14ac:dyDescent="0.3">
      <c r="K55" s="82"/>
      <c r="L55" s="73"/>
      <c r="M55" s="72"/>
      <c r="N55" s="51"/>
      <c r="O55" s="83"/>
      <c r="P55" s="23" t="s">
        <v>57</v>
      </c>
      <c r="Q55" s="74">
        <v>0</v>
      </c>
      <c r="R55" s="24"/>
      <c r="S55" s="24"/>
      <c r="T55" s="75">
        <f t="shared" si="29"/>
        <v>0</v>
      </c>
      <c r="U55" s="76">
        <v>0</v>
      </c>
      <c r="V55" s="93">
        <f t="shared" si="30"/>
        <v>0</v>
      </c>
      <c r="W55" s="25">
        <f t="shared" si="31"/>
        <v>0</v>
      </c>
      <c r="X55" s="25">
        <f t="shared" si="32"/>
        <v>0</v>
      </c>
      <c r="Y55" s="94">
        <v>25</v>
      </c>
      <c r="Z55" s="77">
        <f t="shared" si="33"/>
        <v>0</v>
      </c>
      <c r="AA55" s="25">
        <f t="shared" si="23"/>
        <v>0</v>
      </c>
      <c r="AB55" s="26">
        <f t="shared" si="24"/>
        <v>0</v>
      </c>
      <c r="AC55" s="26">
        <f t="shared" si="28"/>
        <v>0</v>
      </c>
      <c r="AD55" s="79"/>
    </row>
    <row r="56" spans="11:30" ht="16.5" thickBot="1" x14ac:dyDescent="0.3">
      <c r="K56" s="29"/>
      <c r="L56" s="29"/>
      <c r="M56" s="72"/>
      <c r="N56" s="95"/>
      <c r="O56" s="73"/>
      <c r="P56" s="23" t="s">
        <v>57</v>
      </c>
      <c r="Q56" s="74">
        <v>0</v>
      </c>
      <c r="R56" s="29"/>
      <c r="S56" s="73"/>
      <c r="T56" s="75">
        <f t="shared" si="29"/>
        <v>0</v>
      </c>
      <c r="U56" s="76">
        <v>0</v>
      </c>
      <c r="V56" s="93">
        <f>U56/6</f>
        <v>0</v>
      </c>
      <c r="W56" s="25">
        <f t="shared" si="31"/>
        <v>0</v>
      </c>
      <c r="X56" s="77">
        <f t="shared" si="32"/>
        <v>0</v>
      </c>
      <c r="Y56" s="94">
        <v>25</v>
      </c>
      <c r="Z56" s="77">
        <f t="shared" si="33"/>
        <v>0</v>
      </c>
      <c r="AA56" s="25">
        <f>IF((Z56+AB56)=T56,0,T56-(Z56+AB56))</f>
        <v>0</v>
      </c>
      <c r="AB56" s="26">
        <f>IF((T56-Z56)&gt;AC56,AC56,T56-Z56)</f>
        <v>0</v>
      </c>
      <c r="AC56" s="26">
        <f>T56*55%</f>
        <v>0</v>
      </c>
      <c r="AD56" s="73"/>
    </row>
    <row r="57" spans="11:30" ht="16.5" thickBot="1" x14ac:dyDescent="0.3">
      <c r="K57" s="29"/>
      <c r="L57" s="29"/>
      <c r="M57" s="72"/>
      <c r="N57" s="95"/>
      <c r="O57" s="73"/>
      <c r="P57" s="23" t="s">
        <v>57</v>
      </c>
      <c r="Q57" s="74">
        <v>0</v>
      </c>
      <c r="R57" s="29"/>
      <c r="S57" s="73"/>
      <c r="T57" s="75">
        <f t="shared" si="29"/>
        <v>0</v>
      </c>
      <c r="U57" s="76">
        <v>0</v>
      </c>
      <c r="V57" s="93">
        <f t="shared" ref="V57:V61" si="34">U57/6</f>
        <v>0</v>
      </c>
      <c r="W57" s="25">
        <f t="shared" si="31"/>
        <v>0</v>
      </c>
      <c r="X57" s="77">
        <f t="shared" si="32"/>
        <v>0</v>
      </c>
      <c r="Y57" s="94">
        <v>25</v>
      </c>
      <c r="Z57" s="77">
        <f t="shared" si="33"/>
        <v>0</v>
      </c>
      <c r="AA57" s="25">
        <f t="shared" ref="AA57:AA61" si="35">IF((Z57+AB57)=T57,0,T57-(Z57+AB57))</f>
        <v>0</v>
      </c>
      <c r="AB57" s="26">
        <f t="shared" ref="AB57:AB61" si="36">IF((T57-Z57)&gt;AC57,AC57,T57-Z57)</f>
        <v>0</v>
      </c>
      <c r="AC57" s="26">
        <f t="shared" ref="AC57:AC61" si="37">T57*55%</f>
        <v>0</v>
      </c>
      <c r="AD57" s="73"/>
    </row>
    <row r="58" spans="11:30" ht="16.5" thickBot="1" x14ac:dyDescent="0.3">
      <c r="K58" s="90"/>
      <c r="L58" s="29"/>
      <c r="M58" s="72"/>
      <c r="N58" s="96"/>
      <c r="O58" s="91"/>
      <c r="P58" s="23" t="s">
        <v>57</v>
      </c>
      <c r="Q58" s="74">
        <v>0</v>
      </c>
      <c r="R58" s="73"/>
      <c r="S58" s="91"/>
      <c r="T58" s="75">
        <f t="shared" si="29"/>
        <v>0</v>
      </c>
      <c r="U58" s="76">
        <v>0</v>
      </c>
      <c r="V58" s="93">
        <f t="shared" si="34"/>
        <v>0</v>
      </c>
      <c r="W58" s="25">
        <f t="shared" ref="W58:W59" si="38">SUM(U58:V58)</f>
        <v>0</v>
      </c>
      <c r="X58" s="77">
        <f t="shared" si="32"/>
        <v>0</v>
      </c>
      <c r="Y58" s="94">
        <v>25</v>
      </c>
      <c r="Z58" s="77">
        <f t="shared" si="33"/>
        <v>0</v>
      </c>
      <c r="AA58" s="25">
        <f t="shared" si="35"/>
        <v>0</v>
      </c>
      <c r="AB58" s="26">
        <f t="shared" si="36"/>
        <v>0</v>
      </c>
      <c r="AC58" s="26">
        <f t="shared" si="37"/>
        <v>0</v>
      </c>
      <c r="AD58" s="92"/>
    </row>
    <row r="59" spans="11:30" ht="16.5" thickBot="1" x14ac:dyDescent="0.3">
      <c r="K59" s="90"/>
      <c r="L59" s="29"/>
      <c r="M59" s="72"/>
      <c r="N59" s="97"/>
      <c r="O59" s="91"/>
      <c r="P59" s="23" t="s">
        <v>57</v>
      </c>
      <c r="Q59" s="74">
        <v>0</v>
      </c>
      <c r="R59" s="92"/>
      <c r="S59" s="91"/>
      <c r="T59" s="75">
        <f>IF(P59="ST",(Q59+R59+S59)*$G$12,IF(P59="CT",(Q59+R59+S59)*$G$12))</f>
        <v>0</v>
      </c>
      <c r="U59" s="76">
        <v>0</v>
      </c>
      <c r="V59" s="93">
        <f t="shared" si="34"/>
        <v>0</v>
      </c>
      <c r="W59" s="25">
        <f t="shared" si="38"/>
        <v>0</v>
      </c>
      <c r="X59" s="77">
        <f t="shared" si="32"/>
        <v>0</v>
      </c>
      <c r="Y59" s="94">
        <v>25</v>
      </c>
      <c r="Z59" s="77">
        <f t="shared" si="33"/>
        <v>0</v>
      </c>
      <c r="AA59" s="25">
        <f t="shared" si="35"/>
        <v>0</v>
      </c>
      <c r="AB59" s="26">
        <f t="shared" si="36"/>
        <v>0</v>
      </c>
      <c r="AC59" s="26">
        <f t="shared" si="37"/>
        <v>0</v>
      </c>
      <c r="AD59" s="92"/>
    </row>
    <row r="60" spans="11:30" ht="16.5" thickBot="1" x14ac:dyDescent="0.3">
      <c r="K60" s="21"/>
      <c r="L60" s="29"/>
      <c r="M60" s="72"/>
      <c r="N60" s="78"/>
      <c r="O60" s="22"/>
      <c r="P60" s="23" t="s">
        <v>57</v>
      </c>
      <c r="Q60" s="74">
        <v>0</v>
      </c>
      <c r="R60" s="24"/>
      <c r="S60" s="24"/>
      <c r="T60" s="75">
        <f t="shared" ref="T60:T61" si="39">IF(P60="ST",(Q60+R60+S60)*$G$12,IF(P60="CT",(Q60+R60+S60)*$G$12))</f>
        <v>0</v>
      </c>
      <c r="U60" s="76">
        <v>0</v>
      </c>
      <c r="V60" s="93">
        <f t="shared" si="34"/>
        <v>0</v>
      </c>
      <c r="W60" s="25">
        <f>SUM(U60:V60)</f>
        <v>0</v>
      </c>
      <c r="X60" s="25">
        <f>IF(N60="MTR", W60/2,IF(N60="50%", W60/2,W60))</f>
        <v>0</v>
      </c>
      <c r="Y60" s="94">
        <v>25</v>
      </c>
      <c r="Z60" s="77">
        <f t="shared" si="33"/>
        <v>0</v>
      </c>
      <c r="AA60" s="25">
        <f t="shared" si="35"/>
        <v>0</v>
      </c>
      <c r="AB60" s="26">
        <f t="shared" si="36"/>
        <v>0</v>
      </c>
      <c r="AC60" s="26">
        <f t="shared" si="37"/>
        <v>0</v>
      </c>
      <c r="AD60" s="81"/>
    </row>
    <row r="61" spans="11:30" ht="16.5" thickBot="1" x14ac:dyDescent="0.3">
      <c r="K61" s="82"/>
      <c r="L61" s="73"/>
      <c r="M61" s="72"/>
      <c r="N61" s="51"/>
      <c r="O61" s="83"/>
      <c r="P61" s="23" t="s">
        <v>57</v>
      </c>
      <c r="Q61" s="74">
        <v>0</v>
      </c>
      <c r="R61" s="24"/>
      <c r="S61" s="24"/>
      <c r="T61" s="75">
        <f t="shared" si="39"/>
        <v>0</v>
      </c>
      <c r="U61" s="76">
        <v>0</v>
      </c>
      <c r="V61" s="93">
        <f t="shared" si="34"/>
        <v>0</v>
      </c>
      <c r="W61" s="25">
        <f>SUM(U61:V61)</f>
        <v>0</v>
      </c>
      <c r="X61" s="25">
        <f>IF(N61="MTR", W61/2,IF(N61="50%", W61/2,W61))</f>
        <v>0</v>
      </c>
      <c r="Y61" s="94">
        <v>25</v>
      </c>
      <c r="Z61" s="77">
        <f>IF((X61*Y61/100)&gt;=(T61*(1+$D$21/100)),T61*(1+$D$21/100),(X61*Y61/100))</f>
        <v>0</v>
      </c>
      <c r="AA61" s="25">
        <f t="shared" si="35"/>
        <v>0</v>
      </c>
      <c r="AB61" s="26">
        <f t="shared" si="36"/>
        <v>0</v>
      </c>
      <c r="AC61" s="26">
        <f t="shared" si="37"/>
        <v>0</v>
      </c>
      <c r="AD61" s="79"/>
    </row>
    <row r="62" spans="11:30" ht="16.5" thickBot="1" x14ac:dyDescent="0.3">
      <c r="K62" s="27" t="s">
        <v>58</v>
      </c>
      <c r="L62" s="28"/>
      <c r="M62" s="28"/>
      <c r="N62" s="28"/>
      <c r="O62" s="28"/>
      <c r="P62" s="30"/>
      <c r="Q62" s="31">
        <f>SUBTOTAL(9,Q26:Q61)</f>
        <v>0</v>
      </c>
      <c r="R62" s="31">
        <f>SUBTOTAL(9,R26:R61)</f>
        <v>0</v>
      </c>
      <c r="S62" s="31">
        <f>SUBTOTAL(9,S26:S61)</f>
        <v>0</v>
      </c>
      <c r="T62" s="80">
        <f>SUBTOTAL(9,T26:T61)</f>
        <v>0</v>
      </c>
      <c r="U62" s="32"/>
      <c r="V62" s="32"/>
      <c r="W62" s="33"/>
      <c r="X62" s="33"/>
      <c r="Y62" s="33"/>
      <c r="Z62" s="34">
        <f>SUBTOTAL(9,Z26:Z61)</f>
        <v>0</v>
      </c>
      <c r="AA62" s="34">
        <f>SUBTOTAL(9,AA26:AA61)</f>
        <v>0</v>
      </c>
      <c r="AB62" s="34">
        <f>SUBTOTAL(9,AB26:AB61)</f>
        <v>0</v>
      </c>
      <c r="AC62" s="34">
        <f>SUBTOTAL(9,AC26:AC61)</f>
        <v>0</v>
      </c>
      <c r="AD62" s="34"/>
    </row>
    <row r="63" spans="11:30" ht="16.5" thickBot="1" x14ac:dyDescent="0.3">
      <c r="K63" s="35" t="s">
        <v>23</v>
      </c>
      <c r="L63" s="36"/>
      <c r="M63" s="36"/>
      <c r="N63" s="36"/>
      <c r="O63" s="36"/>
      <c r="P63" s="37"/>
      <c r="Q63" s="38">
        <f>SUBTOTAL(9,Q26:Q62)</f>
        <v>0</v>
      </c>
      <c r="R63" s="38">
        <f>SUBTOTAL(9,R26:R62)</f>
        <v>0</v>
      </c>
      <c r="S63" s="38">
        <f>SUBTOTAL(9,S26:S62)</f>
        <v>0</v>
      </c>
      <c r="T63" s="39">
        <f>SUBTOTAL(9,T26:T62)</f>
        <v>0</v>
      </c>
      <c r="U63" s="40"/>
      <c r="V63" s="41"/>
      <c r="W63" s="42" t="s">
        <v>23</v>
      </c>
      <c r="X63" s="43"/>
      <c r="Y63" s="44"/>
      <c r="Z63" s="45">
        <f>SUBTOTAL(9,Z25:Z62)</f>
        <v>0</v>
      </c>
      <c r="AA63" s="45">
        <f>SUBTOTAL(9,AA25:AA62)</f>
        <v>0</v>
      </c>
      <c r="AB63" s="45">
        <f>SUBTOTAL(9,AB26:AB62)</f>
        <v>0</v>
      </c>
      <c r="AC63" s="45">
        <f>SUBTOTAL(9,AC26:AC62)</f>
        <v>0</v>
      </c>
    </row>
    <row r="68" spans="12:23" ht="23.25" x14ac:dyDescent="0.35">
      <c r="L68" s="50" t="s">
        <v>61</v>
      </c>
      <c r="M68" s="50"/>
      <c r="N68" s="50"/>
      <c r="O68" s="50"/>
    </row>
    <row r="69" spans="12:23" x14ac:dyDescent="0.25">
      <c r="L69" s="47"/>
      <c r="M69" s="47"/>
      <c r="N69" s="47"/>
      <c r="O69" s="47"/>
      <c r="P69" s="47"/>
      <c r="Q69" s="47"/>
      <c r="R69" s="47"/>
      <c r="S69" s="47"/>
      <c r="T69" s="47"/>
      <c r="U69" s="47"/>
      <c r="V69" s="47"/>
      <c r="W69" s="47"/>
    </row>
    <row r="70" spans="12:23" x14ac:dyDescent="0.25">
      <c r="L70" s="52" t="s">
        <v>5</v>
      </c>
      <c r="M70" s="53" t="s">
        <v>29</v>
      </c>
      <c r="N70" s="53"/>
      <c r="O70" s="53"/>
      <c r="P70" s="47"/>
      <c r="Q70" s="47"/>
      <c r="R70" s="47"/>
      <c r="S70" s="47"/>
      <c r="T70" s="47"/>
      <c r="U70" s="47"/>
      <c r="V70" s="47"/>
      <c r="W70" s="47"/>
    </row>
    <row r="71" spans="12:23" x14ac:dyDescent="0.25">
      <c r="L71" s="54" t="s">
        <v>31</v>
      </c>
      <c r="M71" s="55" t="s">
        <v>30</v>
      </c>
      <c r="N71" s="55"/>
      <c r="O71" s="55"/>
      <c r="P71" s="47"/>
      <c r="Q71" s="47"/>
      <c r="R71" s="47"/>
      <c r="S71" s="47"/>
      <c r="T71" s="47"/>
      <c r="U71" s="47"/>
      <c r="V71" s="47"/>
      <c r="W71" s="47"/>
    </row>
    <row r="72" spans="12:23" x14ac:dyDescent="0.25">
      <c r="L72" s="52"/>
      <c r="M72" s="53"/>
      <c r="N72" s="53"/>
      <c r="O72" s="53"/>
      <c r="P72" s="47"/>
      <c r="Q72" s="47"/>
      <c r="R72" s="47"/>
      <c r="S72" s="47"/>
      <c r="T72" s="47"/>
      <c r="U72" s="47"/>
      <c r="V72" s="47"/>
      <c r="W72" s="47"/>
    </row>
    <row r="73" spans="12:23" x14ac:dyDescent="0.25">
      <c r="L73" s="56" t="s">
        <v>32</v>
      </c>
      <c r="M73" s="56"/>
      <c r="N73" s="57"/>
      <c r="O73" s="57"/>
      <c r="P73" s="57"/>
      <c r="Q73" s="57"/>
      <c r="R73" s="57"/>
      <c r="S73" s="47"/>
      <c r="T73" s="47"/>
      <c r="U73" s="47"/>
      <c r="V73" s="47"/>
      <c r="W73" s="47"/>
    </row>
    <row r="74" spans="12:23" x14ac:dyDescent="0.25">
      <c r="L74" s="56" t="s">
        <v>18</v>
      </c>
      <c r="M74" s="56" t="s">
        <v>27</v>
      </c>
      <c r="N74" s="57" t="s">
        <v>33</v>
      </c>
      <c r="O74" s="57"/>
      <c r="P74" s="57"/>
      <c r="Q74" s="57"/>
      <c r="R74" s="57"/>
      <c r="S74" s="47"/>
      <c r="T74" s="47"/>
      <c r="U74" s="47"/>
      <c r="V74" s="47"/>
      <c r="W74" s="47"/>
    </row>
    <row r="75" spans="12:23" x14ac:dyDescent="0.25">
      <c r="L75" s="56"/>
      <c r="M75" s="60" t="s">
        <v>35</v>
      </c>
      <c r="N75" s="57" t="s">
        <v>34</v>
      </c>
      <c r="O75" s="57"/>
      <c r="P75" s="57"/>
      <c r="Q75" s="57"/>
      <c r="R75" s="57"/>
      <c r="S75" s="47"/>
      <c r="T75" s="47"/>
      <c r="U75" s="47"/>
      <c r="V75" s="47"/>
      <c r="W75" s="47"/>
    </row>
    <row r="76" spans="12:23" x14ac:dyDescent="0.25">
      <c r="L76" s="52"/>
      <c r="M76" s="52"/>
      <c r="N76" s="53"/>
      <c r="O76" s="53"/>
      <c r="P76" s="53"/>
      <c r="Q76" s="53"/>
      <c r="R76" s="53"/>
      <c r="S76" s="47"/>
      <c r="T76" s="47"/>
      <c r="U76" s="47"/>
      <c r="V76" s="47"/>
      <c r="W76" s="47"/>
    </row>
    <row r="77" spans="12:23" x14ac:dyDescent="0.25">
      <c r="L77" s="54" t="s">
        <v>36</v>
      </c>
      <c r="M77" s="55" t="s">
        <v>39</v>
      </c>
      <c r="N77" s="55"/>
      <c r="O77" s="55"/>
      <c r="P77" s="55"/>
      <c r="Q77" s="55"/>
      <c r="R77" s="55"/>
      <c r="S77" s="47"/>
      <c r="T77" s="47"/>
      <c r="U77" s="47"/>
      <c r="V77" s="47"/>
      <c r="W77" s="47"/>
    </row>
    <row r="78" spans="12:23" x14ac:dyDescent="0.25">
      <c r="L78" s="52"/>
      <c r="M78" s="53"/>
      <c r="N78" s="53"/>
      <c r="O78" s="53"/>
      <c r="P78" s="53"/>
      <c r="Q78" s="53"/>
      <c r="R78" s="53"/>
      <c r="S78" s="47"/>
      <c r="T78" s="47"/>
      <c r="U78" s="47"/>
      <c r="V78" s="47"/>
      <c r="W78" s="47"/>
    </row>
    <row r="79" spans="12:23" x14ac:dyDescent="0.25">
      <c r="L79" s="56" t="s">
        <v>59</v>
      </c>
      <c r="M79" s="57" t="s">
        <v>60</v>
      </c>
      <c r="N79" s="57"/>
      <c r="O79" s="57"/>
      <c r="P79" s="57"/>
      <c r="Q79" s="57"/>
      <c r="R79" s="57"/>
      <c r="S79" s="57"/>
      <c r="T79" s="57"/>
      <c r="U79" s="57"/>
      <c r="V79" s="57"/>
      <c r="W79" s="47"/>
    </row>
    <row r="80" spans="12:23" x14ac:dyDescent="0.25">
      <c r="L80" s="52"/>
      <c r="M80" s="53"/>
      <c r="N80" s="53"/>
      <c r="O80" s="53"/>
      <c r="P80" s="53"/>
      <c r="Q80" s="53"/>
      <c r="R80" s="53"/>
      <c r="S80" s="53"/>
      <c r="T80" s="53"/>
      <c r="U80" s="53"/>
      <c r="V80" s="53"/>
      <c r="W80" s="47"/>
    </row>
    <row r="81" spans="12:23" x14ac:dyDescent="0.25">
      <c r="L81" s="54" t="s">
        <v>8</v>
      </c>
      <c r="M81" s="54" t="s">
        <v>20</v>
      </c>
      <c r="N81" s="55" t="s">
        <v>64</v>
      </c>
      <c r="O81" s="55"/>
      <c r="P81" s="55"/>
      <c r="Q81" s="55"/>
      <c r="R81" s="55"/>
      <c r="S81" s="55"/>
      <c r="T81" s="47"/>
      <c r="U81" s="47"/>
      <c r="V81" s="47"/>
      <c r="W81" s="47"/>
    </row>
    <row r="82" spans="12:23" x14ac:dyDescent="0.25">
      <c r="L82" s="56"/>
      <c r="M82" s="56" t="s">
        <v>21</v>
      </c>
      <c r="N82" s="57" t="s">
        <v>37</v>
      </c>
      <c r="O82" s="57"/>
      <c r="P82" s="57"/>
      <c r="Q82" s="57"/>
      <c r="R82" s="57"/>
      <c r="S82" s="57"/>
      <c r="T82" s="47"/>
      <c r="U82" s="47"/>
      <c r="V82" s="47"/>
      <c r="W82" s="47"/>
    </row>
    <row r="83" spans="12:23" x14ac:dyDescent="0.25">
      <c r="L83" s="56"/>
      <c r="M83" s="56" t="s">
        <v>22</v>
      </c>
      <c r="N83" s="57" t="s">
        <v>38</v>
      </c>
      <c r="O83" s="57"/>
      <c r="P83" s="57"/>
      <c r="Q83" s="57"/>
      <c r="R83" s="57"/>
      <c r="S83" s="57"/>
      <c r="T83" s="47"/>
      <c r="U83" s="47"/>
      <c r="V83" s="47"/>
      <c r="W83" s="47"/>
    </row>
    <row r="84" spans="12:23" x14ac:dyDescent="0.25">
      <c r="L84" s="52"/>
      <c r="M84" s="52"/>
      <c r="N84" s="53"/>
      <c r="O84" s="53"/>
      <c r="P84" s="53"/>
      <c r="Q84" s="53"/>
      <c r="R84" s="53"/>
      <c r="S84" s="53"/>
      <c r="T84" s="47"/>
      <c r="U84" s="47"/>
      <c r="V84" s="47"/>
      <c r="W84" s="47"/>
    </row>
    <row r="85" spans="12:23" x14ac:dyDescent="0.25">
      <c r="L85" s="56" t="s">
        <v>40</v>
      </c>
      <c r="M85" s="57" t="s">
        <v>41</v>
      </c>
      <c r="N85" s="57"/>
      <c r="O85" s="57"/>
      <c r="P85" s="57"/>
      <c r="Q85" s="57"/>
      <c r="R85" s="57"/>
      <c r="S85" s="57"/>
      <c r="T85" s="57"/>
      <c r="U85" s="47"/>
      <c r="V85" s="47"/>
      <c r="W85" s="47"/>
    </row>
    <row r="86" spans="12:23" x14ac:dyDescent="0.25">
      <c r="L86" s="56"/>
      <c r="M86" s="57"/>
      <c r="N86" s="57"/>
      <c r="O86" s="57"/>
      <c r="P86" s="57"/>
      <c r="Q86" s="57"/>
      <c r="R86" s="57"/>
      <c r="S86" s="57"/>
      <c r="T86" s="57"/>
      <c r="U86" s="47"/>
      <c r="V86" s="47"/>
      <c r="W86" s="47"/>
    </row>
    <row r="87" spans="12:23" x14ac:dyDescent="0.25">
      <c r="L87" s="52"/>
      <c r="M87" s="53"/>
      <c r="N87" s="53"/>
      <c r="O87" s="53"/>
      <c r="P87" s="53"/>
      <c r="Q87" s="53"/>
      <c r="R87" s="53"/>
      <c r="S87" s="53"/>
      <c r="T87" s="53"/>
      <c r="U87" s="47"/>
      <c r="V87" s="47"/>
      <c r="W87" s="47"/>
    </row>
    <row r="88" spans="12:23" x14ac:dyDescent="0.25">
      <c r="L88" s="54" t="s">
        <v>42</v>
      </c>
      <c r="M88" s="55" t="s">
        <v>43</v>
      </c>
      <c r="N88" s="55"/>
      <c r="O88" s="55"/>
      <c r="P88" s="55"/>
      <c r="Q88" s="55"/>
      <c r="R88" s="55"/>
      <c r="S88" s="55"/>
      <c r="T88" s="55"/>
      <c r="U88" s="47"/>
      <c r="V88" s="47"/>
      <c r="W88" s="47"/>
    </row>
    <row r="89" spans="12:23" x14ac:dyDescent="0.25">
      <c r="L89" s="52"/>
      <c r="M89" s="53"/>
      <c r="N89" s="53"/>
      <c r="O89" s="53"/>
      <c r="P89" s="53"/>
      <c r="Q89" s="53"/>
      <c r="R89" s="53"/>
      <c r="S89" s="53"/>
      <c r="T89" s="53"/>
      <c r="U89" s="47"/>
      <c r="V89" s="47"/>
      <c r="W89" s="47"/>
    </row>
    <row r="90" spans="12:23" x14ac:dyDescent="0.25">
      <c r="L90" s="56" t="s">
        <v>44</v>
      </c>
      <c r="M90" s="57" t="s">
        <v>45</v>
      </c>
      <c r="N90" s="57"/>
      <c r="O90" s="57"/>
      <c r="P90" s="57"/>
      <c r="Q90" s="57"/>
      <c r="R90" s="57"/>
      <c r="S90" s="57"/>
      <c r="T90" s="57"/>
      <c r="U90" s="57"/>
      <c r="V90" s="57"/>
      <c r="W90" s="57"/>
    </row>
    <row r="91" spans="12:23" x14ac:dyDescent="0.25">
      <c r="L91" s="56"/>
      <c r="M91" s="57" t="s">
        <v>46</v>
      </c>
      <c r="N91" s="57"/>
      <c r="O91" s="57"/>
      <c r="P91" s="57"/>
      <c r="Q91" s="57"/>
      <c r="R91" s="57"/>
      <c r="S91" s="57"/>
      <c r="T91" s="57"/>
      <c r="U91" s="57"/>
      <c r="V91" s="57"/>
      <c r="W91" s="57"/>
    </row>
    <row r="92" spans="12:23" x14ac:dyDescent="0.25">
      <c r="L92" s="56"/>
      <c r="M92" s="57" t="s">
        <v>47</v>
      </c>
      <c r="N92" s="57"/>
      <c r="O92" s="57"/>
      <c r="P92" s="57"/>
      <c r="Q92" s="57"/>
      <c r="R92" s="57"/>
      <c r="S92" s="57"/>
      <c r="T92" s="57"/>
      <c r="U92" s="57"/>
      <c r="V92" s="57"/>
      <c r="W92" s="57"/>
    </row>
    <row r="93" spans="12:23" x14ac:dyDescent="0.25">
      <c r="L93" s="56"/>
      <c r="M93" s="57" t="s">
        <v>48</v>
      </c>
      <c r="N93" s="57"/>
      <c r="O93" s="57"/>
      <c r="P93" s="57"/>
      <c r="Q93" s="57"/>
      <c r="R93" s="57"/>
      <c r="S93" s="57"/>
      <c r="T93" s="57"/>
      <c r="U93" s="57"/>
      <c r="V93" s="57"/>
      <c r="W93" s="57"/>
    </row>
    <row r="94" spans="12:23" x14ac:dyDescent="0.25">
      <c r="L94" s="56"/>
      <c r="M94" s="57" t="s">
        <v>49</v>
      </c>
      <c r="N94" s="57"/>
      <c r="O94" s="57"/>
      <c r="P94" s="57"/>
      <c r="Q94" s="57"/>
      <c r="R94" s="57"/>
      <c r="S94" s="57"/>
      <c r="T94" s="57"/>
      <c r="U94" s="57"/>
      <c r="V94" s="57"/>
      <c r="W94" s="57"/>
    </row>
    <row r="95" spans="12:23" x14ac:dyDescent="0.25">
      <c r="L95" s="56"/>
      <c r="M95" s="57" t="s">
        <v>62</v>
      </c>
      <c r="N95" s="57"/>
      <c r="O95" s="57"/>
      <c r="P95" s="57"/>
      <c r="Q95" s="57"/>
      <c r="R95" s="57"/>
      <c r="S95" s="57"/>
      <c r="T95" s="57"/>
      <c r="U95" s="57"/>
      <c r="V95" s="57"/>
      <c r="W95" s="57"/>
    </row>
    <row r="96" spans="12:23" x14ac:dyDescent="0.25">
      <c r="L96" s="56"/>
      <c r="M96" s="57"/>
      <c r="N96" s="57"/>
      <c r="O96" s="57"/>
      <c r="P96" s="57"/>
      <c r="Q96" s="57"/>
      <c r="R96" s="57"/>
      <c r="S96" s="57"/>
      <c r="T96" s="57"/>
      <c r="U96" s="57"/>
      <c r="V96" s="57"/>
      <c r="W96" s="57"/>
    </row>
    <row r="97" spans="12:23" x14ac:dyDescent="0.25">
      <c r="L97" s="52"/>
      <c r="M97" s="53"/>
      <c r="N97" s="53"/>
      <c r="O97" s="53"/>
      <c r="P97" s="53"/>
      <c r="Q97" s="53"/>
      <c r="R97" s="53"/>
      <c r="S97" s="53"/>
      <c r="T97" s="53"/>
      <c r="U97" s="53"/>
      <c r="V97" s="53"/>
      <c r="W97" s="53"/>
    </row>
    <row r="98" spans="12:23" x14ac:dyDescent="0.25">
      <c r="L98" s="58" t="s">
        <v>12</v>
      </c>
      <c r="M98" s="59" t="s">
        <v>50</v>
      </c>
      <c r="N98" s="59"/>
      <c r="O98" s="59"/>
      <c r="P98" s="59"/>
      <c r="Q98" s="59"/>
      <c r="R98" s="59"/>
      <c r="S98" s="47"/>
      <c r="T98" s="47"/>
      <c r="U98" s="47"/>
      <c r="V98" s="47"/>
      <c r="W98" s="47"/>
    </row>
    <row r="99" spans="12:23" x14ac:dyDescent="0.25">
      <c r="L99" s="58" t="s">
        <v>51</v>
      </c>
      <c r="M99" s="59" t="s">
        <v>50</v>
      </c>
      <c r="N99" s="59"/>
      <c r="O99" s="59"/>
      <c r="P99" s="59"/>
      <c r="Q99" s="59"/>
      <c r="R99" s="59"/>
      <c r="S99" s="47"/>
      <c r="T99" s="47"/>
      <c r="U99" s="47"/>
      <c r="V99" s="47"/>
      <c r="W99" s="47"/>
    </row>
    <row r="100" spans="12:23" x14ac:dyDescent="0.25">
      <c r="L100" s="56" t="s">
        <v>14</v>
      </c>
      <c r="M100" s="57" t="s">
        <v>52</v>
      </c>
      <c r="N100" s="57"/>
      <c r="O100" s="57"/>
      <c r="P100" s="57"/>
      <c r="Q100" s="57"/>
      <c r="R100" s="57"/>
      <c r="S100" s="57"/>
      <c r="T100" s="47"/>
      <c r="U100" s="47"/>
      <c r="V100" s="47"/>
      <c r="W100" s="47"/>
    </row>
    <row r="101" spans="12:23" x14ac:dyDescent="0.25">
      <c r="L101" s="52"/>
      <c r="M101" s="53"/>
      <c r="N101" s="53"/>
      <c r="O101" s="53"/>
      <c r="P101" s="53"/>
      <c r="Q101" s="53"/>
      <c r="R101" s="53"/>
      <c r="S101" s="53"/>
      <c r="T101" s="47"/>
      <c r="U101" s="47"/>
      <c r="V101" s="47"/>
      <c r="W101" s="47"/>
    </row>
    <row r="102" spans="12:23" x14ac:dyDescent="0.25">
      <c r="L102" s="56" t="s">
        <v>53</v>
      </c>
      <c r="M102" s="57" t="s">
        <v>63</v>
      </c>
      <c r="N102" s="57"/>
      <c r="O102" s="57"/>
      <c r="P102" s="57"/>
      <c r="Q102" s="57"/>
      <c r="R102" s="57"/>
      <c r="S102" s="57"/>
      <c r="T102" s="57"/>
      <c r="U102" s="57"/>
      <c r="V102" s="57"/>
      <c r="W102" s="57"/>
    </row>
    <row r="103" spans="12:23" x14ac:dyDescent="0.25">
      <c r="L103" s="52"/>
      <c r="M103" s="53"/>
      <c r="N103" s="53"/>
      <c r="O103" s="53"/>
      <c r="P103" s="53"/>
      <c r="Q103" s="53"/>
      <c r="R103" s="53"/>
      <c r="S103" s="53"/>
      <c r="T103" s="53"/>
      <c r="U103" s="53"/>
      <c r="V103" s="53"/>
      <c r="W103" s="53"/>
    </row>
    <row r="104" spans="12:23" x14ac:dyDescent="0.25">
      <c r="L104" s="58" t="s">
        <v>24</v>
      </c>
      <c r="M104" s="59" t="s">
        <v>50</v>
      </c>
      <c r="N104" s="59"/>
      <c r="O104" s="59"/>
      <c r="P104" s="59"/>
      <c r="Q104" s="59"/>
      <c r="R104" s="59"/>
      <c r="S104" s="47"/>
      <c r="T104" s="47"/>
      <c r="U104" s="47"/>
      <c r="V104" s="47"/>
      <c r="W104" s="47"/>
    </row>
    <row r="105" spans="12:23" x14ac:dyDescent="0.25">
      <c r="L105" s="58" t="s">
        <v>25</v>
      </c>
      <c r="M105" s="59" t="s">
        <v>50</v>
      </c>
      <c r="N105" s="59"/>
      <c r="O105" s="59"/>
      <c r="P105" s="59"/>
      <c r="Q105" s="59"/>
      <c r="R105" s="59"/>
      <c r="S105" s="47"/>
      <c r="T105" s="47"/>
      <c r="U105" s="47"/>
      <c r="V105" s="47"/>
      <c r="W105" s="47"/>
    </row>
    <row r="106" spans="12:23" x14ac:dyDescent="0.25">
      <c r="L106" s="58" t="s">
        <v>26</v>
      </c>
      <c r="M106" s="59" t="s">
        <v>50</v>
      </c>
      <c r="N106" s="59"/>
      <c r="O106" s="59"/>
      <c r="P106" s="59"/>
      <c r="Q106" s="59"/>
      <c r="R106" s="59"/>
      <c r="S106" s="47"/>
      <c r="T106" s="47"/>
      <c r="U106" s="47"/>
      <c r="V106" s="47"/>
      <c r="W106" s="47"/>
    </row>
  </sheetData>
  <sheetProtection sheet="1" insertColumns="0" insertRows="0" deleteColumns="0" deleteRows="0"/>
  <mergeCells count="8">
    <mergeCell ref="C1:F1"/>
    <mergeCell ref="G1:H1"/>
    <mergeCell ref="I1:K1"/>
    <mergeCell ref="AB24:AB25"/>
    <mergeCell ref="N24:O24"/>
    <mergeCell ref="P24:S24"/>
    <mergeCell ref="C7:D7"/>
    <mergeCell ref="D11:F12"/>
  </mergeCells>
  <pageMargins left="0.7" right="0.7" top="0.75" bottom="0.75" header="0.3" footer="0.3"/>
  <pageSetup paperSize="9" scale="17" fitToHeight="0" orientation="landscape" r:id="rId1"/>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CENTRO DE DÍA</vt:lpstr>
    </vt:vector>
  </TitlesOfParts>
  <Company>Junta Comunidades Castilla la Mancha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ffof08 Fatima Ortega Fernandez tfno:9253 30227</dc:creator>
  <cp:lastModifiedBy>Enrique Aquilino Millas</cp:lastModifiedBy>
  <cp:lastPrinted>2022-04-06T08:20:50Z</cp:lastPrinted>
  <dcterms:created xsi:type="dcterms:W3CDTF">2022-04-06T08:03:11Z</dcterms:created>
  <dcterms:modified xsi:type="dcterms:W3CDTF">2025-07-21T09:39:06Z</dcterms:modified>
</cp:coreProperties>
</file>