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P:\3 Subvenciones\4 Convocatorias Ayudas Individuales\Convocatoria 2026\IGS\"/>
    </mc:Choice>
  </mc:AlternateContent>
  <xr:revisionPtr revIDLastSave="0" documentId="13_ncr:1_{59431084-37C9-4522-8747-0D326514D924}" xr6:coauthVersionLast="47" xr6:coauthVersionMax="47" xr10:uidLastSave="{00000000-0000-0000-0000-000000000000}"/>
  <bookViews>
    <workbookView xWindow="-108" yWindow="-108" windowWidth="23256" windowHeight="12456" tabRatio="848" xr2:uid="{00000000-000D-0000-FFFF-FFFF00000000}"/>
  </bookViews>
  <sheets>
    <sheet name="Instrucciones" sheetId="10" r:id="rId1"/>
    <sheet name="Fichas de actuaciones" sheetId="1" r:id="rId2"/>
    <sheet name="resumen plan" sheetId="7" r:id="rId3"/>
    <sheet name="rangos" sheetId="2" state="hidden" r:id="rId4"/>
    <sheet name="TD" sheetId="6" state="hidden" r:id="rId5"/>
    <sheet name="Promoción" sheetId="11" r:id="rId6"/>
    <sheet name="Innovación" sheetId="12" r:id="rId7"/>
    <sheet name="Sostenibilidad" sheetId="13" r:id="rId8"/>
  </sheets>
  <externalReferences>
    <externalReference r:id="rId9"/>
  </externalReferences>
  <definedNames>
    <definedName name="_xlnm.Print_Area" localSheetId="1">'Fichas de actuaciones'!$A$2:$E$193</definedName>
    <definedName name="_xlnm.Print_Area" localSheetId="6">Innovación!$B$2:$G$7</definedName>
    <definedName name="_xlnm.Print_Area" localSheetId="0">Instrucciones!$A$2:$K$1048576</definedName>
    <definedName name="_xlnm.Print_Area" localSheetId="5">Promoción!$B$1:$G$10</definedName>
    <definedName name="_xlnm.Print_Area" localSheetId="2">'resumen plan'!$A$2:$H$37</definedName>
    <definedName name="_xlnm.Print_Area" localSheetId="7">Sostenibilidad!$B$1:$G$6</definedName>
    <definedName name="INNOVACIÓN_INTERNACIONAL">rangos!$B$27:$B$29</definedName>
    <definedName name="PROMOCIÓN_INTERNACIONAL">rangos!$B$19:$B$25</definedName>
    <definedName name="sector2">'[1]gastos subvencionbles'!$A$120:$A$125</definedName>
    <definedName name="SOSTENIBILIDAD_INTERNACIONAL">rangos!$B$30:$B$32</definedName>
    <definedName name="TD_1">TD!$B$5:$B$13</definedName>
    <definedName name="TRANSFORMACIÓN_DIGITAL_INTERNACIONAL">rangos!$B$12:$B$18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7" l="1"/>
  <c r="C228" i="1"/>
  <c r="C226" i="1"/>
  <c r="E13" i="1" l="1"/>
  <c r="C11" i="7" s="1"/>
  <c r="G143" i="1"/>
  <c r="C23" i="7"/>
  <c r="C22" i="7"/>
  <c r="C21" i="7"/>
  <c r="C20" i="7"/>
  <c r="C19" i="7"/>
  <c r="C18" i="7"/>
  <c r="C17" i="7"/>
  <c r="B23" i="7"/>
  <c r="B22" i="7"/>
  <c r="B21" i="7"/>
  <c r="B20" i="7"/>
  <c r="B19" i="7"/>
  <c r="B18" i="7"/>
  <c r="B17" i="7"/>
  <c r="C16" i="7"/>
  <c r="C4" i="7"/>
  <c r="C5" i="7"/>
  <c r="C6" i="7"/>
  <c r="C7" i="7"/>
  <c r="C8" i="7"/>
  <c r="C9" i="7"/>
  <c r="E37" i="7"/>
  <c r="D16" i="7"/>
  <c r="D17" i="7"/>
  <c r="D18" i="7"/>
  <c r="D19" i="7"/>
  <c r="D20" i="7"/>
  <c r="D21" i="7"/>
  <c r="D22" i="7"/>
  <c r="D23" i="7"/>
  <c r="D13" i="1" l="1"/>
  <c r="D14" i="1"/>
  <c r="D15" i="1"/>
  <c r="D24" i="1"/>
  <c r="F42" i="10" l="1"/>
  <c r="F44" i="10"/>
  <c r="H10" i="10" l="1"/>
  <c r="G10" i="10" s="1"/>
  <c r="E23" i="7" l="1"/>
  <c r="E22" i="7"/>
  <c r="E21" i="7"/>
  <c r="E20" i="7"/>
  <c r="E19" i="7"/>
  <c r="E18" i="7"/>
  <c r="E17" i="7"/>
  <c r="D193" i="1"/>
  <c r="F23" i="7" s="1"/>
  <c r="G192" i="1"/>
  <c r="G191" i="1"/>
  <c r="G190" i="1"/>
  <c r="G189" i="1"/>
  <c r="G188" i="1"/>
  <c r="G187" i="1"/>
  <c r="G186" i="1"/>
  <c r="E178" i="1"/>
  <c r="D178" i="1"/>
  <c r="C178" i="1"/>
  <c r="B178" i="1"/>
  <c r="A178" i="1"/>
  <c r="D171" i="1"/>
  <c r="F22" i="7" s="1"/>
  <c r="G170" i="1"/>
  <c r="G169" i="1"/>
  <c r="G168" i="1"/>
  <c r="G167" i="1"/>
  <c r="G166" i="1"/>
  <c r="G165" i="1"/>
  <c r="G164" i="1"/>
  <c r="E156" i="1"/>
  <c r="D156" i="1"/>
  <c r="C156" i="1"/>
  <c r="B156" i="1"/>
  <c r="A156" i="1"/>
  <c r="D149" i="1"/>
  <c r="F21" i="7" s="1"/>
  <c r="G148" i="1"/>
  <c r="G147" i="1"/>
  <c r="G146" i="1"/>
  <c r="G145" i="1"/>
  <c r="G144" i="1"/>
  <c r="G142" i="1"/>
  <c r="E134" i="1"/>
  <c r="D134" i="1"/>
  <c r="C134" i="1"/>
  <c r="B134" i="1"/>
  <c r="A134" i="1"/>
  <c r="D127" i="1"/>
  <c r="F20" i="7" s="1"/>
  <c r="G126" i="1"/>
  <c r="G125" i="1"/>
  <c r="G124" i="1"/>
  <c r="G123" i="1"/>
  <c r="G122" i="1"/>
  <c r="G121" i="1"/>
  <c r="G120" i="1"/>
  <c r="E112" i="1"/>
  <c r="D112" i="1"/>
  <c r="C112" i="1"/>
  <c r="B112" i="1"/>
  <c r="A112" i="1"/>
  <c r="D105" i="1"/>
  <c r="F19" i="7" s="1"/>
  <c r="G104" i="1"/>
  <c r="G103" i="1"/>
  <c r="G102" i="1"/>
  <c r="G101" i="1"/>
  <c r="G100" i="1"/>
  <c r="G99" i="1"/>
  <c r="G98" i="1"/>
  <c r="E90" i="1"/>
  <c r="D90" i="1"/>
  <c r="C90" i="1"/>
  <c r="B90" i="1"/>
  <c r="A90" i="1"/>
  <c r="D83" i="1"/>
  <c r="F18" i="7" s="1"/>
  <c r="G82" i="1"/>
  <c r="G81" i="1"/>
  <c r="G80" i="1"/>
  <c r="G79" i="1"/>
  <c r="G78" i="1"/>
  <c r="G77" i="1"/>
  <c r="G76" i="1"/>
  <c r="E68" i="1"/>
  <c r="D68" i="1"/>
  <c r="C68" i="1"/>
  <c r="B68" i="1"/>
  <c r="A68" i="1"/>
  <c r="D61" i="1"/>
  <c r="F17" i="7" s="1"/>
  <c r="G60" i="1"/>
  <c r="G59" i="1"/>
  <c r="G58" i="1"/>
  <c r="G57" i="1"/>
  <c r="G56" i="1"/>
  <c r="G55" i="1"/>
  <c r="G54" i="1"/>
  <c r="E46" i="1"/>
  <c r="D46" i="1"/>
  <c r="C46" i="1"/>
  <c r="B46" i="1"/>
  <c r="A46" i="1"/>
  <c r="E24" i="1"/>
  <c r="C24" i="1"/>
  <c r="B24" i="1"/>
  <c r="A24" i="1"/>
  <c r="G38" i="1"/>
  <c r="G37" i="1"/>
  <c r="G36" i="1"/>
  <c r="G35" i="1"/>
  <c r="G34" i="1"/>
  <c r="G33" i="1"/>
  <c r="G32" i="1"/>
  <c r="E16" i="7"/>
  <c r="B16" i="7"/>
  <c r="D39" i="1"/>
  <c r="F16" i="7" s="1"/>
  <c r="G149" i="1" l="1"/>
  <c r="G21" i="7" s="1"/>
  <c r="G193" i="1"/>
  <c r="G23" i="7" s="1"/>
  <c r="G105" i="1"/>
  <c r="G19" i="7" s="1"/>
  <c r="G83" i="1"/>
  <c r="G18" i="7" s="1"/>
  <c r="G127" i="1"/>
  <c r="G20" i="7" s="1"/>
  <c r="G39" i="1"/>
  <c r="G16" i="7" s="1"/>
  <c r="G171" i="1"/>
  <c r="G22" i="7" s="1"/>
  <c r="G61" i="1"/>
  <c r="G17" i="7" s="1"/>
  <c r="F24" i="7"/>
  <c r="D17" i="1" s="1"/>
  <c r="E17" i="1" l="1"/>
  <c r="D25" i="7" s="1"/>
  <c r="E19" i="1"/>
  <c r="B25" i="7" s="1"/>
  <c r="G24" i="7"/>
  <c r="G27" i="7" s="1"/>
  <c r="G30" i="7" l="1"/>
</calcChain>
</file>

<file path=xl/sharedStrings.xml><?xml version="1.0" encoding="utf-8"?>
<sst xmlns="http://schemas.openxmlformats.org/spreadsheetml/2006/main" count="517" uniqueCount="214">
  <si>
    <t>ACTUACIÓN 1</t>
  </si>
  <si>
    <t>Actuación</t>
  </si>
  <si>
    <t>Líneas</t>
  </si>
  <si>
    <t>1 y 2</t>
  </si>
  <si>
    <t xml:space="preserve">Líneas </t>
  </si>
  <si>
    <t>3 y 4</t>
  </si>
  <si>
    <t>Límite de gasto</t>
  </si>
  <si>
    <t>Otros condiciones</t>
  </si>
  <si>
    <t>Acciones de promoción internacional realizadas a través de plataformas virtuales</t>
  </si>
  <si>
    <t>sí</t>
  </si>
  <si>
    <t>no</t>
  </si>
  <si>
    <t>ACTUACIONES DE PROMOCIÓN INTERNACIONAL</t>
  </si>
  <si>
    <t>Acciones de promoción internacionales tales como ferias, exposiciones, promociones en punto de venta, degustaciones, demostraciones, desfiles, presentaciones en showrooms, jornadas técnicas, congresos, seminarios profesionales y similares</t>
  </si>
  <si>
    <t>Agendas comerciales para mercados exteriores</t>
  </si>
  <si>
    <t>Suscripciones a bases de datos de contactos internacionales</t>
  </si>
  <si>
    <t>Campañas promocionales y publicitarias en prensa, revistas, u otros medios en soporte físico, en mercados fuera de España</t>
  </si>
  <si>
    <t>Gastos de inserción en los medios de comunicación fuera de España</t>
  </si>
  <si>
    <t>Material promocional enfocado a mercados exteriores: elaboración, diseño, adaptación y edición de material promocional en soporte físico (catálogos, folletos, y carteles).</t>
  </si>
  <si>
    <t xml:space="preserve">Gastos externos de diseño, producción, traducciones, fotografías, e impresión. </t>
  </si>
  <si>
    <t>Participación en licitaciones internacionales, convocadas oficialmente por organismos multilaterales o bilaterales o instituciones públicas extranjeras</t>
  </si>
  <si>
    <t>Solo se admitirán gastos de consultores con probada solvencia técnica</t>
  </si>
  <si>
    <t>Viajes comerciales, de prospección y estudio y para visitar ferias y eventos</t>
  </si>
  <si>
    <t xml:space="preserve">ACTUACIONES DE INNOVACIÓN INTERNACIONAL </t>
  </si>
  <si>
    <t>Registro de patentes y modelos de utilidad ante entes internacionales oficiales</t>
  </si>
  <si>
    <t>Homologaciones y certificaciones ante organismos extranjeros, así como nacionales que permiten la comercialización en el exterior</t>
  </si>
  <si>
    <t xml:space="preserve">Registro de marcas ante organismos extranjeros, así como nacionales de carácter internacional </t>
  </si>
  <si>
    <t>ACTUACIONES DE SOSTENIBILIDAD INTERNACIONAL</t>
  </si>
  <si>
    <t>Certificaciones con estándares internacionales en materia de Medio Ambiente y sostenibilidad: huellas de carbono, sistema de gestión ambiental, Ecoetiquetas, agricultura ecológica, declaraciones ambientales de productos, Wineries for Climate Protection (WfCP), evaluación del impacto ambiental, análisis de riesgos ambientales, ISO 14001.</t>
  </si>
  <si>
    <t>Gastos de consultoría para la implantación y gastos de auditoría y certificación.</t>
  </si>
  <si>
    <t>Evaluación de riesgos ambientales y sociales (Due Dilligence) en proyectos en el exterior.</t>
  </si>
  <si>
    <t xml:space="preserve">Certificaciones en Responsabilidad Social Corporativa y Compliance bajo estándares internacionales: SA 8000, ISO 26000, IQNET SR10, Planes de Igualdad, SGE21, Estándares IFC, Memorias de Sostenibilidad GRI, Informes No Financieros, Pacto Mundial, ODS Objetivos de Desarrollo Sostenible, SMETA (SEDEX), BSCI (AMFORI), ISO 19600, ISO 19601 Compliance Penal, ISO 37001 Antisoborno, Prevención de Blanqueo de Capitales y similares. </t>
  </si>
  <si>
    <t>Mercados objetivos</t>
  </si>
  <si>
    <t>PRESUPUESTO</t>
  </si>
  <si>
    <t>Concepto de gasto</t>
  </si>
  <si>
    <t>Importe sin IVA</t>
  </si>
  <si>
    <t>SOSTENIBILIDAD_INTERNACIONAL</t>
  </si>
  <si>
    <t>PROMOCIÓN_INTERNACIONAL</t>
  </si>
  <si>
    <t xml:space="preserve">INNOVACIÓN_INTERNACIONAL </t>
  </si>
  <si>
    <t>Certificaciones con estándares internacionales en materia de Medio Ambiente y sostenibilidad</t>
  </si>
  <si>
    <t>Certificaciones en Responsabilidad Social Corporativa y Compliance bajo estándares internacionales</t>
  </si>
  <si>
    <t>P1</t>
  </si>
  <si>
    <t>P2</t>
  </si>
  <si>
    <t>P3</t>
  </si>
  <si>
    <t>P4</t>
  </si>
  <si>
    <t>P5</t>
  </si>
  <si>
    <t>P6</t>
  </si>
  <si>
    <t>P7</t>
  </si>
  <si>
    <t>IN1</t>
  </si>
  <si>
    <t>IN2</t>
  </si>
  <si>
    <t>IN3</t>
  </si>
  <si>
    <t>SI1</t>
  </si>
  <si>
    <t>SI2</t>
  </si>
  <si>
    <t>SI3</t>
  </si>
  <si>
    <t>Gastos subvencionables</t>
  </si>
  <si>
    <t>Límites de gasto</t>
  </si>
  <si>
    <t>Condiciones</t>
  </si>
  <si>
    <t>Líneas consolidación</t>
  </si>
  <si>
    <t>Líneas iniciación</t>
  </si>
  <si>
    <t>Fecha de ejecución prevista</t>
  </si>
  <si>
    <t>TOTAL</t>
  </si>
  <si>
    <t>TOTAL PRESUPUESTO DE LA ACCIÓN IVA EXCLUIDO</t>
  </si>
  <si>
    <t>1. Gastos de consultoría especializada en el país de destino 
2. Viaje de una persona</t>
  </si>
  <si>
    <t>1. Límite consultoría 1.800 euros
2. Ver límites en apartado de viajes</t>
  </si>
  <si>
    <t>Gastos de viaje de una persona:
- gastos de desplazamiento (billete de avión/tren/barco ida y vuelta al país de destino, en clase turista y los desplazamientos internos)
- alojamiento (coste de habitación de hotel en régimen AD) y tasas obligatorias del país).</t>
  </si>
  <si>
    <t xml:space="preserve">Gastos de consultoría para la implantación y gastos de auditoría y certificación
</t>
  </si>
  <si>
    <t xml:space="preserve">Gastos de consultoría para la implantación y gastos de auditoría y certificación
</t>
  </si>
  <si>
    <t>DATOS DE LA EMPRESA</t>
  </si>
  <si>
    <t>Nº DE EXPEDIENTE</t>
  </si>
  <si>
    <t>RAZÓN SOCIAL</t>
  </si>
  <si>
    <t>PERSONA DE CONTACTO</t>
  </si>
  <si>
    <t>TELÉFONO</t>
  </si>
  <si>
    <t>EMAIL</t>
  </si>
  <si>
    <t>TOTAL PRESUPUESTO SOBRE EL QUE SOLICITA AYUDA</t>
  </si>
  <si>
    <t>LINEA DE SUBVENCIÓN</t>
  </si>
  <si>
    <r>
      <rPr>
        <b/>
        <sz val="10"/>
        <color indexed="8"/>
        <rFont val="Century Gothic"/>
        <family val="2"/>
      </rPr>
      <t xml:space="preserve">Línea 1: Iniciación a la exportación: </t>
    </r>
    <r>
      <rPr>
        <sz val="10"/>
        <color indexed="8"/>
        <rFont val="Century Gothic"/>
        <family val="2"/>
      </rPr>
      <t>para empresas de todos los sectores, excepto moda.</t>
    </r>
  </si>
  <si>
    <r>
      <rPr>
        <b/>
        <sz val="10"/>
        <color indexed="8"/>
        <rFont val="Century Gothic"/>
        <family val="2"/>
      </rPr>
      <t>Línea 2: Iniciación a la exportación sector moda</t>
    </r>
    <r>
      <rPr>
        <sz val="10"/>
        <color indexed="8"/>
        <rFont val="Century Gothic"/>
        <family val="2"/>
      </rPr>
      <t>: para empresas del sector moda.</t>
    </r>
  </si>
  <si>
    <r>
      <rPr>
        <b/>
        <sz val="10"/>
        <color indexed="8"/>
        <rFont val="Century Gothic"/>
        <family val="2"/>
      </rPr>
      <t xml:space="preserve">Línea 3: Consolidación de la exportación: </t>
    </r>
    <r>
      <rPr>
        <sz val="10"/>
        <color indexed="8"/>
        <rFont val="Century Gothic"/>
        <family val="2"/>
      </rPr>
      <t>para empresas de todos los sectores, excepto moda.</t>
    </r>
  </si>
  <si>
    <r>
      <rPr>
        <b/>
        <sz val="10"/>
        <color indexed="8"/>
        <rFont val="Century Gothic"/>
        <family val="2"/>
      </rPr>
      <t>Línea 4: Consolidación de la exportación sector moda:</t>
    </r>
    <r>
      <rPr>
        <sz val="10"/>
        <color indexed="8"/>
        <rFont val="Century Gothic"/>
        <family val="2"/>
      </rPr>
      <t xml:space="preserve"> para empresas del sector moda.</t>
    </r>
  </si>
  <si>
    <t>Mínimo 2.500€, máximo 5.000€</t>
  </si>
  <si>
    <t>Mínimo 4.000€, máximo 8.000€</t>
  </si>
  <si>
    <t>Proveedor. En todos los gastos de consultores deberá adjuntar el presupuesto junto con la solicitud</t>
  </si>
  <si>
    <t>ÁREA DE ACTUACIÓN*</t>
  </si>
  <si>
    <t>TIPO DE ACTUACIÓN*</t>
  </si>
  <si>
    <t>ACTUACIÓN 2</t>
  </si>
  <si>
    <t>ACTUACIÓN 3</t>
  </si>
  <si>
    <t>ACTUACIÓN 4</t>
  </si>
  <si>
    <t>ACTUACIÓN 5</t>
  </si>
  <si>
    <t>ACTUACIÓN 6</t>
  </si>
  <si>
    <t>Área de actuación</t>
  </si>
  <si>
    <t>Mercados Objetivos</t>
  </si>
  <si>
    <t>Presupuesto aprobado</t>
  </si>
  <si>
    <t>Importe aprobado</t>
  </si>
  <si>
    <t>Motivo</t>
  </si>
  <si>
    <t>Comentarios revisión técnicos:</t>
  </si>
  <si>
    <t>Acción no subvencionable</t>
  </si>
  <si>
    <t>Gasto no subvencionable</t>
  </si>
  <si>
    <t>MOTIVOS NO ADMISIÓN DE UN GASTO TOTAL O PARCIAL</t>
  </si>
  <si>
    <t>Límite de gasto superado</t>
  </si>
  <si>
    <t>Fuera del periodo de ejecución</t>
  </si>
  <si>
    <t>Comentarios</t>
  </si>
  <si>
    <t>Nombre de la actuación</t>
  </si>
  <si>
    <t>Resultados que espera conseguir</t>
  </si>
  <si>
    <t>ACTUACIÓN 7</t>
  </si>
  <si>
    <t>ACTUACIÓN 8</t>
  </si>
  <si>
    <t>Nº</t>
  </si>
  <si>
    <t>Peridodo de ejecución:</t>
  </si>
  <si>
    <t>Fin de plazo de justificación:</t>
  </si>
  <si>
    <t>SUBVENCIONES PARA EL DESARROLLO DE PLANES INDIVIDUALES DE INTERNACIONALIZACIÓN</t>
  </si>
  <si>
    <t>Resumen de las actuaciones sobre las que solicita ayuda</t>
  </si>
  <si>
    <t>IMPORTE DE AYUDA CONCEDIDO</t>
  </si>
  <si>
    <t>% Ayuda</t>
  </si>
  <si>
    <t>Concepto y descripción de gasto</t>
  </si>
  <si>
    <t>PLAN DE ACTUACIONES</t>
  </si>
  <si>
    <r>
      <t xml:space="preserve">Proveedor. 
</t>
    </r>
    <r>
      <rPr>
        <b/>
        <sz val="11"/>
        <color rgb="FFFF0000"/>
        <rFont val="Calibri"/>
        <family val="2"/>
        <scheme val="minor"/>
      </rPr>
      <t>En todos los gastos de consultores deberá adjuntar el presupuesto junto con la solicitud</t>
    </r>
  </si>
  <si>
    <t>INSTRUCCIONES</t>
  </si>
  <si>
    <t xml:space="preserve">Rellene un ficha por cada actuación sobre la que solice ayuda. </t>
  </si>
  <si>
    <t>ATENCIÓN:</t>
  </si>
  <si>
    <t>Identifique la línea de subvención que le corresponde. Si tiene dudas, le ayudamos a continuación:</t>
  </si>
  <si>
    <t xml:space="preserve"> - solo se rellenan los campos en blanco</t>
  </si>
  <si>
    <t xml:space="preserve"> - los campos marcados con una *, contienen listas desplegables</t>
  </si>
  <si>
    <t xml:space="preserve"> - describa la actuación lo más detalladamente posible</t>
  </si>
  <si>
    <t xml:space="preserve"> - describa los resultados que espera conseguir</t>
  </si>
  <si>
    <t xml:space="preserve"> - en el presupuesto, identifique cada concepto de gasto</t>
  </si>
  <si>
    <t xml:space="preserve"> - en el caso de consultoría, deberá adjuntar el presupuesto con la solicitud.</t>
  </si>
  <si>
    <t>Consulte las actuaciones y lo gastos subvencionables. Respecte los límites establecidos para cada gasto</t>
  </si>
  <si>
    <t>Sí</t>
  </si>
  <si>
    <t>No</t>
  </si>
  <si>
    <t>Iniciación</t>
  </si>
  <si>
    <t xml:space="preserve">SU LINEA DE SUBVENCIÓN ES LA </t>
  </si>
  <si>
    <t>Consolidación</t>
  </si>
  <si>
    <t>Línea 1</t>
  </si>
  <si>
    <t>Iniciación -moda</t>
  </si>
  <si>
    <t>Línea 2</t>
  </si>
  <si>
    <t>Línea 3</t>
  </si>
  <si>
    <t>Consolidación -moda</t>
  </si>
  <si>
    <t>Línea 4</t>
  </si>
  <si>
    <t>SECTOR</t>
  </si>
  <si>
    <t>SECTOR*</t>
  </si>
  <si>
    <t>Vino</t>
  </si>
  <si>
    <t>Alimentos y bebidas</t>
  </si>
  <si>
    <t>Industrial</t>
  </si>
  <si>
    <t>Consumo</t>
  </si>
  <si>
    <t>Moda</t>
  </si>
  <si>
    <t>nunca</t>
  </si>
  <si>
    <t>Plan de actuaciones</t>
  </si>
  <si>
    <t>% ayuda</t>
  </si>
  <si>
    <t>Ayuda máxima</t>
  </si>
  <si>
    <t>2.500€ a 5.000€</t>
  </si>
  <si>
    <t>4.000€ a 8.000€</t>
  </si>
  <si>
    <t>Recuerde que NO se admiten pagos en efectivo.</t>
  </si>
  <si>
    <t>Todas las actuaciones deben tener prueba documental.</t>
  </si>
  <si>
    <t>se deberá acreditar con el Modelo 390 o 303 del IVA, según correponda al tipo de empresa, de los años que declare haber exportado</t>
  </si>
  <si>
    <t>INICIACIÓN: LÍNEAS 1 Y 2</t>
  </si>
  <si>
    <t>CONSOLIDACIÓN: LÍNEAS 3 Y 4</t>
  </si>
  <si>
    <t>¿su sector de actividad es moda?*</t>
  </si>
  <si>
    <t xml:space="preserve">Lea atentamente la convocatoria. </t>
  </si>
  <si>
    <t>Descripción detallada de la actuación</t>
  </si>
  <si>
    <t>Otras condiciones</t>
  </si>
  <si>
    <t>Acciones de promoción internacionales presenciales,  tales como ferias, exposiciones, promociones en punto de venta, degustaciones, demostraciones, desfiles, presentaciones en showrooms, jornadas técnicas, congresos, seminarios profesionales y similares</t>
  </si>
  <si>
    <t xml:space="preserve"> - Gastos de alquiler del espacio expositivo o coste de participación
 - Gastos de alquiler de mobiliario, equipos audiovisuales y equipos de refrigeración 
 - Transporte de muestras
- Viaje de una persona</t>
  </si>
  <si>
    <t>Coste de participación</t>
  </si>
  <si>
    <t>Se admitirán un máximo de 3 agendas comerciales. Solo se admitirán gastos de consultores con probada solvencia técnica en el país de destino</t>
  </si>
  <si>
    <t xml:space="preserve">Gastos de inserción en los medios de comunicación fuera de España. </t>
  </si>
  <si>
    <t>Solo se admite el gasto directo del medio donde se realiza la inserción. No se admite el coste de la agencia de comunicación o intermediarios</t>
  </si>
  <si>
    <t xml:space="preserve">Gastos de consultoría para la búsqueda, preparación y presentación de ofertas en organismos multilaterales, gastos externos de compra de pliegos, traducciones de pliegos y ofertas del español al idioma de presentación de la licitación. </t>
  </si>
  <si>
    <t>Gastos de viaje de una persona que incluirá:
- los gastos de desplazamiento (billete de avión/tren/barco ida y vuelta al país de destino, en clase turista y los desplazamientos internos entre dos ciudades del país de destino)
- el alojamiento (coste de habitación de hotel en régimen de alojamiento y desayuno y tasas obligatorias del país).</t>
  </si>
  <si>
    <t>Gastos de asesorías externas directamente ligadas al proceso de tramitación de las mismas, costes de traducción e intérpretes.</t>
  </si>
  <si>
    <t>No serán subvencionables los gastos derivados de renovaciones, servicios de vigilancia y tasas oficiales</t>
  </si>
  <si>
    <t>Gastos derivados del primer registro o inscripción de homologaciones y certificaciones ante organismos en el exterior, así como organismos nacionales que faciliten la comercialización en el exterior, a excepción de las tasas.</t>
  </si>
  <si>
    <t>Gastos de los servicios relacionados con el proceso del primer registro o inscripción, a excepción de tasas.</t>
  </si>
  <si>
    <t>Consultoría: 1.000
Certificación: 1.500</t>
  </si>
  <si>
    <t>Solo se admitirán gastos de consultores con probada solvencia técnica. Solo se admiten los gastos derivados de la primera certificación, no las sucesivas renovaciones o validaciones. 
Para que la consultoría sea subvencionable se debe obtener la certificación dentro del periodo de ejecución.</t>
  </si>
  <si>
    <t>Diseño y producción: 
2.300 €
Impresión: 700 €</t>
  </si>
  <si>
    <t>Consultoría: 1.000€
Certificación: 1.500€</t>
  </si>
  <si>
    <t>Europa: 1.200 € 
África: 1.800 €
América: 2.200 € 
Asia: 2.200 €
Oceanía: 2.400 €
El límite para todos los viajes :
Líneas 1 y 2: 4.000 €
Líneas 3 y 4: 6.000 €</t>
  </si>
  <si>
    <t>El viaje ida y vuelta se entenderá con origen y destino España, de forma justificada se podrá realizar el desplazamiento ida y vuelta desde otro país. Serán subvencionables los gastos de viaje entre dos ciudades del país de destino siempre que se realicen en transporte comercial (tren/avión). No serán subvencionables: gasolina, kilometraje, peajes ni gastos de viaje realizados dentro de España.</t>
  </si>
  <si>
    <t xml:space="preserve">El material debe versar sobre la empresa solicitante y los productos/servicios que desarrolla en Castilla-La Mancha. Los catálogos deben estar traducidos al menos a inglés. No son subvencionables: productos de merchandising, papelería, manuales de uso, listas de precios, envases, etiquetas,  cualquier elemento que forme parte del producto o servicio,  ni el diseño de imagen corporativa. </t>
  </si>
  <si>
    <t>1. Gastos de alquiler del espacio expositivo o coste de participación.
2. Gastos de alquiler de mobiliario, equipos audiovisuales y equipos de refrigeración 
3. Transporte de muestras
4. Viaje de una persona</t>
  </si>
  <si>
    <t xml:space="preserve">
8.000€
2.000€
1.500€
ver límiente en apartado de viajes</t>
  </si>
  <si>
    <t>No son subvencionables: el diseño, construcción, montaje y decoración del stand, material de merchandising, material publicitario, catálogos y similares.
Podrán admitirse facturas y pagos de gastos previos a la fecha de solicitud realizados como máximo dentro de los 9 meses anteriores, siempre que estén referidos a una actuación que tenga lugar en el periodo de ejecución</t>
  </si>
  <si>
    <r>
      <t xml:space="preserve">El material promocional debe versar exclusivamente sobre la empresa solicitante y los productos/servicios que ésta desarrolla en Castilla-La Mancha y que son el objeto del proyecto de promoción internacional.  Los catálogos deben estar traducidos al menos a inglés.
</t>
    </r>
    <r>
      <rPr>
        <b/>
        <sz val="9"/>
        <color theme="1"/>
        <rFont val="Century Gothic"/>
        <family val="2"/>
      </rPr>
      <t>No serán subvencionables</t>
    </r>
    <r>
      <rPr>
        <sz val="9"/>
        <color theme="1"/>
        <rFont val="Century Gothic"/>
        <family val="2"/>
      </rPr>
      <t xml:space="preserve">: productos de merchandising papelería, manuales de uso, listas de precios, envases, etiquetas y en general cualquier elemento que forme parte del producto o servicio, así como el diseño de imagen corporativa. </t>
    </r>
  </si>
  <si>
    <r>
      <t xml:space="preserve">El viaje ida y vuelta se entenderá con origen y destino España, aunque de forma justificada se podrá realizar el desplazamiento ida y vuelta desde otro país siempre que el coste no sobrepase al que correspondería a un desplazamiento con origen y destino España.
Serán subvencionables los gastos de viaje entre dos ciudades del país de destino siempre que se realicen en transporte comercial (tren/avión).
</t>
    </r>
    <r>
      <rPr>
        <b/>
        <sz val="9"/>
        <color theme="1"/>
        <rFont val="Century Gothic"/>
        <family val="2"/>
      </rPr>
      <t xml:space="preserve">No serán subvencionables: </t>
    </r>
    <r>
      <rPr>
        <sz val="9"/>
        <color theme="1"/>
        <rFont val="Century Gothic"/>
        <family val="2"/>
      </rPr>
      <t>gastos de gasolina, kilometraje y peajes ni los gastos de viaje realizados dentro de España.</t>
    </r>
  </si>
  <si>
    <t>Solo se admitirán gastos de consultores con probada solvencia técnica. Solo se admiten los gastos derivados de la primera certificación, no las sucesivas renovaciones o validaciones. 
Para que la consultoría sea subvencionable se debe obtener la certificación dentro del periodo de ejecución.</t>
  </si>
  <si>
    <r>
      <t xml:space="preserve">Europa: 1.200 € 
África: 1.800 €
América: 2.200 € 
Asia: 2.200 €
Oceanía: 2.400 €
</t>
    </r>
    <r>
      <rPr>
        <b/>
        <sz val="9"/>
        <color theme="1"/>
        <rFont val="Century Gothic"/>
        <family val="2"/>
      </rPr>
      <t xml:space="preserve">El límite para todos los viajes </t>
    </r>
    <r>
      <rPr>
        <sz val="9"/>
        <color theme="1"/>
        <rFont val="Century Gothic"/>
        <family val="2"/>
      </rPr>
      <t>recogidos en el plan propuesto será: 
Líneas 1 y 2: 4.000 €
Líneas 3 y 4: 6.000 €</t>
    </r>
  </si>
  <si>
    <t>Diseño y producción:
 2.300 €
Impresión: 
700 €</t>
  </si>
  <si>
    <t xml:space="preserve">
 - Gastos de consultoría especializada en el país de destino
 - Viaje de una persona</t>
  </si>
  <si>
    <r>
      <rPr>
        <b/>
        <sz val="9"/>
        <color theme="1"/>
        <rFont val="Century Gothic"/>
        <family val="2"/>
      </rPr>
      <t xml:space="preserve">No son subvencionables: </t>
    </r>
    <r>
      <rPr>
        <sz val="9"/>
        <color theme="1"/>
        <rFont val="Century Gothic"/>
        <family val="2"/>
      </rPr>
      <t xml:space="preserve"> el diseño, construcción, montaje y decoración del stand, material de merchandising, material publicitario, catálogos y similares.
Podrán admitirse facturas y pagos correspondientes a gastos previos a la fecha de solicitud realizados como máximo dentro de los nueve meses anteriores, siempre que se pueda demostrar que están referidos a una actuación que tenga lugar en el periodo de ejecución</t>
    </r>
  </si>
  <si>
    <t xml:space="preserve">Gastos subvencionables </t>
  </si>
  <si>
    <t xml:space="preserve">
8.000€ 
2.000€
1.500€
ver límite en apartado de viajes</t>
  </si>
  <si>
    <t xml:space="preserve">
Consultoría: 1.800€
ver límite en apartado de viajes
</t>
  </si>
  <si>
    <t>CIF</t>
  </si>
  <si>
    <t>Tipo de actuación</t>
  </si>
  <si>
    <t>Importe solicitado</t>
  </si>
  <si>
    <t xml:space="preserve">En Toledo, a </t>
  </si>
  <si>
    <t>Fdo. Responsable Administrativo-Financiero</t>
  </si>
  <si>
    <t>Fdo. Responsable departamento de promoción</t>
  </si>
  <si>
    <t>Servicios</t>
  </si>
  <si>
    <t>ATENCIÓN: Rellene las celdas de color blanco. Las marcadas con * tienen lista desplegable</t>
  </si>
  <si>
    <t>Consolidación-moda</t>
  </si>
  <si>
    <t>Iniciación-moda</t>
  </si>
  <si>
    <t>Importe máximo</t>
  </si>
  <si>
    <t>Importe mínimo</t>
  </si>
  <si>
    <t xml:space="preserve">Importe mínimo del plan </t>
  </si>
  <si>
    <t>Importe máximo del plan</t>
  </si>
  <si>
    <t>¿Su sector de actividad es moda?*</t>
  </si>
  <si>
    <t>Identifique la línea de subvención que le corresponde, contestando las siguientes dos preguntas:</t>
  </si>
  <si>
    <t xml:space="preserve"> si el presupuesto total sobre el que solicita ayuda es mayor o menor al establecido en la convocatoria, aparecerá un mensaje de error. Es este caso debe modificar el plan para que cumpla dichos límites</t>
  </si>
  <si>
    <t>En el periodo 2021-2025 ¿Cuántos años ha exportado?*</t>
  </si>
  <si>
    <r>
      <t xml:space="preserve">El periodo de ejecución es desde el </t>
    </r>
    <r>
      <rPr>
        <sz val="11"/>
        <color rgb="FFFF0000"/>
        <rFont val="Century Gothic"/>
        <family val="2"/>
      </rPr>
      <t>1 de junio de 2026 hasta el 31 de mayo de 2027.</t>
    </r>
  </si>
  <si>
    <t>Solo en el caso de acciones de promoción, como son ferias, se podrán admitir gastos pagados hasta 9 meses antes del 1 de junio de 2026.</t>
  </si>
  <si>
    <t>Periodo de ejecución:  del 1-06-2026 a 31-05-2027</t>
  </si>
  <si>
    <t xml:space="preserve"> Periodo de ejecución:  del 1-06-2026 a 31-05-2027</t>
  </si>
  <si>
    <t>1 de junio de 2026 a 31 de mayo de 2027</t>
  </si>
  <si>
    <t>30 de junio de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</si>
</sst>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 &quot;€&quot;"/>
  </numFmts>
  <fonts count="42" x14ac:knownFonts="1">
    <font>
      <sz val="11"/>
      <color theme="1"/>
      <name val="Calibri"/>
      <family val="2"/>
      <scheme val="minor"/>
    </font>
    <font>
      <b/>
      <sz val="9"/>
      <name val="Century Gothic"/>
      <family val="2"/>
    </font>
    <font>
      <b/>
      <sz val="10"/>
      <color indexed="8"/>
      <name val="Century Gothic"/>
      <family val="2"/>
    </font>
    <font>
      <sz val="10"/>
      <color indexed="8"/>
      <name val="Century Gothic"/>
      <family val="2"/>
    </font>
    <font>
      <sz val="11"/>
      <color theme="0"/>
      <name val="Calibri"/>
      <family val="2"/>
      <scheme val="minor"/>
    </font>
    <font>
      <b/>
      <sz val="11"/>
      <color theme="0"/>
      <name val="Calibri"/>
      <family val="2"/>
      <scheme val="minor"/>
    </font>
    <font>
      <u/>
      <sz val="11"/>
      <color theme="10"/>
      <name val="Calibri"/>
      <family val="2"/>
      <scheme val="minor"/>
    </font>
    <font>
      <b/>
      <sz val="11"/>
      <color theme="1"/>
      <name val="Calibri"/>
      <family val="2"/>
      <scheme val="minor"/>
    </font>
    <font>
      <b/>
      <sz val="9"/>
      <color theme="1"/>
      <name val="Century Gothic"/>
      <family val="2"/>
    </font>
    <font>
      <sz val="9"/>
      <color rgb="FF000000"/>
      <name val="Century Gothic"/>
      <family val="2"/>
    </font>
    <font>
      <sz val="9"/>
      <color theme="1"/>
      <name val="Century Gothic"/>
      <family val="2"/>
    </font>
    <font>
      <sz val="11"/>
      <color rgb="FF0070C0"/>
      <name val="Calibri"/>
      <family val="2"/>
      <scheme val="minor"/>
    </font>
    <font>
      <sz val="10"/>
      <color theme="1"/>
      <name val="Calibri"/>
      <family val="2"/>
      <scheme val="minor"/>
    </font>
    <font>
      <b/>
      <sz val="11"/>
      <color rgb="FF0070C0"/>
      <name val="Calibri"/>
      <family val="2"/>
      <scheme val="minor"/>
    </font>
    <font>
      <b/>
      <sz val="10"/>
      <color rgb="FF0070C0"/>
      <name val="Calibri"/>
      <family val="2"/>
      <scheme val="minor"/>
    </font>
    <font>
      <b/>
      <sz val="11"/>
      <name val="Calibri"/>
      <family val="2"/>
      <scheme val="minor"/>
    </font>
    <font>
      <b/>
      <sz val="10"/>
      <name val="Calibri"/>
      <family val="2"/>
      <scheme val="minor"/>
    </font>
    <font>
      <sz val="9"/>
      <color rgb="FF0070C0"/>
      <name val="Century Gothic"/>
      <family val="2"/>
    </font>
    <font>
      <sz val="10"/>
      <color rgb="FF000000"/>
      <name val="Century Gothic"/>
      <family val="2"/>
    </font>
    <font>
      <b/>
      <sz val="11"/>
      <color rgb="FFC00000"/>
      <name val="Calibri"/>
      <family val="2"/>
      <scheme val="minor"/>
    </font>
    <font>
      <sz val="12"/>
      <color theme="1"/>
      <name val="Calibri"/>
      <family val="2"/>
      <scheme val="minor"/>
    </font>
    <font>
      <b/>
      <sz val="9"/>
      <color rgb="FFFFFFFF"/>
      <name val="Century Gothic"/>
      <family val="2"/>
    </font>
    <font>
      <b/>
      <sz val="22"/>
      <color theme="1"/>
      <name val="Calibri"/>
      <family val="2"/>
      <scheme val="minor"/>
    </font>
    <font>
      <b/>
      <sz val="11"/>
      <color rgb="FFFF0000"/>
      <name val="Calibri"/>
      <family val="2"/>
      <scheme val="minor"/>
    </font>
    <font>
      <sz val="11"/>
      <color theme="1"/>
      <name val="Century Gothic"/>
      <family val="2"/>
    </font>
    <font>
      <b/>
      <sz val="11"/>
      <color rgb="FF00B050"/>
      <name val="Century Gothic"/>
      <family val="2"/>
    </font>
    <font>
      <b/>
      <sz val="11"/>
      <color rgb="FF0070C0"/>
      <name val="Century Gothic"/>
      <family val="2"/>
    </font>
    <font>
      <sz val="10"/>
      <name val="Arial"/>
      <family val="2"/>
    </font>
    <font>
      <b/>
      <sz val="11"/>
      <color theme="1"/>
      <name val="Century Gothic"/>
      <family val="2"/>
    </font>
    <font>
      <b/>
      <sz val="11"/>
      <color theme="5"/>
      <name val="Century Gothic"/>
      <family val="2"/>
    </font>
    <font>
      <sz val="9"/>
      <color rgb="FFC00000"/>
      <name val="Century Gothic"/>
      <family val="2"/>
    </font>
    <font>
      <sz val="11"/>
      <color rgb="FF0070C0"/>
      <name val="Century Gothic"/>
      <family val="2"/>
    </font>
    <font>
      <sz val="11"/>
      <color rgb="FF00B050"/>
      <name val="Century Gothic"/>
      <family val="2"/>
    </font>
    <font>
      <sz val="11"/>
      <color theme="1" tint="4.9989318521683403E-2"/>
      <name val="Century Gothic"/>
      <family val="2"/>
    </font>
    <font>
      <sz val="11"/>
      <color rgb="FFFF0000"/>
      <name val="Century Gothic"/>
      <family val="2"/>
    </font>
    <font>
      <b/>
      <sz val="10"/>
      <color theme="1"/>
      <name val="Calibri"/>
      <family val="2"/>
      <scheme val="minor"/>
    </font>
    <font>
      <sz val="9"/>
      <color rgb="FF2E74B5"/>
      <name val="Century Gothic"/>
      <family val="2"/>
    </font>
    <font>
      <b/>
      <sz val="9"/>
      <color theme="0"/>
      <name val="Century Gothic"/>
      <family val="2"/>
    </font>
    <font>
      <b/>
      <sz val="11"/>
      <color theme="1"/>
      <name val="Calibri"/>
      <family val="2"/>
    </font>
    <font>
      <b/>
      <sz val="11"/>
      <name val="Calibri"/>
      <family val="2"/>
    </font>
    <font>
      <b/>
      <sz val="10"/>
      <color rgb="FFFF0000"/>
      <name val="Calibri"/>
      <family val="2"/>
      <scheme val="minor"/>
    </font>
    <font>
      <b/>
      <sz val="14"/>
      <color rgb="FF00B05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0070C0"/>
        <bgColor indexed="64"/>
      </patternFill>
    </fill>
    <fill>
      <patternFill patternType="solid">
        <fgColor rgb="FF70AD47"/>
        <bgColor indexed="64"/>
      </patternFill>
    </fill>
    <fill>
      <patternFill patternType="solid">
        <fgColor rgb="FF5B9BD5"/>
        <bgColor indexed="64"/>
      </patternFill>
    </fill>
    <fill>
      <patternFill patternType="solid">
        <fgColor rgb="FF00CC99"/>
        <bgColor indexed="64"/>
      </patternFill>
    </fill>
    <fill>
      <patternFill patternType="solid">
        <fgColor rgb="FF33CCCC"/>
        <bgColor indexed="64"/>
      </patternFill>
    </fill>
    <fill>
      <patternFill patternType="solid">
        <fgColor theme="0" tint="-4.9989318521683403E-2"/>
        <bgColor indexed="64"/>
      </patternFill>
    </fill>
  </fills>
  <borders count="38">
    <border>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style="thin">
        <color indexed="64"/>
      </left>
      <right style="thin">
        <color indexed="64"/>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right style="thin">
        <color theme="0" tint="-0.24994659260841701"/>
      </right>
      <top style="thin">
        <color indexed="64"/>
      </top>
      <bottom style="thin">
        <color indexed="64"/>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5" tint="-0.24994659260841701"/>
      </left>
      <right/>
      <top style="thin">
        <color theme="5" tint="-0.24994659260841701"/>
      </top>
      <bottom style="thin">
        <color theme="5" tint="-0.24994659260841701"/>
      </bottom>
      <diagonal/>
    </border>
    <border>
      <left/>
      <right/>
      <top style="thin">
        <color theme="5" tint="-0.24994659260841701"/>
      </top>
      <bottom style="thin">
        <color theme="5" tint="-0.24994659260841701"/>
      </bottom>
      <diagonal/>
    </border>
    <border>
      <left/>
      <right style="thin">
        <color theme="5" tint="-0.24994659260841701"/>
      </right>
      <top style="thin">
        <color theme="5" tint="-0.24994659260841701"/>
      </top>
      <bottom style="thin">
        <color theme="5" tint="-0.24994659260841701"/>
      </bottom>
      <diagonal/>
    </border>
  </borders>
  <cellStyleXfs count="4">
    <xf numFmtId="0" fontId="0" fillId="0" borderId="0"/>
    <xf numFmtId="0" fontId="6" fillId="0" borderId="0" applyNumberFormat="0" applyFill="0" applyBorder="0" applyAlignment="0" applyProtection="0"/>
    <xf numFmtId="0" fontId="27" fillId="0" borderId="0"/>
    <xf numFmtId="9" fontId="27" fillId="0" borderId="0" applyFont="0" applyFill="0" applyBorder="0" applyAlignment="0" applyProtection="0"/>
  </cellStyleXfs>
  <cellXfs count="233">
    <xf numFmtId="0" fontId="0" fillId="0" borderId="0" xfId="0"/>
    <xf numFmtId="0" fontId="8" fillId="0" borderId="1" xfId="0" applyFont="1" applyBorder="1" applyAlignment="1">
      <alignment horizontal="center" vertical="center"/>
    </xf>
    <xf numFmtId="0" fontId="9" fillId="0" borderId="3" xfId="0" applyFont="1" applyBorder="1" applyAlignment="1">
      <alignment vertical="center" wrapText="1"/>
    </xf>
    <xf numFmtId="0" fontId="9" fillId="0" borderId="2" xfId="0" applyFont="1" applyBorder="1" applyAlignment="1">
      <alignment horizontal="center" vertical="center"/>
    </xf>
    <xf numFmtId="6" fontId="9" fillId="0" borderId="2" xfId="0" applyNumberFormat="1" applyFont="1" applyBorder="1" applyAlignment="1">
      <alignment horizontal="center" vertical="center" wrapText="1"/>
    </xf>
    <xf numFmtId="0" fontId="9" fillId="0" borderId="2" xfId="0" applyFont="1" applyBorder="1" applyAlignment="1">
      <alignment horizontal="justify" vertical="center" wrapText="1"/>
    </xf>
    <xf numFmtId="0" fontId="8" fillId="0" borderId="2"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3" xfId="0" applyFont="1" applyBorder="1" applyAlignment="1">
      <alignment horizontal="justify" vertical="center"/>
    </xf>
    <xf numFmtId="0" fontId="7" fillId="0" borderId="0" xfId="0" applyFont="1"/>
    <xf numFmtId="0" fontId="0" fillId="0" borderId="0" xfId="0" applyAlignment="1">
      <alignment vertical="center"/>
    </xf>
    <xf numFmtId="0" fontId="1" fillId="0" borderId="0" xfId="0" applyFont="1" applyAlignment="1">
      <alignment vertical="center"/>
    </xf>
    <xf numFmtId="0" fontId="11" fillId="0" borderId="0" xfId="0" applyFont="1"/>
    <xf numFmtId="0" fontId="12" fillId="0" borderId="0" xfId="0" applyFont="1"/>
    <xf numFmtId="0" fontId="0" fillId="0" borderId="5" xfId="0" applyBorder="1"/>
    <xf numFmtId="0" fontId="0" fillId="0" borderId="5" xfId="0" applyBorder="1" applyAlignment="1">
      <alignment horizontal="center"/>
    </xf>
    <xf numFmtId="0" fontId="0" fillId="2" borderId="0" xfId="0" applyFill="1"/>
    <xf numFmtId="4" fontId="7" fillId="0" borderId="0" xfId="0" applyNumberFormat="1" applyFont="1"/>
    <xf numFmtId="0" fontId="7" fillId="2" borderId="0" xfId="0" applyFont="1" applyFill="1"/>
    <xf numFmtId="4" fontId="7" fillId="2" borderId="0" xfId="0" applyNumberFormat="1" applyFont="1" applyFill="1"/>
    <xf numFmtId="0" fontId="13" fillId="2" borderId="5" xfId="0" applyFont="1" applyFill="1" applyBorder="1" applyAlignment="1">
      <alignment vertical="center"/>
    </xf>
    <xf numFmtId="0" fontId="14" fillId="2" borderId="5"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164" fontId="16" fillId="2" borderId="5" xfId="0" applyNumberFormat="1"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vertical="center" wrapText="1"/>
    </xf>
    <xf numFmtId="0" fontId="17" fillId="0" borderId="2" xfId="0" applyFont="1" applyBorder="1" applyAlignment="1">
      <alignment horizontal="justify" vertical="center" wrapText="1"/>
    </xf>
    <xf numFmtId="6" fontId="17" fillId="0" borderId="2"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0" xfId="0" applyFont="1" applyAlignment="1">
      <alignment vertical="center" wrapText="1"/>
    </xf>
    <xf numFmtId="0" fontId="17" fillId="0" borderId="4" xfId="0" applyFont="1" applyBorder="1" applyAlignment="1">
      <alignment horizontal="justify" vertical="center" wrapText="1"/>
    </xf>
    <xf numFmtId="0" fontId="13" fillId="2" borderId="5" xfId="0" applyFont="1" applyFill="1" applyBorder="1" applyAlignment="1">
      <alignment horizontal="center" vertical="center" wrapText="1"/>
    </xf>
    <xf numFmtId="0" fontId="0" fillId="0" borderId="0" xfId="0" applyAlignment="1">
      <alignment vertical="top" wrapText="1"/>
    </xf>
    <xf numFmtId="0" fontId="16" fillId="2" borderId="5" xfId="0" applyFont="1" applyFill="1" applyBorder="1" applyAlignment="1">
      <alignment horizontal="left" vertical="center" wrapText="1"/>
    </xf>
    <xf numFmtId="0" fontId="17" fillId="0" borderId="4" xfId="0" applyFont="1" applyBorder="1" applyAlignment="1">
      <alignment horizontal="center" vertical="center" wrapText="1"/>
    </xf>
    <xf numFmtId="6" fontId="17" fillId="0" borderId="4" xfId="0" applyNumberFormat="1" applyFont="1" applyBorder="1" applyAlignment="1">
      <alignment horizontal="center" vertical="center" wrapText="1"/>
    </xf>
    <xf numFmtId="0" fontId="7" fillId="2" borderId="5" xfId="0" applyFont="1" applyFill="1" applyBorder="1" applyAlignment="1">
      <alignment vertical="center"/>
    </xf>
    <xf numFmtId="0" fontId="7" fillId="2" borderId="5" xfId="0" applyFont="1" applyFill="1" applyBorder="1" applyAlignment="1">
      <alignment horizontal="left" vertical="center" wrapText="1"/>
    </xf>
    <xf numFmtId="0" fontId="7" fillId="2" borderId="5" xfId="0" applyFont="1" applyFill="1" applyBorder="1" applyAlignment="1">
      <alignment vertical="center" wrapText="1"/>
    </xf>
    <xf numFmtId="0" fontId="18" fillId="0" borderId="0" xfId="0" applyFont="1" applyAlignment="1">
      <alignment horizontal="justify" vertical="center"/>
    </xf>
    <xf numFmtId="0" fontId="0" fillId="0" borderId="6" xfId="0" applyBorder="1" applyProtection="1">
      <protection locked="0"/>
    </xf>
    <xf numFmtId="4" fontId="0" fillId="0" borderId="7" xfId="0" applyNumberFormat="1" applyBorder="1" applyProtection="1">
      <protection locked="0"/>
    </xf>
    <xf numFmtId="0" fontId="0" fillId="0" borderId="5" xfId="0" applyBorder="1" applyProtection="1">
      <protection locked="0"/>
    </xf>
    <xf numFmtId="0" fontId="0" fillId="0" borderId="7" xfId="0" applyBorder="1" applyProtection="1">
      <protection locked="0"/>
    </xf>
    <xf numFmtId="0" fontId="0" fillId="0" borderId="5" xfId="0" applyBorder="1" applyAlignment="1" applyProtection="1">
      <alignment horizontal="left"/>
      <protection locked="0"/>
    </xf>
    <xf numFmtId="0" fontId="19" fillId="0" borderId="0" xfId="0" applyFont="1"/>
    <xf numFmtId="0" fontId="0" fillId="3" borderId="0" xfId="0" applyFill="1"/>
    <xf numFmtId="0" fontId="0" fillId="3" borderId="0" xfId="0" applyFill="1" applyAlignment="1">
      <alignment vertical="center"/>
    </xf>
    <xf numFmtId="0" fontId="12" fillId="3" borderId="0" xfId="0" applyFont="1" applyFill="1"/>
    <xf numFmtId="0" fontId="7" fillId="3" borderId="0" xfId="0" applyFont="1" applyFill="1"/>
    <xf numFmtId="0" fontId="0" fillId="3" borderId="5" xfId="0" applyFill="1" applyBorder="1" applyAlignment="1">
      <alignment horizontal="center" vertical="center"/>
    </xf>
    <xf numFmtId="4" fontId="0" fillId="3" borderId="0" xfId="0" applyNumberFormat="1" applyFill="1"/>
    <xf numFmtId="4" fontId="7" fillId="3" borderId="5" xfId="0" applyNumberFormat="1" applyFont="1" applyFill="1" applyBorder="1"/>
    <xf numFmtId="0" fontId="0" fillId="0" borderId="0" xfId="0" applyAlignment="1">
      <alignment horizontal="left"/>
    </xf>
    <xf numFmtId="0" fontId="5" fillId="4" borderId="5" xfId="0" applyFont="1" applyFill="1" applyBorder="1" applyAlignment="1">
      <alignment horizontal="center" vertical="center"/>
    </xf>
    <xf numFmtId="4" fontId="5" fillId="4" borderId="5" xfId="0" applyNumberFormat="1" applyFont="1" applyFill="1" applyBorder="1" applyAlignment="1">
      <alignment horizontal="center" vertical="center"/>
    </xf>
    <xf numFmtId="4" fontId="5" fillId="4" borderId="5" xfId="0" applyNumberFormat="1" applyFont="1" applyFill="1" applyBorder="1" applyAlignment="1">
      <alignment horizontal="center" vertical="center" wrapText="1"/>
    </xf>
    <xf numFmtId="0" fontId="5" fillId="4" borderId="0" xfId="0" applyFont="1" applyFill="1"/>
    <xf numFmtId="0" fontId="4" fillId="4" borderId="0" xfId="0" applyFont="1" applyFill="1"/>
    <xf numFmtId="4" fontId="5" fillId="4" borderId="0" xfId="0" applyNumberFormat="1" applyFont="1" applyFill="1"/>
    <xf numFmtId="9" fontId="7" fillId="0" borderId="0" xfId="0" applyNumberFormat="1" applyFont="1"/>
    <xf numFmtId="0" fontId="18" fillId="0" borderId="0" xfId="0" applyFont="1" applyAlignment="1">
      <alignment horizontal="left" vertical="center"/>
    </xf>
    <xf numFmtId="0" fontId="24" fillId="0" borderId="0" xfId="0" applyFont="1"/>
    <xf numFmtId="0" fontId="24" fillId="0" borderId="0" xfId="0" applyFont="1" applyAlignment="1">
      <alignment vertical="center"/>
    </xf>
    <xf numFmtId="0" fontId="26" fillId="0" borderId="0" xfId="0" applyFont="1"/>
    <xf numFmtId="0" fontId="25" fillId="0" borderId="0" xfId="0" applyFont="1" applyAlignment="1">
      <alignment horizontal="center"/>
    </xf>
    <xf numFmtId="0" fontId="25" fillId="0" borderId="0" xfId="0" applyFont="1" applyAlignment="1">
      <alignment horizontal="left"/>
    </xf>
    <xf numFmtId="0" fontId="28" fillId="0" borderId="0" xfId="0" applyFont="1"/>
    <xf numFmtId="0" fontId="29" fillId="0" borderId="9" xfId="0" applyFont="1" applyBorder="1" applyAlignment="1">
      <alignment horizontal="left"/>
    </xf>
    <xf numFmtId="0" fontId="24" fillId="0" borderId="5" xfId="0" applyFont="1" applyBorder="1"/>
    <xf numFmtId="0" fontId="28" fillId="0" borderId="0" xfId="0" applyFont="1" applyAlignment="1">
      <alignment vertical="center"/>
    </xf>
    <xf numFmtId="0" fontId="10" fillId="0" borderId="0" xfId="0" applyFont="1" applyAlignment="1">
      <alignment vertical="center"/>
    </xf>
    <xf numFmtId="0" fontId="30" fillId="0" borderId="0" xfId="0" applyFont="1" applyAlignment="1">
      <alignment vertical="center"/>
    </xf>
    <xf numFmtId="0" fontId="26" fillId="0" borderId="8" xfId="0" applyFont="1" applyBorder="1" applyAlignment="1">
      <alignment horizontal="left"/>
    </xf>
    <xf numFmtId="0" fontId="26" fillId="0" borderId="7" xfId="0" applyFont="1" applyBorder="1"/>
    <xf numFmtId="0" fontId="25" fillId="0" borderId="0" xfId="0" applyFont="1" applyAlignment="1">
      <alignment horizontal="center" vertical="center"/>
    </xf>
    <xf numFmtId="0" fontId="26" fillId="0" borderId="7" xfId="0" applyFont="1" applyBorder="1" applyAlignment="1">
      <alignment vertical="center"/>
    </xf>
    <xf numFmtId="0" fontId="31" fillId="0" borderId="8" xfId="0" applyFont="1" applyBorder="1" applyAlignment="1">
      <alignment vertical="center"/>
    </xf>
    <xf numFmtId="0" fontId="24" fillId="0" borderId="9" xfId="0" applyFont="1" applyBorder="1" applyAlignment="1">
      <alignment vertical="center"/>
    </xf>
    <xf numFmtId="0" fontId="25" fillId="0" borderId="0" xfId="0" applyFont="1" applyAlignment="1">
      <alignment vertical="center"/>
    </xf>
    <xf numFmtId="0" fontId="25" fillId="0" borderId="7" xfId="0" applyFont="1" applyBorder="1" applyAlignment="1">
      <alignment vertical="center"/>
    </xf>
    <xf numFmtId="0" fontId="32" fillId="0" borderId="8" xfId="0" applyFont="1" applyBorder="1" applyAlignment="1">
      <alignment vertical="center"/>
    </xf>
    <xf numFmtId="0" fontId="32" fillId="0" borderId="9" xfId="0" applyFont="1" applyBorder="1" applyAlignment="1">
      <alignment vertical="center"/>
    </xf>
    <xf numFmtId="9" fontId="24" fillId="0" borderId="5" xfId="0" applyNumberFormat="1" applyFont="1" applyBorder="1" applyAlignment="1">
      <alignment horizontal="center" vertical="center"/>
    </xf>
    <xf numFmtId="0" fontId="33" fillId="0" borderId="5" xfId="0" applyFont="1" applyBorder="1" applyAlignment="1">
      <alignment vertical="center"/>
    </xf>
    <xf numFmtId="1" fontId="26" fillId="0" borderId="5" xfId="0" applyNumberFormat="1" applyFont="1" applyBorder="1" applyAlignment="1" applyProtection="1">
      <alignment horizontal="left" vertical="center"/>
      <protection locked="0"/>
    </xf>
    <xf numFmtId="0" fontId="26" fillId="0" borderId="5" xfId="0" applyFont="1" applyBorder="1" applyAlignment="1" applyProtection="1">
      <alignment horizontal="left"/>
      <protection locked="0"/>
    </xf>
    <xf numFmtId="0" fontId="0" fillId="2" borderId="5" xfId="0" applyFill="1" applyBorder="1"/>
    <xf numFmtId="0" fontId="0" fillId="2" borderId="5" xfId="0" applyFill="1" applyBorder="1" applyAlignment="1">
      <alignment horizontal="left"/>
    </xf>
    <xf numFmtId="0" fontId="0" fillId="2" borderId="23" xfId="0" applyFill="1" applyBorder="1" applyAlignment="1">
      <alignment horizontal="left"/>
    </xf>
    <xf numFmtId="0" fontId="0" fillId="2" borderId="5" xfId="0" applyFill="1" applyBorder="1" applyAlignment="1">
      <alignment vertical="center"/>
    </xf>
    <xf numFmtId="0" fontId="10" fillId="0" borderId="3" xfId="0" applyFont="1" applyBorder="1" applyAlignment="1">
      <alignment vertical="center" wrapText="1"/>
    </xf>
    <xf numFmtId="0" fontId="35" fillId="0" borderId="0" xfId="0" applyFont="1"/>
    <xf numFmtId="0" fontId="35" fillId="3" borderId="0" xfId="0" applyFont="1" applyFill="1"/>
    <xf numFmtId="0" fontId="10" fillId="0" borderId="0" xfId="0" applyFont="1"/>
    <xf numFmtId="0" fontId="10" fillId="0" borderId="2" xfId="0" applyFont="1" applyBorder="1" applyAlignment="1">
      <alignment horizontal="justify" vertical="center" wrapText="1"/>
    </xf>
    <xf numFmtId="6" fontId="10" fillId="0" borderId="2" xfId="0" applyNumberFormat="1" applyFont="1" applyBorder="1" applyAlignment="1">
      <alignment horizontal="center" vertical="center" wrapText="1"/>
    </xf>
    <xf numFmtId="0" fontId="10" fillId="0" borderId="3" xfId="0" applyFont="1" applyBorder="1" applyAlignment="1">
      <alignment horizontal="justify" vertical="center"/>
    </xf>
    <xf numFmtId="0" fontId="10" fillId="0" borderId="2" xfId="0" applyFont="1" applyBorder="1" applyAlignment="1">
      <alignment horizontal="center" vertical="center"/>
    </xf>
    <xf numFmtId="0" fontId="36" fillId="0" borderId="0" xfId="0" applyFont="1" applyAlignment="1">
      <alignment vertical="center"/>
    </xf>
    <xf numFmtId="0" fontId="10" fillId="0" borderId="0" xfId="0" applyFont="1" applyAlignment="1">
      <alignment horizontal="justify" vertical="center" wrapText="1"/>
    </xf>
    <xf numFmtId="0" fontId="10" fillId="0" borderId="0" xfId="0" applyFont="1" applyAlignment="1">
      <alignment vertical="center" wrapText="1"/>
    </xf>
    <xf numFmtId="0" fontId="10" fillId="0" borderId="0" xfId="0" applyFont="1" applyAlignment="1">
      <alignment horizontal="center" vertical="center" wrapText="1"/>
    </xf>
    <xf numFmtId="6" fontId="10" fillId="0" borderId="0" xfId="0" applyNumberFormat="1" applyFont="1" applyAlignment="1">
      <alignment horizontal="center" vertical="center" wrapText="1"/>
    </xf>
    <xf numFmtId="0" fontId="8" fillId="0" borderId="24" xfId="0" applyFont="1" applyBorder="1" applyAlignment="1">
      <alignment horizontal="center" vertical="center"/>
    </xf>
    <xf numFmtId="0" fontId="8" fillId="0" borderId="24" xfId="0" applyFont="1" applyBorder="1" applyAlignment="1">
      <alignment horizontal="center" vertical="center" wrapText="1"/>
    </xf>
    <xf numFmtId="0" fontId="10" fillId="0" borderId="24" xfId="0" applyFont="1" applyBorder="1" applyAlignment="1">
      <alignment vertical="center" wrapText="1"/>
    </xf>
    <xf numFmtId="0" fontId="10" fillId="0" borderId="24" xfId="0" applyFont="1" applyBorder="1" applyAlignment="1">
      <alignment horizontal="center" vertical="center"/>
    </xf>
    <xf numFmtId="0" fontId="10" fillId="0" borderId="24" xfId="0" applyFont="1" applyBorder="1" applyAlignment="1">
      <alignment horizontal="center" vertical="center" wrapText="1"/>
    </xf>
    <xf numFmtId="0" fontId="10" fillId="0" borderId="0" xfId="0" applyFont="1" applyAlignment="1">
      <alignment horizontal="center"/>
    </xf>
    <xf numFmtId="0" fontId="10" fillId="0" borderId="18" xfId="0" applyFont="1" applyBorder="1" applyAlignment="1">
      <alignment vertical="center" wrapText="1"/>
    </xf>
    <xf numFmtId="6" fontId="10" fillId="0" borderId="24" xfId="0" applyNumberFormat="1" applyFont="1" applyBorder="1" applyAlignment="1">
      <alignment horizontal="center" vertical="center" wrapText="1"/>
    </xf>
    <xf numFmtId="0" fontId="10" fillId="0" borderId="24" xfId="0" applyFont="1" applyBorder="1" applyAlignment="1">
      <alignment horizontal="justify" vertical="center" wrapText="1"/>
    </xf>
    <xf numFmtId="6" fontId="10" fillId="0" borderId="24" xfId="0" applyNumberFormat="1" applyFont="1" applyBorder="1" applyAlignment="1">
      <alignment horizontal="center" vertical="top" wrapText="1"/>
    </xf>
    <xf numFmtId="0" fontId="10" fillId="0" borderId="24" xfId="0" applyFont="1" applyBorder="1" applyAlignment="1">
      <alignment vertical="top" wrapText="1"/>
    </xf>
    <xf numFmtId="0" fontId="10" fillId="0" borderId="24" xfId="0" applyFont="1" applyBorder="1" applyAlignment="1">
      <alignment horizontal="left" vertical="center" wrapText="1"/>
    </xf>
    <xf numFmtId="0" fontId="10" fillId="0" borderId="0" xfId="0" applyFont="1" applyAlignment="1">
      <alignment horizontal="center" vertical="center"/>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xf numFmtId="0" fontId="6" fillId="0" borderId="7" xfId="1" applyBorder="1" applyAlignment="1" applyProtection="1">
      <alignment horizontal="left"/>
      <protection locked="0"/>
    </xf>
    <xf numFmtId="0" fontId="0" fillId="0" borderId="13" xfId="0" applyBorder="1" applyAlignment="1">
      <alignment horizontal="left"/>
    </xf>
    <xf numFmtId="0" fontId="12" fillId="0" borderId="9" xfId="0" applyFont="1"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left" vertical="center"/>
    </xf>
    <xf numFmtId="4" fontId="0" fillId="0" borderId="5" xfId="0" applyNumberFormat="1" applyBorder="1" applyAlignment="1">
      <alignment horizontal="right" vertical="center"/>
    </xf>
    <xf numFmtId="0" fontId="12" fillId="0" borderId="9" xfId="0" applyFont="1" applyBorder="1" applyAlignment="1">
      <alignment horizontal="left" vertical="top" wrapText="1"/>
    </xf>
    <xf numFmtId="4" fontId="7" fillId="0" borderId="5" xfId="0" applyNumberFormat="1" applyFont="1" applyBorder="1"/>
    <xf numFmtId="0" fontId="7" fillId="0" borderId="5" xfId="0" applyFont="1" applyBorder="1"/>
    <xf numFmtId="0" fontId="0" fillId="0" borderId="13" xfId="0" applyBorder="1"/>
    <xf numFmtId="0" fontId="4" fillId="0" borderId="13" xfId="0" applyFont="1" applyBorder="1"/>
    <xf numFmtId="0" fontId="4" fillId="0" borderId="0" xfId="0" applyFont="1"/>
    <xf numFmtId="3" fontId="0" fillId="0" borderId="0" xfId="0" applyNumberFormat="1"/>
    <xf numFmtId="0" fontId="7" fillId="0" borderId="0" xfId="0" applyFont="1" applyAlignment="1">
      <alignment vertical="center"/>
    </xf>
    <xf numFmtId="0" fontId="0" fillId="9" borderId="0" xfId="0" applyFill="1" applyAlignment="1" applyProtection="1">
      <alignment wrapText="1"/>
      <protection locked="0"/>
    </xf>
    <xf numFmtId="0" fontId="0" fillId="9" borderId="5" xfId="0" applyFill="1" applyBorder="1"/>
    <xf numFmtId="0" fontId="0" fillId="9" borderId="0" xfId="0" applyFill="1" applyAlignment="1">
      <alignment horizontal="center"/>
    </xf>
    <xf numFmtId="0" fontId="0" fillId="9" borderId="5" xfId="0" applyFill="1" applyBorder="1" applyAlignment="1">
      <alignment horizontal="right"/>
    </xf>
    <xf numFmtId="0" fontId="24" fillId="9" borderId="26" xfId="0" applyFont="1" applyFill="1" applyBorder="1"/>
    <xf numFmtId="0" fontId="0" fillId="9" borderId="26" xfId="0" applyFill="1" applyBorder="1"/>
    <xf numFmtId="0" fontId="24" fillId="0" borderId="28" xfId="0" applyFont="1" applyBorder="1"/>
    <xf numFmtId="0" fontId="0" fillId="0" borderId="30" xfId="0" applyBorder="1"/>
    <xf numFmtId="0" fontId="38" fillId="9" borderId="29" xfId="0" applyFont="1" applyFill="1" applyBorder="1"/>
    <xf numFmtId="0" fontId="0" fillId="9" borderId="0" xfId="0" applyFill="1"/>
    <xf numFmtId="0" fontId="38" fillId="9" borderId="32" xfId="0" applyFont="1" applyFill="1" applyBorder="1"/>
    <xf numFmtId="0" fontId="0" fillId="9" borderId="33" xfId="0" applyFill="1" applyBorder="1"/>
    <xf numFmtId="0" fontId="0" fillId="0" borderId="34" xfId="0" applyBorder="1"/>
    <xf numFmtId="0" fontId="38" fillId="9" borderId="25" xfId="0" applyFont="1" applyFill="1" applyBorder="1"/>
    <xf numFmtId="1" fontId="39" fillId="0" borderId="5" xfId="0" applyNumberFormat="1" applyFont="1" applyBorder="1" applyProtection="1">
      <protection locked="0"/>
    </xf>
    <xf numFmtId="4" fontId="39" fillId="9" borderId="5" xfId="0" applyNumberFormat="1" applyFont="1" applyFill="1" applyBorder="1"/>
    <xf numFmtId="0" fontId="39" fillId="9" borderId="31" xfId="0" applyFont="1" applyFill="1" applyBorder="1"/>
    <xf numFmtId="0" fontId="22" fillId="0" borderId="0" xfId="0" applyFont="1" applyAlignment="1">
      <alignment vertical="top"/>
    </xf>
    <xf numFmtId="0" fontId="39" fillId="9" borderId="7" xfId="0" applyFont="1" applyFill="1" applyBorder="1" applyAlignment="1">
      <alignment horizontal="right"/>
    </xf>
    <xf numFmtId="0" fontId="39" fillId="0" borderId="27" xfId="0" applyFont="1" applyBorder="1" applyAlignment="1" applyProtection="1">
      <alignment horizontal="right"/>
      <protection locked="0"/>
    </xf>
    <xf numFmtId="4" fontId="7" fillId="9" borderId="5" xfId="0" applyNumberFormat="1" applyFont="1" applyFill="1" applyBorder="1" applyAlignment="1">
      <alignment horizontal="right"/>
    </xf>
    <xf numFmtId="0" fontId="7" fillId="9" borderId="0" xfId="0" applyFont="1" applyFill="1"/>
    <xf numFmtId="0" fontId="23" fillId="0" borderId="0" xfId="0" applyFont="1" applyAlignment="1">
      <alignment horizontal="center" wrapText="1"/>
    </xf>
    <xf numFmtId="0" fontId="40" fillId="0" borderId="0" xfId="0" applyFont="1" applyAlignment="1">
      <alignment horizontal="center" vertical="center" wrapText="1"/>
    </xf>
    <xf numFmtId="0" fontId="41" fillId="0" borderId="0" xfId="0" applyFont="1"/>
    <xf numFmtId="0" fontId="21" fillId="8" borderId="24" xfId="0" applyFont="1" applyFill="1" applyBorder="1" applyAlignment="1">
      <alignment horizontal="center" vertical="center"/>
    </xf>
    <xf numFmtId="0" fontId="8" fillId="0" borderId="24" xfId="0" applyFont="1" applyBorder="1" applyAlignment="1">
      <alignment horizontal="center" vertical="center"/>
    </xf>
    <xf numFmtId="0" fontId="33" fillId="0" borderId="7" xfId="0" applyFont="1" applyBorder="1" applyAlignment="1">
      <alignment horizontal="center" vertical="center"/>
    </xf>
    <xf numFmtId="0" fontId="33" fillId="0" borderId="9" xfId="0" applyFont="1" applyBorder="1" applyAlignment="1">
      <alignment horizontal="center" vertical="center"/>
    </xf>
    <xf numFmtId="0" fontId="24" fillId="0" borderId="0" xfId="0" applyFont="1" applyAlignment="1">
      <alignment horizontal="left" wrapText="1"/>
    </xf>
    <xf numFmtId="0" fontId="24" fillId="0" borderId="7" xfId="0" applyFont="1" applyBorder="1" applyAlignment="1">
      <alignment horizontal="center" vertical="center"/>
    </xf>
    <xf numFmtId="0" fontId="24" fillId="0" borderId="9" xfId="0" applyFont="1" applyBorder="1" applyAlignment="1">
      <alignment horizontal="center" vertical="center"/>
    </xf>
    <xf numFmtId="6" fontId="24" fillId="0" borderId="7" xfId="0" applyNumberFormat="1" applyFont="1" applyBorder="1" applyAlignment="1">
      <alignment horizontal="center" vertical="center"/>
    </xf>
    <xf numFmtId="0" fontId="28" fillId="0" borderId="35" xfId="0" applyFont="1" applyBorder="1" applyAlignment="1">
      <alignment horizontal="center" wrapText="1"/>
    </xf>
    <xf numFmtId="0" fontId="28" fillId="0" borderId="36" xfId="0" applyFont="1" applyBorder="1" applyAlignment="1">
      <alignment horizontal="center" wrapText="1"/>
    </xf>
    <xf numFmtId="0" fontId="28" fillId="0" borderId="37" xfId="0" applyFont="1" applyBorder="1" applyAlignment="1">
      <alignment horizontal="center" wrapText="1"/>
    </xf>
    <xf numFmtId="0" fontId="23" fillId="0" borderId="0" xfId="0" applyFont="1" applyAlignment="1">
      <alignment horizontal="center" vertical="center" wrapText="1"/>
    </xf>
    <xf numFmtId="0" fontId="20" fillId="0" borderId="5" xfId="0" applyFont="1" applyBorder="1" applyAlignment="1" applyProtection="1">
      <alignment horizontal="left" vertical="center" wrapText="1"/>
      <protection locked="0"/>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15" fillId="0" borderId="9" xfId="0" applyFont="1" applyBorder="1" applyAlignment="1" applyProtection="1">
      <alignment horizontal="left" vertical="center"/>
      <protection locked="0"/>
    </xf>
    <xf numFmtId="17" fontId="0" fillId="0" borderId="7" xfId="0" applyNumberFormat="1" applyBorder="1" applyAlignment="1" applyProtection="1">
      <alignment horizontal="left" vertical="center"/>
      <protection locked="0"/>
    </xf>
    <xf numFmtId="17" fontId="0" fillId="0" borderId="8" xfId="0" applyNumberFormat="1" applyBorder="1" applyAlignment="1" applyProtection="1">
      <alignment horizontal="left" vertical="center"/>
      <protection locked="0"/>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0" borderId="7" xfId="0" applyBorder="1" applyAlignment="1" applyProtection="1">
      <alignment horizontal="left" wrapText="1"/>
      <protection locked="0"/>
    </xf>
    <xf numFmtId="0" fontId="0" fillId="0" borderId="8" xfId="0" applyBorder="1" applyAlignment="1" applyProtection="1">
      <alignment horizontal="left" wrapText="1"/>
      <protection locked="0"/>
    </xf>
    <xf numFmtId="0" fontId="0" fillId="0" borderId="9" xfId="0" applyBorder="1" applyAlignment="1" applyProtection="1">
      <alignment horizontal="left" wrapText="1"/>
      <protection locked="0"/>
    </xf>
    <xf numFmtId="0" fontId="0" fillId="0" borderId="5" xfId="0" applyBorder="1" applyAlignment="1" applyProtection="1">
      <alignment horizontal="left" vertical="center"/>
      <protection locked="0"/>
    </xf>
    <xf numFmtId="0" fontId="0" fillId="0" borderId="7"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7"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0" fillId="3" borderId="11" xfId="0" applyFill="1" applyBorder="1" applyAlignment="1">
      <alignment horizontal="left" vertical="top"/>
    </xf>
    <xf numFmtId="0" fontId="0" fillId="3" borderId="12" xfId="0" applyFill="1" applyBorder="1" applyAlignment="1">
      <alignment horizontal="left" vertical="top"/>
    </xf>
    <xf numFmtId="0" fontId="0" fillId="3" borderId="13" xfId="0" applyFill="1" applyBorder="1" applyAlignment="1">
      <alignment horizontal="left" vertical="top"/>
    </xf>
    <xf numFmtId="0" fontId="0" fillId="3" borderId="14" xfId="0" applyFill="1" applyBorder="1" applyAlignment="1">
      <alignment horizontal="left" vertical="top"/>
    </xf>
    <xf numFmtId="0" fontId="0" fillId="3" borderId="15" xfId="0" applyFill="1" applyBorder="1" applyAlignment="1">
      <alignment horizontal="left" vertical="top"/>
    </xf>
    <xf numFmtId="0" fontId="0" fillId="3" borderId="16" xfId="0" applyFill="1" applyBorder="1" applyAlignment="1">
      <alignment horizontal="left" vertical="top"/>
    </xf>
    <xf numFmtId="0" fontId="5" fillId="4" borderId="13" xfId="0" applyFont="1" applyFill="1" applyBorder="1" applyAlignment="1">
      <alignment horizontal="left"/>
    </xf>
    <xf numFmtId="0" fontId="5" fillId="4" borderId="0" xfId="0" applyFont="1" applyFill="1" applyAlignment="1">
      <alignment horizontal="left"/>
    </xf>
    <xf numFmtId="0" fontId="0" fillId="0" borderId="7" xfId="0" applyBorder="1" applyAlignment="1">
      <alignment horizontal="left"/>
    </xf>
    <xf numFmtId="0" fontId="0" fillId="0" borderId="9" xfId="0" applyBorder="1" applyAlignment="1">
      <alignment horizontal="left"/>
    </xf>
    <xf numFmtId="0" fontId="0" fillId="0" borderId="8" xfId="0" applyBorder="1" applyAlignment="1">
      <alignment horizontal="left"/>
    </xf>
    <xf numFmtId="0" fontId="23" fillId="0" borderId="0" xfId="0" applyFont="1" applyAlignment="1">
      <alignment horizontal="center" wrapText="1"/>
    </xf>
    <xf numFmtId="0" fontId="17" fillId="0" borderId="4" xfId="0" applyFont="1" applyBorder="1" applyAlignment="1">
      <alignment horizontal="justify" vertical="top" wrapText="1"/>
    </xf>
    <xf numFmtId="0" fontId="17" fillId="0" borderId="10" xfId="0" applyFont="1" applyBorder="1" applyAlignment="1">
      <alignment horizontal="justify" vertical="top" wrapText="1"/>
    </xf>
    <xf numFmtId="0" fontId="17" fillId="0" borderId="3" xfId="0" applyFont="1" applyBorder="1" applyAlignment="1">
      <alignment horizontal="justify" vertical="top" wrapText="1"/>
    </xf>
    <xf numFmtId="0" fontId="17" fillId="0" borderId="4" xfId="0" applyFont="1" applyBorder="1" applyAlignment="1">
      <alignment vertical="center" wrapText="1"/>
    </xf>
    <xf numFmtId="0" fontId="17" fillId="0" borderId="10" xfId="0" applyFont="1" applyBorder="1" applyAlignment="1">
      <alignment vertical="center" wrapText="1"/>
    </xf>
    <xf numFmtId="0" fontId="17" fillId="0" borderId="3" xfId="0" applyFont="1" applyBorder="1" applyAlignment="1">
      <alignment vertical="center" wrapText="1"/>
    </xf>
    <xf numFmtId="0" fontId="21" fillId="5" borderId="20" xfId="0" applyFont="1" applyFill="1" applyBorder="1" applyAlignment="1">
      <alignment horizontal="center" vertical="center"/>
    </xf>
    <xf numFmtId="0" fontId="21" fillId="5" borderId="21" xfId="0" applyFont="1" applyFill="1" applyBorder="1" applyAlignment="1">
      <alignment horizontal="center" vertical="center"/>
    </xf>
    <xf numFmtId="0" fontId="21" fillId="5" borderId="22" xfId="0" applyFont="1" applyFill="1" applyBorder="1" applyAlignment="1">
      <alignment horizontal="center" vertical="center"/>
    </xf>
    <xf numFmtId="0" fontId="17" fillId="0" borderId="4" xfId="0" applyFont="1" applyBorder="1" applyAlignment="1">
      <alignment horizontal="center" vertical="top" wrapText="1"/>
    </xf>
    <xf numFmtId="0" fontId="17" fillId="0" borderId="10" xfId="0" applyFont="1" applyBorder="1" applyAlignment="1">
      <alignment horizontal="center"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left" vertical="center" wrapText="1"/>
    </xf>
    <xf numFmtId="0" fontId="17" fillId="0" borderId="0" xfId="0" applyFont="1" applyAlignment="1">
      <alignment horizontal="left" vertical="center" wrapText="1"/>
    </xf>
    <xf numFmtId="0" fontId="17" fillId="0" borderId="4" xfId="0" applyFont="1" applyBorder="1" applyAlignment="1">
      <alignment horizontal="justify" vertical="center" wrapText="1"/>
    </xf>
    <xf numFmtId="0" fontId="17" fillId="0" borderId="3" xfId="0" applyFont="1" applyBorder="1" applyAlignment="1">
      <alignment horizontal="justify" vertical="center" wrapText="1"/>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7" fillId="0" borderId="10" xfId="0" applyFont="1" applyBorder="1" applyAlignment="1">
      <alignment horizontal="justify" vertical="center" wrapText="1"/>
    </xf>
    <xf numFmtId="0" fontId="17" fillId="0" borderId="10" xfId="0" applyFont="1" applyBorder="1" applyAlignment="1">
      <alignment horizontal="center" vertical="center"/>
    </xf>
    <xf numFmtId="0" fontId="37" fillId="6" borderId="24" xfId="0" applyFont="1" applyFill="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21" fillId="7" borderId="20" xfId="0" applyFont="1" applyFill="1" applyBorder="1" applyAlignment="1">
      <alignment horizontal="center" vertical="center"/>
    </xf>
    <xf numFmtId="0" fontId="21" fillId="7" borderId="21" xfId="0" applyFont="1" applyFill="1" applyBorder="1" applyAlignment="1">
      <alignment horizontal="center" vertical="center"/>
    </xf>
    <xf numFmtId="0" fontId="21" fillId="7" borderId="22" xfId="0" applyFont="1" applyFill="1" applyBorder="1" applyAlignment="1">
      <alignment horizontal="center" vertical="center"/>
    </xf>
  </cellXfs>
  <cellStyles count="4">
    <cellStyle name="Hipervínculo" xfId="1" builtinId="8"/>
    <cellStyle name="Normal" xfId="0" builtinId="0"/>
    <cellStyle name="Normal 2" xfId="2" xr:uid="{00000000-0005-0000-0000-000002000000}"/>
    <cellStyle name="Porcentu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4%20SUBVENCIONES\10%20Ayudas%20Cheque\1%20Planes%20aprobados\274%20ZURKO%20RESEARCH_SERVIC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Fichas de actividad"/>
      <sheetName val="resumen"/>
      <sheetName val="gastos subvencionbles"/>
      <sheetName val="Hoja1"/>
      <sheetName val="Hoja2"/>
    </sheetNames>
    <sheetDataSet>
      <sheetData sheetId="0"/>
      <sheetData sheetId="1"/>
      <sheetData sheetId="2"/>
      <sheetData sheetId="3">
        <row r="120">
          <cell r="A120" t="str">
            <v>Alimentos y bebidas</v>
          </cell>
        </row>
        <row r="121">
          <cell r="A121" t="str">
            <v>Vino</v>
          </cell>
        </row>
        <row r="122">
          <cell r="A122" t="str">
            <v>Bienes de consumo</v>
          </cell>
        </row>
        <row r="123">
          <cell r="A123" t="str">
            <v>Bienes industriales</v>
          </cell>
        </row>
        <row r="124">
          <cell r="A124" t="str">
            <v>Servicios</v>
          </cell>
        </row>
        <row r="125">
          <cell r="A125" t="str">
            <v>Turismo</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showGridLines="0" tabSelected="1" zoomScaleNormal="100" workbookViewId="0"/>
  </sheetViews>
  <sheetFormatPr baseColWidth="10" defaultColWidth="0" defaultRowHeight="13.8" zeroHeight="1" x14ac:dyDescent="0.25"/>
  <cols>
    <col min="1" max="1" width="4.44140625" style="67" customWidth="1"/>
    <col min="2" max="5" width="11.5546875" style="64" customWidth="1"/>
    <col min="6" max="6" width="13.44140625" style="64" bestFit="1" customWidth="1"/>
    <col min="7" max="11" width="11.5546875" style="64" customWidth="1"/>
    <col min="12" max="16384" width="11.5546875" style="64" hidden="1"/>
  </cols>
  <sheetData>
    <row r="1" spans="1:12" x14ac:dyDescent="0.25"/>
    <row r="2" spans="1:12" x14ac:dyDescent="0.25">
      <c r="A2" s="68" t="s">
        <v>114</v>
      </c>
    </row>
    <row r="3" spans="1:12" ht="18.600000000000001" customHeight="1" x14ac:dyDescent="0.25">
      <c r="A3" s="67">
        <v>1</v>
      </c>
      <c r="B3" s="64" t="s">
        <v>155</v>
      </c>
    </row>
    <row r="4" spans="1:12" ht="18.600000000000001" customHeight="1" x14ac:dyDescent="0.25">
      <c r="A4" s="67">
        <v>2</v>
      </c>
      <c r="B4" s="64" t="s">
        <v>117</v>
      </c>
    </row>
    <row r="5" spans="1:12" ht="13.2" customHeight="1" x14ac:dyDescent="0.25"/>
    <row r="6" spans="1:12" ht="18" customHeight="1" x14ac:dyDescent="0.25">
      <c r="B6" s="69" t="s">
        <v>154</v>
      </c>
      <c r="G6" s="88"/>
      <c r="J6" s="65"/>
      <c r="K6" s="65"/>
      <c r="L6" s="65"/>
    </row>
    <row r="7" spans="1:12" ht="25.2" customHeight="1" x14ac:dyDescent="0.25">
      <c r="B7" s="72" t="s">
        <v>207</v>
      </c>
      <c r="C7" s="65"/>
      <c r="G7" s="87"/>
      <c r="I7" s="65"/>
      <c r="J7" s="65"/>
      <c r="K7" s="65"/>
      <c r="L7" s="65"/>
    </row>
    <row r="8" spans="1:12" ht="22.95" customHeight="1" x14ac:dyDescent="0.25">
      <c r="B8" s="74" t="s">
        <v>151</v>
      </c>
      <c r="C8" s="65"/>
      <c r="G8" s="65"/>
      <c r="H8" s="73"/>
      <c r="I8" s="65"/>
      <c r="J8" s="65"/>
      <c r="K8" s="65"/>
      <c r="L8" s="65"/>
    </row>
    <row r="9" spans="1:12" ht="11.4" customHeight="1" x14ac:dyDescent="0.25">
      <c r="B9" s="73"/>
      <c r="C9" s="65"/>
      <c r="G9" s="73"/>
      <c r="H9" s="73"/>
      <c r="I9" s="65"/>
      <c r="J9" s="65"/>
      <c r="K9" s="65"/>
      <c r="L9" s="65"/>
    </row>
    <row r="10" spans="1:12" ht="18.600000000000001" customHeight="1" x14ac:dyDescent="0.25">
      <c r="B10" s="69" t="s">
        <v>128</v>
      </c>
      <c r="G10" s="76" t="e">
        <f>VLOOKUP(H10,Instrucciones!$C$50:$E$53,3,0)</f>
        <v>#N/A</v>
      </c>
      <c r="H10" s="75" t="e">
        <f>CONCATENATE(F42,F43,F44)</f>
        <v>#N/A</v>
      </c>
      <c r="I10" s="70"/>
      <c r="J10" s="65"/>
      <c r="K10" s="65"/>
      <c r="L10" s="65"/>
    </row>
    <row r="11" spans="1:12" ht="18.600000000000001" customHeight="1" x14ac:dyDescent="0.25">
      <c r="K11" s="11"/>
    </row>
    <row r="12" spans="1:12" s="65" customFormat="1" ht="26.4" customHeight="1" x14ac:dyDescent="0.3">
      <c r="A12" s="77">
        <v>3</v>
      </c>
      <c r="B12" s="65" t="s">
        <v>124</v>
      </c>
    </row>
    <row r="13" spans="1:12" s="65" customFormat="1" ht="16.2" customHeight="1" x14ac:dyDescent="0.3">
      <c r="A13" s="77"/>
      <c r="E13" s="163" t="s">
        <v>144</v>
      </c>
      <c r="F13" s="164"/>
      <c r="G13" s="86" t="s">
        <v>145</v>
      </c>
      <c r="H13" s="163" t="s">
        <v>146</v>
      </c>
      <c r="I13" s="164"/>
      <c r="K13" s="11"/>
    </row>
    <row r="14" spans="1:12" s="65" customFormat="1" ht="16.2" customHeight="1" x14ac:dyDescent="0.3">
      <c r="A14" s="77"/>
      <c r="B14" s="78" t="s">
        <v>152</v>
      </c>
      <c r="C14" s="79"/>
      <c r="D14" s="80"/>
      <c r="E14" s="166" t="s">
        <v>147</v>
      </c>
      <c r="F14" s="167"/>
      <c r="G14" s="85">
        <v>1</v>
      </c>
      <c r="H14" s="168">
        <v>5000</v>
      </c>
      <c r="I14" s="167"/>
      <c r="K14" s="11"/>
    </row>
    <row r="15" spans="1:12" s="65" customFormat="1" ht="16.2" customHeight="1" x14ac:dyDescent="0.3">
      <c r="A15" s="81"/>
      <c r="B15" s="82" t="s">
        <v>153</v>
      </c>
      <c r="C15" s="83"/>
      <c r="D15" s="84"/>
      <c r="E15" s="166" t="s">
        <v>148</v>
      </c>
      <c r="F15" s="167"/>
      <c r="G15" s="85">
        <v>1</v>
      </c>
      <c r="H15" s="168">
        <v>8000</v>
      </c>
      <c r="I15" s="167"/>
      <c r="K15" s="11"/>
    </row>
    <row r="16" spans="1:12" ht="18.600000000000001" customHeight="1" x14ac:dyDescent="0.25">
      <c r="K16" s="11"/>
    </row>
    <row r="17" spans="1:11" ht="34.200000000000003" customHeight="1" x14ac:dyDescent="0.25">
      <c r="B17" s="169" t="s">
        <v>206</v>
      </c>
      <c r="C17" s="170"/>
      <c r="D17" s="170"/>
      <c r="E17" s="170"/>
      <c r="F17" s="170"/>
      <c r="G17" s="170"/>
      <c r="H17" s="170"/>
      <c r="I17" s="170"/>
      <c r="J17" s="170"/>
      <c r="K17" s="171"/>
    </row>
    <row r="18" spans="1:11" ht="33" customHeight="1" x14ac:dyDescent="0.25">
      <c r="A18" s="67">
        <v>4</v>
      </c>
      <c r="B18" s="64" t="s">
        <v>115</v>
      </c>
    </row>
    <row r="19" spans="1:11" ht="15" customHeight="1" x14ac:dyDescent="0.25">
      <c r="C19" s="64" t="s">
        <v>118</v>
      </c>
    </row>
    <row r="20" spans="1:11" ht="15" customHeight="1" x14ac:dyDescent="0.25">
      <c r="C20" s="64" t="s">
        <v>119</v>
      </c>
    </row>
    <row r="21" spans="1:11" ht="15" customHeight="1" x14ac:dyDescent="0.25">
      <c r="C21" s="64" t="s">
        <v>120</v>
      </c>
    </row>
    <row r="22" spans="1:11" ht="15" customHeight="1" x14ac:dyDescent="0.25">
      <c r="C22" s="64" t="s">
        <v>121</v>
      </c>
    </row>
    <row r="23" spans="1:11" ht="15" customHeight="1" x14ac:dyDescent="0.25">
      <c r="C23" s="64" t="s">
        <v>122</v>
      </c>
    </row>
    <row r="24" spans="1:11" ht="15" customHeight="1" x14ac:dyDescent="0.25">
      <c r="C24" s="64" t="s">
        <v>123</v>
      </c>
    </row>
    <row r="25" spans="1:11" ht="13.2" customHeight="1" x14ac:dyDescent="0.25"/>
    <row r="26" spans="1:11" ht="18.600000000000001" customHeight="1" x14ac:dyDescent="0.25">
      <c r="A26" s="67">
        <v>5</v>
      </c>
      <c r="B26" s="66" t="s">
        <v>116</v>
      </c>
    </row>
    <row r="27" spans="1:11" x14ac:dyDescent="0.25">
      <c r="B27" s="64" t="s">
        <v>208</v>
      </c>
    </row>
    <row r="28" spans="1:11" ht="30.6" customHeight="1" x14ac:dyDescent="0.25">
      <c r="B28" s="165" t="s">
        <v>209</v>
      </c>
      <c r="C28" s="165"/>
      <c r="D28" s="165"/>
      <c r="E28" s="165"/>
      <c r="F28" s="165"/>
      <c r="G28" s="165"/>
      <c r="H28" s="165"/>
      <c r="I28" s="165"/>
      <c r="J28" s="165"/>
      <c r="K28" s="165"/>
    </row>
    <row r="29" spans="1:11" x14ac:dyDescent="0.25">
      <c r="B29" s="64" t="s">
        <v>149</v>
      </c>
    </row>
    <row r="30" spans="1:11" x14ac:dyDescent="0.25">
      <c r="B30" s="64" t="s">
        <v>150</v>
      </c>
    </row>
    <row r="31" spans="1:11" ht="18.600000000000001" hidden="1" customHeight="1" x14ac:dyDescent="0.25"/>
    <row r="32" spans="1:11" ht="18.600000000000001" hidden="1" customHeight="1" x14ac:dyDescent="0.25"/>
    <row r="39" spans="2:6" ht="14.4" hidden="1" x14ac:dyDescent="0.3">
      <c r="B39"/>
      <c r="C39" t="s">
        <v>125</v>
      </c>
      <c r="D39"/>
      <c r="E39"/>
    </row>
    <row r="40" spans="2:6" ht="14.4" hidden="1" x14ac:dyDescent="0.3">
      <c r="B40"/>
      <c r="C40" t="s">
        <v>126</v>
      </c>
      <c r="D40"/>
      <c r="E40"/>
    </row>
    <row r="41" spans="2:6" ht="14.4" hidden="1" x14ac:dyDescent="0.3">
      <c r="B41"/>
      <c r="C41"/>
      <c r="D41"/>
      <c r="E41"/>
    </row>
    <row r="42" spans="2:6" ht="14.4" hidden="1" x14ac:dyDescent="0.3">
      <c r="B42" s="11" t="s">
        <v>143</v>
      </c>
      <c r="C42" s="11" t="s">
        <v>127</v>
      </c>
      <c r="D42"/>
      <c r="E42"/>
      <c r="F42" s="71" t="e">
        <f>VLOOKUP($G$7,B41:C47,2,0)</f>
        <v>#N/A</v>
      </c>
    </row>
    <row r="43" spans="2:6" ht="14.4" hidden="1" x14ac:dyDescent="0.3">
      <c r="B43">
        <v>1</v>
      </c>
      <c r="C43" s="11" t="s">
        <v>127</v>
      </c>
      <c r="D43"/>
      <c r="E43"/>
      <c r="F43" s="71"/>
    </row>
    <row r="44" spans="2:6" ht="14.4" hidden="1" x14ac:dyDescent="0.3">
      <c r="B44">
        <v>2</v>
      </c>
      <c r="C44" s="11" t="s">
        <v>127</v>
      </c>
      <c r="D44"/>
      <c r="E44"/>
      <c r="F44" s="71" t="str">
        <f>IF(G6="NO",""," -MODA")</f>
        <v xml:space="preserve"> -MODA</v>
      </c>
    </row>
    <row r="45" spans="2:6" ht="14.4" hidden="1" x14ac:dyDescent="0.3">
      <c r="B45">
        <v>3</v>
      </c>
      <c r="C45" s="11" t="s">
        <v>129</v>
      </c>
      <c r="D45"/>
      <c r="E45"/>
    </row>
    <row r="46" spans="2:6" ht="14.4" hidden="1" x14ac:dyDescent="0.3">
      <c r="B46">
        <v>4</v>
      </c>
      <c r="C46" s="11" t="s">
        <v>129</v>
      </c>
      <c r="D46"/>
      <c r="E46"/>
    </row>
    <row r="47" spans="2:6" ht="14.4" hidden="1" x14ac:dyDescent="0.3">
      <c r="B47">
        <v>5</v>
      </c>
      <c r="C47" s="11" t="s">
        <v>129</v>
      </c>
      <c r="D47"/>
      <c r="E47"/>
    </row>
    <row r="48" spans="2:6" ht="14.4" hidden="1" x14ac:dyDescent="0.3">
      <c r="B48"/>
      <c r="C48"/>
      <c r="D48"/>
      <c r="E48"/>
    </row>
    <row r="49" spans="2:5" ht="14.4" hidden="1" x14ac:dyDescent="0.3">
      <c r="B49"/>
      <c r="C49"/>
      <c r="D49"/>
      <c r="E49"/>
    </row>
    <row r="50" spans="2:5" ht="14.4" hidden="1" x14ac:dyDescent="0.3">
      <c r="B50"/>
      <c r="C50" t="s">
        <v>127</v>
      </c>
      <c r="D50"/>
      <c r="E50" t="s">
        <v>130</v>
      </c>
    </row>
    <row r="51" spans="2:5" ht="14.4" hidden="1" x14ac:dyDescent="0.3">
      <c r="B51"/>
      <c r="C51" t="s">
        <v>131</v>
      </c>
      <c r="D51"/>
      <c r="E51" t="s">
        <v>132</v>
      </c>
    </row>
    <row r="52" spans="2:5" ht="14.4" hidden="1" x14ac:dyDescent="0.3">
      <c r="B52"/>
      <c r="C52" t="s">
        <v>129</v>
      </c>
      <c r="D52"/>
      <c r="E52" t="s">
        <v>133</v>
      </c>
    </row>
    <row r="53" spans="2:5" ht="14.4" hidden="1" x14ac:dyDescent="0.3">
      <c r="B53"/>
      <c r="C53" t="s">
        <v>134</v>
      </c>
      <c r="D53"/>
      <c r="E53" t="s">
        <v>135</v>
      </c>
    </row>
    <row r="54" spans="2:5" ht="14.4" hidden="1" x14ac:dyDescent="0.3">
      <c r="B54"/>
      <c r="C54"/>
      <c r="D54"/>
      <c r="E54"/>
    </row>
    <row r="55" spans="2:5" ht="14.4" hidden="1" x14ac:dyDescent="0.3">
      <c r="B55"/>
      <c r="C55"/>
      <c r="D55"/>
      <c r="E55"/>
    </row>
    <row r="56" spans="2:5" ht="14.4" hidden="1" x14ac:dyDescent="0.3">
      <c r="B56"/>
      <c r="C56"/>
      <c r="D56"/>
      <c r="E56"/>
    </row>
  </sheetData>
  <sheetProtection algorithmName="SHA-512" hashValue="uKO5NuprmvxZiuIRMTVFROrKFXltErXlWNOW5mg/xps2AAv0NHt4ifc3Nd7BJNdYtHsd+3Wr6x3ZdPIhUUKK7A==" saltValue="U0tAuEJ9JViRKI3JqULpDg==" spinCount="100000" sheet="1" objects="1" scenarios="1"/>
  <mergeCells count="8">
    <mergeCell ref="H13:I13"/>
    <mergeCell ref="E13:F13"/>
    <mergeCell ref="B28:K28"/>
    <mergeCell ref="E14:F14"/>
    <mergeCell ref="E15:F15"/>
    <mergeCell ref="H14:I14"/>
    <mergeCell ref="H15:I15"/>
    <mergeCell ref="B17:K17"/>
  </mergeCells>
  <dataValidations count="2">
    <dataValidation type="list" allowBlank="1" showInputMessage="1" showErrorMessage="1" sqref="G7" xr:uid="{00000000-0002-0000-0000-000000000000}">
      <formula1>$B$42:$B$47</formula1>
    </dataValidation>
    <dataValidation type="list" allowBlank="1" showInputMessage="1" showErrorMessage="1" sqref="G6" xr:uid="{00000000-0002-0000-0000-000001000000}">
      <formula1>$C$39:$C$40</formula1>
    </dataValidation>
  </dataValidations>
  <pageMargins left="0.51181102362204722" right="0.51181102362204722" top="0.55118110236220474" bottom="0.55118110236220474" header="0" footer="0"/>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7"/>
  <sheetViews>
    <sheetView showGridLines="0" zoomScale="90" zoomScaleNormal="90" workbookViewId="0"/>
  </sheetViews>
  <sheetFormatPr baseColWidth="10" defaultColWidth="0" defaultRowHeight="14.4" zeroHeight="1" x14ac:dyDescent="0.3"/>
  <cols>
    <col min="1" max="1" width="22.109375" customWidth="1"/>
    <col min="2" max="2" width="19.109375" customWidth="1"/>
    <col min="3" max="3" width="26.44140625" customWidth="1"/>
    <col min="4" max="4" width="17.88671875" customWidth="1"/>
    <col min="5" max="5" width="36.88671875" customWidth="1"/>
    <col min="6" max="6" width="7.44140625" customWidth="1"/>
    <col min="7" max="7" width="23.44140625" style="48" hidden="1" customWidth="1"/>
    <col min="8" max="8" width="36.88671875" style="48" hidden="1" customWidth="1"/>
    <col min="9" max="11" width="0" hidden="1" customWidth="1"/>
    <col min="12" max="16384" width="11.5546875" hidden="1"/>
  </cols>
  <sheetData>
    <row r="1" spans="1:11" ht="43.65" customHeight="1" x14ac:dyDescent="0.3">
      <c r="A1" s="153" t="s">
        <v>112</v>
      </c>
    </row>
    <row r="2" spans="1:11" ht="18" x14ac:dyDescent="0.35">
      <c r="A2" s="160" t="s">
        <v>197</v>
      </c>
    </row>
    <row r="3" spans="1:11" x14ac:dyDescent="0.3">
      <c r="A3" s="47"/>
    </row>
    <row r="4" spans="1:11" x14ac:dyDescent="0.3">
      <c r="A4" s="10" t="s">
        <v>66</v>
      </c>
    </row>
    <row r="5" spans="1:11" x14ac:dyDescent="0.3">
      <c r="A5" s="137" t="s">
        <v>68</v>
      </c>
      <c r="B5" s="119"/>
      <c r="C5" s="120"/>
      <c r="D5" s="120"/>
      <c r="E5" s="121"/>
    </row>
    <row r="6" spans="1:11" x14ac:dyDescent="0.3">
      <c r="A6" s="137" t="s">
        <v>190</v>
      </c>
      <c r="B6" s="42"/>
      <c r="C6" s="138" t="s">
        <v>67</v>
      </c>
      <c r="D6" s="119"/>
      <c r="E6" s="121"/>
    </row>
    <row r="7" spans="1:11" x14ac:dyDescent="0.3">
      <c r="A7" s="137" t="s">
        <v>69</v>
      </c>
      <c r="B7" s="119"/>
      <c r="C7" s="121"/>
      <c r="D7" s="139" t="s">
        <v>70</v>
      </c>
      <c r="E7" s="46"/>
    </row>
    <row r="8" spans="1:11" x14ac:dyDescent="0.3">
      <c r="A8" s="137" t="s">
        <v>71</v>
      </c>
      <c r="B8" s="122"/>
      <c r="C8" s="121"/>
      <c r="D8" s="139" t="s">
        <v>137</v>
      </c>
      <c r="E8" s="46"/>
    </row>
    <row r="9" spans="1:11" ht="16.649999999999999" customHeight="1" x14ac:dyDescent="0.3">
      <c r="I9" s="48"/>
      <c r="J9" s="48"/>
      <c r="K9" s="48"/>
    </row>
    <row r="10" spans="1:11" ht="21" customHeight="1" x14ac:dyDescent="0.3">
      <c r="A10" s="135" t="s">
        <v>205</v>
      </c>
      <c r="I10" s="48"/>
      <c r="J10" s="48"/>
      <c r="K10" s="48"/>
    </row>
    <row r="11" spans="1:11" ht="21.6" customHeight="1" x14ac:dyDescent="0.3">
      <c r="A11" s="149" t="s">
        <v>204</v>
      </c>
      <c r="B11" s="140"/>
      <c r="C11" s="141"/>
      <c r="D11" s="155"/>
      <c r="E11" s="142"/>
      <c r="I11" s="48"/>
      <c r="J11" s="48"/>
      <c r="K11" s="48"/>
    </row>
    <row r="12" spans="1:11" ht="21.6" customHeight="1" x14ac:dyDescent="0.3">
      <c r="A12" s="144" t="s">
        <v>207</v>
      </c>
      <c r="B12" s="136"/>
      <c r="C12" s="136"/>
      <c r="D12" s="150"/>
      <c r="E12" s="143"/>
      <c r="I12" s="48"/>
      <c r="J12" s="48"/>
      <c r="K12" s="48"/>
    </row>
    <row r="13" spans="1:11" ht="21.6" customHeight="1" x14ac:dyDescent="0.3">
      <c r="A13" s="144" t="s">
        <v>128</v>
      </c>
      <c r="B13" s="145"/>
      <c r="C13" s="145"/>
      <c r="D13" s="154" t="e">
        <f>VLOOKUP(E13,$B$234:$C$237,2,0)</f>
        <v>#N/A</v>
      </c>
      <c r="E13" s="152" t="e">
        <f>CONCATENATE(C226,C227,C228)</f>
        <v>#N/A</v>
      </c>
    </row>
    <row r="14" spans="1:11" ht="21.6" customHeight="1" x14ac:dyDescent="0.3">
      <c r="A14" s="144" t="s">
        <v>202</v>
      </c>
      <c r="B14" s="145"/>
      <c r="C14" s="145"/>
      <c r="D14" s="151" t="e">
        <f>VLOOKUP($E$13,$B$234:$E$237,3,0)</f>
        <v>#N/A</v>
      </c>
      <c r="E14" s="143"/>
    </row>
    <row r="15" spans="1:11" ht="21.6" customHeight="1" x14ac:dyDescent="0.3">
      <c r="A15" s="146" t="s">
        <v>203</v>
      </c>
      <c r="B15" s="147"/>
      <c r="C15" s="147"/>
      <c r="D15" s="151" t="e">
        <f>VLOOKUP($E$13,$B$234:$E$237,4,0)</f>
        <v>#N/A</v>
      </c>
      <c r="E15" s="148"/>
    </row>
    <row r="16" spans="1:11" x14ac:dyDescent="0.3"/>
    <row r="17" spans="1:8" x14ac:dyDescent="0.3">
      <c r="A17" s="157" t="s">
        <v>72</v>
      </c>
      <c r="B17" s="145"/>
      <c r="C17" s="145"/>
      <c r="D17" s="156">
        <f>+'resumen plan'!F24</f>
        <v>0</v>
      </c>
      <c r="E17" s="172" t="e">
        <f>IF(D17&gt;D15,"ERROR presupuesto máximo superado. Revise su plan y ajústelo al importe máximo de su línea","")</f>
        <v>#N/A</v>
      </c>
    </row>
    <row r="18" spans="1:8" ht="26.7" customHeight="1" x14ac:dyDescent="0.3">
      <c r="B18" s="10"/>
      <c r="E18" s="172"/>
    </row>
    <row r="19" spans="1:8" ht="27" customHeight="1" x14ac:dyDescent="0.3">
      <c r="B19" s="10"/>
      <c r="E19" s="159" t="e">
        <f>IF(D17&lt;D14,"error, el presupuesto total es menor al permitido. Consulte los límites de su línea","")</f>
        <v>#N/A</v>
      </c>
    </row>
    <row r="20" spans="1:8" ht="27" customHeight="1" x14ac:dyDescent="0.3">
      <c r="A20" s="10" t="s">
        <v>0</v>
      </c>
    </row>
    <row r="21" spans="1:8" s="11" customFormat="1" ht="19.95" customHeight="1" x14ac:dyDescent="0.3">
      <c r="A21" s="21" t="s">
        <v>81</v>
      </c>
      <c r="B21" s="174"/>
      <c r="C21" s="175"/>
      <c r="D21" s="175"/>
      <c r="E21" s="176"/>
      <c r="G21" s="49"/>
      <c r="H21" s="49"/>
    </row>
    <row r="22" spans="1:8" ht="45" customHeight="1" x14ac:dyDescent="0.3">
      <c r="A22" s="21" t="s">
        <v>82</v>
      </c>
      <c r="B22" s="173"/>
      <c r="C22" s="173"/>
      <c r="D22" s="173"/>
      <c r="E22" s="173"/>
    </row>
    <row r="23" spans="1:8" x14ac:dyDescent="0.3">
      <c r="A23" s="21" t="s">
        <v>57</v>
      </c>
      <c r="B23" s="21" t="s">
        <v>56</v>
      </c>
      <c r="C23" s="33" t="s">
        <v>53</v>
      </c>
      <c r="D23" s="22" t="s">
        <v>54</v>
      </c>
      <c r="E23" s="22" t="s">
        <v>55</v>
      </c>
    </row>
    <row r="24" spans="1:8" s="94" customFormat="1" ht="126.6" customHeight="1" x14ac:dyDescent="0.3">
      <c r="A24" s="24" t="e">
        <f>VLOOKUP($B22,TD!$B$4:$G$30,2,0)</f>
        <v>#N/A</v>
      </c>
      <c r="B24" s="24" t="e">
        <f>VLOOKUP($B22,TD!$B$4:$G$30,3,0)</f>
        <v>#N/A</v>
      </c>
      <c r="C24" s="35" t="e">
        <f>VLOOKUP($B22,TD!$B$4:$G$30,4,0)</f>
        <v>#N/A</v>
      </c>
      <c r="D24" s="25" t="e">
        <f>VLOOKUP($B22,TD!$B$4:$G$30,5,0)</f>
        <v>#N/A</v>
      </c>
      <c r="E24" s="24" t="e">
        <f>VLOOKUP($B22,TD!$B$4:$G$30,6,0)</f>
        <v>#N/A</v>
      </c>
      <c r="G24" s="95"/>
      <c r="H24" s="95"/>
    </row>
    <row r="25" spans="1:8" ht="22.95" customHeight="1" x14ac:dyDescent="0.3">
      <c r="A25" s="38" t="s">
        <v>31</v>
      </c>
      <c r="B25" s="184"/>
      <c r="C25" s="184"/>
      <c r="D25" s="184"/>
      <c r="E25" s="184"/>
      <c r="G25" s="51" t="s">
        <v>93</v>
      </c>
    </row>
    <row r="26" spans="1:8" ht="31.2" customHeight="1" x14ac:dyDescent="0.3">
      <c r="A26" s="39" t="s">
        <v>58</v>
      </c>
      <c r="B26" s="177"/>
      <c r="C26" s="178"/>
      <c r="D26" s="179" t="s">
        <v>210</v>
      </c>
      <c r="E26" s="180"/>
      <c r="G26" s="190"/>
      <c r="H26" s="191"/>
    </row>
    <row r="27" spans="1:8" ht="28.35" customHeight="1" x14ac:dyDescent="0.3">
      <c r="A27" s="40" t="s">
        <v>100</v>
      </c>
      <c r="B27" s="185"/>
      <c r="C27" s="186"/>
      <c r="D27" s="186"/>
      <c r="E27" s="187"/>
      <c r="G27" s="192"/>
      <c r="H27" s="193"/>
    </row>
    <row r="28" spans="1:8" ht="45" customHeight="1" x14ac:dyDescent="0.3">
      <c r="A28" s="39" t="s">
        <v>156</v>
      </c>
      <c r="B28" s="185"/>
      <c r="C28" s="186"/>
      <c r="D28" s="186"/>
      <c r="E28" s="187"/>
      <c r="G28" s="192"/>
      <c r="H28" s="193"/>
    </row>
    <row r="29" spans="1:8" ht="50.4" customHeight="1" x14ac:dyDescent="0.3">
      <c r="A29" s="39" t="s">
        <v>101</v>
      </c>
      <c r="B29" s="185"/>
      <c r="C29" s="186"/>
      <c r="D29" s="186"/>
      <c r="E29" s="187"/>
      <c r="G29" s="194"/>
      <c r="H29" s="195"/>
    </row>
    <row r="30" spans="1:8" x14ac:dyDescent="0.3">
      <c r="A30" s="188" t="s">
        <v>32</v>
      </c>
      <c r="B30" s="188"/>
      <c r="C30" s="188"/>
      <c r="D30" s="188"/>
      <c r="E30" s="188"/>
    </row>
    <row r="31" spans="1:8" ht="57.6" x14ac:dyDescent="0.3">
      <c r="A31" s="189" t="s">
        <v>33</v>
      </c>
      <c r="B31" s="189"/>
      <c r="C31" s="189"/>
      <c r="D31" s="23" t="s">
        <v>34</v>
      </c>
      <c r="E31" s="23" t="s">
        <v>113</v>
      </c>
      <c r="G31" s="52" t="s">
        <v>91</v>
      </c>
      <c r="H31" s="52" t="s">
        <v>92</v>
      </c>
    </row>
    <row r="32" spans="1:8" x14ac:dyDescent="0.3">
      <c r="A32" s="181"/>
      <c r="B32" s="182"/>
      <c r="C32" s="183"/>
      <c r="D32" s="43"/>
      <c r="E32" s="44"/>
      <c r="G32" s="53">
        <f>IF(F32="no",0,D32)</f>
        <v>0</v>
      </c>
    </row>
    <row r="33" spans="1:8" x14ac:dyDescent="0.3">
      <c r="A33" s="181"/>
      <c r="B33" s="182"/>
      <c r="C33" s="183"/>
      <c r="D33" s="43"/>
      <c r="E33" s="44"/>
      <c r="G33" s="53">
        <f t="shared" ref="G33:G38" si="0">IF(F33="no",0,D33)</f>
        <v>0</v>
      </c>
    </row>
    <row r="34" spans="1:8" x14ac:dyDescent="0.3">
      <c r="A34" s="181"/>
      <c r="B34" s="182"/>
      <c r="C34" s="183"/>
      <c r="D34" s="43"/>
      <c r="E34" s="44"/>
      <c r="G34" s="53">
        <f t="shared" si="0"/>
        <v>0</v>
      </c>
    </row>
    <row r="35" spans="1:8" x14ac:dyDescent="0.3">
      <c r="A35" s="181"/>
      <c r="B35" s="182"/>
      <c r="C35" s="183"/>
      <c r="D35" s="43"/>
      <c r="E35" s="44"/>
      <c r="G35" s="53">
        <f t="shared" si="0"/>
        <v>0</v>
      </c>
    </row>
    <row r="36" spans="1:8" x14ac:dyDescent="0.3">
      <c r="A36" s="181"/>
      <c r="B36" s="182"/>
      <c r="C36" s="183"/>
      <c r="D36" s="45"/>
      <c r="E36" s="44"/>
      <c r="G36" s="53">
        <f t="shared" si="0"/>
        <v>0</v>
      </c>
    </row>
    <row r="37" spans="1:8" x14ac:dyDescent="0.3">
      <c r="A37" s="181"/>
      <c r="B37" s="182"/>
      <c r="C37" s="183"/>
      <c r="D37" s="45"/>
      <c r="E37" s="44"/>
      <c r="G37" s="53">
        <f t="shared" si="0"/>
        <v>0</v>
      </c>
    </row>
    <row r="38" spans="1:8" x14ac:dyDescent="0.3">
      <c r="A38" s="181"/>
      <c r="B38" s="182"/>
      <c r="C38" s="183"/>
      <c r="D38" s="45"/>
      <c r="E38" s="44"/>
      <c r="G38" s="53">
        <f t="shared" si="0"/>
        <v>0</v>
      </c>
    </row>
    <row r="39" spans="1:8" x14ac:dyDescent="0.3">
      <c r="A39" s="19" t="s">
        <v>60</v>
      </c>
      <c r="B39" s="17"/>
      <c r="C39" s="17"/>
      <c r="D39" s="20">
        <f>SUM(D32:D38)</f>
        <v>0</v>
      </c>
      <c r="G39" s="54">
        <f>SUM(G32:G38)</f>
        <v>0</v>
      </c>
    </row>
    <row r="40" spans="1:8" x14ac:dyDescent="0.3"/>
    <row r="41" spans="1:8" x14ac:dyDescent="0.3"/>
    <row r="42" spans="1:8" x14ac:dyDescent="0.3">
      <c r="A42" s="10" t="s">
        <v>83</v>
      </c>
    </row>
    <row r="43" spans="1:8" s="11" customFormat="1" ht="19.95" customHeight="1" x14ac:dyDescent="0.3">
      <c r="A43" s="21" t="s">
        <v>81</v>
      </c>
      <c r="B43" s="174"/>
      <c r="C43" s="175"/>
      <c r="D43" s="175"/>
      <c r="E43" s="176"/>
      <c r="G43" s="49"/>
      <c r="H43" s="49"/>
    </row>
    <row r="44" spans="1:8" ht="45" customHeight="1" x14ac:dyDescent="0.3">
      <c r="A44" s="21" t="s">
        <v>82</v>
      </c>
      <c r="B44" s="173"/>
      <c r="C44" s="173"/>
      <c r="D44" s="173"/>
      <c r="E44" s="173"/>
    </row>
    <row r="45" spans="1:8" x14ac:dyDescent="0.3">
      <c r="A45" s="21" t="s">
        <v>57</v>
      </c>
      <c r="B45" s="21" t="s">
        <v>56</v>
      </c>
      <c r="C45" s="33" t="s">
        <v>53</v>
      </c>
      <c r="D45" s="22" t="s">
        <v>54</v>
      </c>
      <c r="E45" s="22" t="s">
        <v>55</v>
      </c>
    </row>
    <row r="46" spans="1:8" s="14" customFormat="1" ht="126.6" customHeight="1" x14ac:dyDescent="0.3">
      <c r="A46" s="24" t="e">
        <f>VLOOKUP($B44,TD!$B$4:$G$30,2,0)</f>
        <v>#N/A</v>
      </c>
      <c r="B46" s="24" t="e">
        <f>VLOOKUP($B44,TD!$B$4:$G$30,3,0)</f>
        <v>#N/A</v>
      </c>
      <c r="C46" s="35" t="e">
        <f>VLOOKUP($B44,TD!$B$4:$G$30,4,0)</f>
        <v>#N/A</v>
      </c>
      <c r="D46" s="25" t="e">
        <f>VLOOKUP($B44,TD!$B$4:$G$30,5,0)</f>
        <v>#N/A</v>
      </c>
      <c r="E46" s="24" t="e">
        <f>VLOOKUP($B44,TD!$B$4:$G$30,6,0)</f>
        <v>#N/A</v>
      </c>
      <c r="G46" s="50"/>
      <c r="H46" s="50"/>
    </row>
    <row r="47" spans="1:8" ht="22.95" customHeight="1" x14ac:dyDescent="0.3">
      <c r="A47" s="38" t="s">
        <v>31</v>
      </c>
      <c r="B47" s="184"/>
      <c r="C47" s="184"/>
      <c r="D47" s="184"/>
      <c r="E47" s="184"/>
      <c r="G47" s="51" t="s">
        <v>93</v>
      </c>
    </row>
    <row r="48" spans="1:8" ht="31.2" customHeight="1" x14ac:dyDescent="0.3">
      <c r="A48" s="39" t="s">
        <v>58</v>
      </c>
      <c r="B48" s="177"/>
      <c r="C48" s="178"/>
      <c r="D48" s="179" t="s">
        <v>211</v>
      </c>
      <c r="E48" s="180"/>
      <c r="G48" s="190"/>
      <c r="H48" s="191"/>
    </row>
    <row r="49" spans="1:8" ht="28.35" customHeight="1" x14ac:dyDescent="0.3">
      <c r="A49" s="40" t="s">
        <v>100</v>
      </c>
      <c r="B49" s="185"/>
      <c r="C49" s="186"/>
      <c r="D49" s="186"/>
      <c r="E49" s="187"/>
      <c r="G49" s="192"/>
      <c r="H49" s="193"/>
    </row>
    <row r="50" spans="1:8" ht="45" customHeight="1" x14ac:dyDescent="0.3">
      <c r="A50" s="39" t="s">
        <v>156</v>
      </c>
      <c r="B50" s="185"/>
      <c r="C50" s="186"/>
      <c r="D50" s="186"/>
      <c r="E50" s="187"/>
      <c r="G50" s="192"/>
      <c r="H50" s="193"/>
    </row>
    <row r="51" spans="1:8" ht="50.4" customHeight="1" x14ac:dyDescent="0.3">
      <c r="A51" s="39" t="s">
        <v>101</v>
      </c>
      <c r="B51" s="185"/>
      <c r="C51" s="186"/>
      <c r="D51" s="186"/>
      <c r="E51" s="187"/>
      <c r="G51" s="194"/>
      <c r="H51" s="195"/>
    </row>
    <row r="52" spans="1:8" x14ac:dyDescent="0.3">
      <c r="A52" s="188" t="s">
        <v>32</v>
      </c>
      <c r="B52" s="188"/>
      <c r="C52" s="188"/>
      <c r="D52" s="188"/>
      <c r="E52" s="188"/>
    </row>
    <row r="53" spans="1:8" ht="57.6" x14ac:dyDescent="0.3">
      <c r="A53" s="189" t="s">
        <v>111</v>
      </c>
      <c r="B53" s="189"/>
      <c r="C53" s="189"/>
      <c r="D53" s="23" t="s">
        <v>34</v>
      </c>
      <c r="E53" s="23" t="s">
        <v>113</v>
      </c>
      <c r="G53" s="52" t="s">
        <v>91</v>
      </c>
      <c r="H53" s="52" t="s">
        <v>92</v>
      </c>
    </row>
    <row r="54" spans="1:8" x14ac:dyDescent="0.3">
      <c r="A54" s="181"/>
      <c r="B54" s="182"/>
      <c r="C54" s="183"/>
      <c r="D54" s="43"/>
      <c r="E54" s="44"/>
      <c r="G54" s="53">
        <f>IF(F54="no",0,D54)</f>
        <v>0</v>
      </c>
    </row>
    <row r="55" spans="1:8" x14ac:dyDescent="0.3">
      <c r="A55" s="181"/>
      <c r="B55" s="182"/>
      <c r="C55" s="183"/>
      <c r="D55" s="43"/>
      <c r="E55" s="44"/>
      <c r="G55" s="53">
        <f t="shared" ref="G55:G60" si="1">IF(F55="no",0,D55)</f>
        <v>0</v>
      </c>
    </row>
    <row r="56" spans="1:8" x14ac:dyDescent="0.3">
      <c r="A56" s="181"/>
      <c r="B56" s="182"/>
      <c r="C56" s="183"/>
      <c r="D56" s="43"/>
      <c r="E56" s="44"/>
      <c r="G56" s="53">
        <f t="shared" si="1"/>
        <v>0</v>
      </c>
    </row>
    <row r="57" spans="1:8" x14ac:dyDescent="0.3">
      <c r="A57" s="181"/>
      <c r="B57" s="182"/>
      <c r="C57" s="183"/>
      <c r="D57" s="43"/>
      <c r="E57" s="44"/>
      <c r="G57" s="53">
        <f t="shared" si="1"/>
        <v>0</v>
      </c>
    </row>
    <row r="58" spans="1:8" x14ac:dyDescent="0.3">
      <c r="A58" s="181"/>
      <c r="B58" s="182"/>
      <c r="C58" s="183"/>
      <c r="D58" s="45"/>
      <c r="E58" s="44"/>
      <c r="G58" s="53">
        <f t="shared" si="1"/>
        <v>0</v>
      </c>
    </row>
    <row r="59" spans="1:8" x14ac:dyDescent="0.3">
      <c r="A59" s="181"/>
      <c r="B59" s="182"/>
      <c r="C59" s="183"/>
      <c r="D59" s="45"/>
      <c r="E59" s="44"/>
      <c r="G59" s="53">
        <f t="shared" si="1"/>
        <v>0</v>
      </c>
    </row>
    <row r="60" spans="1:8" x14ac:dyDescent="0.3">
      <c r="A60" s="181"/>
      <c r="B60" s="182"/>
      <c r="C60" s="183"/>
      <c r="D60" s="45"/>
      <c r="E60" s="44"/>
      <c r="G60" s="53">
        <f t="shared" si="1"/>
        <v>0</v>
      </c>
    </row>
    <row r="61" spans="1:8" x14ac:dyDescent="0.3">
      <c r="A61" s="19" t="s">
        <v>60</v>
      </c>
      <c r="B61" s="17"/>
      <c r="C61" s="17"/>
      <c r="D61" s="20">
        <f>SUM(D54:D60)</f>
        <v>0</v>
      </c>
      <c r="G61" s="54">
        <f>SUM(G54:G60)</f>
        <v>0</v>
      </c>
    </row>
    <row r="62" spans="1:8" x14ac:dyDescent="0.3"/>
    <row r="63" spans="1:8" x14ac:dyDescent="0.3"/>
    <row r="64" spans="1:8" x14ac:dyDescent="0.3">
      <c r="A64" s="10" t="s">
        <v>84</v>
      </c>
    </row>
    <row r="65" spans="1:8" s="11" customFormat="1" ht="19.95" customHeight="1" x14ac:dyDescent="0.3">
      <c r="A65" s="21" t="s">
        <v>81</v>
      </c>
      <c r="B65" s="174"/>
      <c r="C65" s="175"/>
      <c r="D65" s="175"/>
      <c r="E65" s="176"/>
      <c r="G65" s="49"/>
      <c r="H65" s="49"/>
    </row>
    <row r="66" spans="1:8" ht="45" customHeight="1" x14ac:dyDescent="0.3">
      <c r="A66" s="21" t="s">
        <v>82</v>
      </c>
      <c r="B66" s="173"/>
      <c r="C66" s="173"/>
      <c r="D66" s="173"/>
      <c r="E66" s="173"/>
    </row>
    <row r="67" spans="1:8" x14ac:dyDescent="0.3">
      <c r="A67" s="21" t="s">
        <v>57</v>
      </c>
      <c r="B67" s="21" t="s">
        <v>56</v>
      </c>
      <c r="C67" s="33" t="s">
        <v>53</v>
      </c>
      <c r="D67" s="22" t="s">
        <v>54</v>
      </c>
      <c r="E67" s="22" t="s">
        <v>55</v>
      </c>
    </row>
    <row r="68" spans="1:8" s="14" customFormat="1" ht="126.6" customHeight="1" x14ac:dyDescent="0.3">
      <c r="A68" s="24" t="e">
        <f>VLOOKUP($B66,TD!$B$4:$G$30,2,0)</f>
        <v>#N/A</v>
      </c>
      <c r="B68" s="24" t="e">
        <f>VLOOKUP($B66,TD!$B$4:$G$30,3,0)</f>
        <v>#N/A</v>
      </c>
      <c r="C68" s="35" t="e">
        <f>VLOOKUP($B66,TD!$B$4:$G$30,4,0)</f>
        <v>#N/A</v>
      </c>
      <c r="D68" s="25" t="e">
        <f>VLOOKUP($B66,TD!$B$4:$G$30,5,0)</f>
        <v>#N/A</v>
      </c>
      <c r="E68" s="24" t="e">
        <f>VLOOKUP($B66,TD!$B$4:$G$30,6,0)</f>
        <v>#N/A</v>
      </c>
      <c r="G68" s="50"/>
      <c r="H68" s="50"/>
    </row>
    <row r="69" spans="1:8" ht="22.95" customHeight="1" x14ac:dyDescent="0.3">
      <c r="A69" s="38" t="s">
        <v>31</v>
      </c>
      <c r="B69" s="184"/>
      <c r="C69" s="184"/>
      <c r="D69" s="184"/>
      <c r="E69" s="184"/>
      <c r="G69" s="51" t="s">
        <v>93</v>
      </c>
    </row>
    <row r="70" spans="1:8" ht="31.2" customHeight="1" x14ac:dyDescent="0.3">
      <c r="A70" s="39" t="s">
        <v>58</v>
      </c>
      <c r="B70" s="177"/>
      <c r="C70" s="178"/>
      <c r="D70" s="179" t="s">
        <v>211</v>
      </c>
      <c r="E70" s="180"/>
      <c r="G70" s="190"/>
      <c r="H70" s="191"/>
    </row>
    <row r="71" spans="1:8" ht="28.35" customHeight="1" x14ac:dyDescent="0.3">
      <c r="A71" s="40" t="s">
        <v>100</v>
      </c>
      <c r="B71" s="185"/>
      <c r="C71" s="186"/>
      <c r="D71" s="186"/>
      <c r="E71" s="187"/>
      <c r="G71" s="192"/>
      <c r="H71" s="193"/>
    </row>
    <row r="72" spans="1:8" ht="45" customHeight="1" x14ac:dyDescent="0.3">
      <c r="A72" s="39" t="s">
        <v>156</v>
      </c>
      <c r="B72" s="185"/>
      <c r="C72" s="186"/>
      <c r="D72" s="186"/>
      <c r="E72" s="187"/>
      <c r="G72" s="192"/>
      <c r="H72" s="193"/>
    </row>
    <row r="73" spans="1:8" ht="50.4" customHeight="1" x14ac:dyDescent="0.3">
      <c r="A73" s="39" t="s">
        <v>101</v>
      </c>
      <c r="B73" s="185"/>
      <c r="C73" s="186"/>
      <c r="D73" s="186"/>
      <c r="E73" s="187"/>
      <c r="G73" s="194"/>
      <c r="H73" s="195"/>
    </row>
    <row r="74" spans="1:8" x14ac:dyDescent="0.3">
      <c r="A74" s="188" t="s">
        <v>32</v>
      </c>
      <c r="B74" s="188"/>
      <c r="C74" s="188"/>
      <c r="D74" s="188"/>
      <c r="E74" s="188"/>
    </row>
    <row r="75" spans="1:8" ht="57.6" x14ac:dyDescent="0.3">
      <c r="A75" s="189" t="s">
        <v>33</v>
      </c>
      <c r="B75" s="189"/>
      <c r="C75" s="189"/>
      <c r="D75" s="23" t="s">
        <v>34</v>
      </c>
      <c r="E75" s="23" t="s">
        <v>113</v>
      </c>
      <c r="G75" s="52" t="s">
        <v>91</v>
      </c>
      <c r="H75" s="52" t="s">
        <v>92</v>
      </c>
    </row>
    <row r="76" spans="1:8" x14ac:dyDescent="0.3">
      <c r="A76" s="181"/>
      <c r="B76" s="182"/>
      <c r="C76" s="183"/>
      <c r="D76" s="43"/>
      <c r="E76" s="44"/>
      <c r="G76" s="53">
        <f>IF(F76="no",0,D76)</f>
        <v>0</v>
      </c>
    </row>
    <row r="77" spans="1:8" x14ac:dyDescent="0.3">
      <c r="A77" s="181"/>
      <c r="B77" s="182"/>
      <c r="C77" s="183"/>
      <c r="D77" s="43"/>
      <c r="E77" s="44"/>
      <c r="G77" s="53">
        <f t="shared" ref="G77:G82" si="2">IF(F77="no",0,D77)</f>
        <v>0</v>
      </c>
    </row>
    <row r="78" spans="1:8" x14ac:dyDescent="0.3">
      <c r="A78" s="181"/>
      <c r="B78" s="182"/>
      <c r="C78" s="183"/>
      <c r="D78" s="43"/>
      <c r="E78" s="44"/>
      <c r="G78" s="53">
        <f t="shared" si="2"/>
        <v>0</v>
      </c>
    </row>
    <row r="79" spans="1:8" x14ac:dyDescent="0.3">
      <c r="A79" s="181"/>
      <c r="B79" s="182"/>
      <c r="C79" s="183"/>
      <c r="D79" s="43"/>
      <c r="E79" s="44"/>
      <c r="G79" s="53">
        <f t="shared" si="2"/>
        <v>0</v>
      </c>
    </row>
    <row r="80" spans="1:8" x14ac:dyDescent="0.3">
      <c r="A80" s="181"/>
      <c r="B80" s="182"/>
      <c r="C80" s="183"/>
      <c r="D80" s="45"/>
      <c r="E80" s="44"/>
      <c r="G80" s="53">
        <f t="shared" si="2"/>
        <v>0</v>
      </c>
    </row>
    <row r="81" spans="1:8" x14ac:dyDescent="0.3">
      <c r="A81" s="181"/>
      <c r="B81" s="182"/>
      <c r="C81" s="183"/>
      <c r="D81" s="45"/>
      <c r="E81" s="44"/>
      <c r="G81" s="53">
        <f t="shared" si="2"/>
        <v>0</v>
      </c>
    </row>
    <row r="82" spans="1:8" x14ac:dyDescent="0.3">
      <c r="A82" s="181"/>
      <c r="B82" s="182"/>
      <c r="C82" s="183"/>
      <c r="D82" s="45"/>
      <c r="E82" s="44"/>
      <c r="G82" s="53">
        <f t="shared" si="2"/>
        <v>0</v>
      </c>
    </row>
    <row r="83" spans="1:8" x14ac:dyDescent="0.3">
      <c r="A83" s="19" t="s">
        <v>60</v>
      </c>
      <c r="B83" s="17"/>
      <c r="C83" s="17"/>
      <c r="D83" s="20">
        <f>SUM(D76:D82)</f>
        <v>0</v>
      </c>
      <c r="G83" s="54">
        <f>SUM(G76:G82)</f>
        <v>0</v>
      </c>
    </row>
    <row r="84" spans="1:8" x14ac:dyDescent="0.3"/>
    <row r="85" spans="1:8" x14ac:dyDescent="0.3"/>
    <row r="86" spans="1:8" x14ac:dyDescent="0.3">
      <c r="A86" s="10" t="s">
        <v>85</v>
      </c>
    </row>
    <row r="87" spans="1:8" s="11" customFormat="1" ht="19.95" customHeight="1" x14ac:dyDescent="0.3">
      <c r="A87" s="21" t="s">
        <v>81</v>
      </c>
      <c r="B87" s="174"/>
      <c r="C87" s="175"/>
      <c r="D87" s="175"/>
      <c r="E87" s="176"/>
      <c r="G87" s="49"/>
      <c r="H87" s="49"/>
    </row>
    <row r="88" spans="1:8" ht="45" customHeight="1" x14ac:dyDescent="0.3">
      <c r="A88" s="21" t="s">
        <v>82</v>
      </c>
      <c r="B88" s="173"/>
      <c r="C88" s="173"/>
      <c r="D88" s="173"/>
      <c r="E88" s="173"/>
    </row>
    <row r="89" spans="1:8" x14ac:dyDescent="0.3">
      <c r="A89" s="21" t="s">
        <v>57</v>
      </c>
      <c r="B89" s="21" t="s">
        <v>56</v>
      </c>
      <c r="C89" s="33" t="s">
        <v>53</v>
      </c>
      <c r="D89" s="22" t="s">
        <v>54</v>
      </c>
      <c r="E89" s="22" t="s">
        <v>55</v>
      </c>
    </row>
    <row r="90" spans="1:8" s="14" customFormat="1" ht="126.6" customHeight="1" x14ac:dyDescent="0.3">
      <c r="A90" s="24" t="e">
        <f>VLOOKUP($B88,TD!$B$4:$G$30,2,0)</f>
        <v>#N/A</v>
      </c>
      <c r="B90" s="24" t="e">
        <f>VLOOKUP($B88,TD!$B$4:$G$30,3,0)</f>
        <v>#N/A</v>
      </c>
      <c r="C90" s="35" t="e">
        <f>VLOOKUP($B88,TD!$B$4:$G$30,4,0)</f>
        <v>#N/A</v>
      </c>
      <c r="D90" s="25" t="e">
        <f>VLOOKUP($B88,TD!$B$4:$G$30,5,0)</f>
        <v>#N/A</v>
      </c>
      <c r="E90" s="24" t="e">
        <f>VLOOKUP($B88,TD!$B$4:$G$30,6,0)</f>
        <v>#N/A</v>
      </c>
      <c r="G90" s="50"/>
      <c r="H90" s="50"/>
    </row>
    <row r="91" spans="1:8" ht="22.95" customHeight="1" x14ac:dyDescent="0.3">
      <c r="A91" s="38" t="s">
        <v>31</v>
      </c>
      <c r="B91" s="184"/>
      <c r="C91" s="184"/>
      <c r="D91" s="184"/>
      <c r="E91" s="184"/>
      <c r="G91" s="51" t="s">
        <v>93</v>
      </c>
    </row>
    <row r="92" spans="1:8" ht="31.2" customHeight="1" x14ac:dyDescent="0.3">
      <c r="A92" s="39" t="s">
        <v>58</v>
      </c>
      <c r="B92" s="177"/>
      <c r="C92" s="178"/>
      <c r="D92" s="179" t="s">
        <v>211</v>
      </c>
      <c r="E92" s="180"/>
      <c r="G92" s="190"/>
      <c r="H92" s="191"/>
    </row>
    <row r="93" spans="1:8" ht="28.35" customHeight="1" x14ac:dyDescent="0.3">
      <c r="A93" s="40" t="s">
        <v>100</v>
      </c>
      <c r="B93" s="185"/>
      <c r="C93" s="186"/>
      <c r="D93" s="186"/>
      <c r="E93" s="187"/>
      <c r="G93" s="192"/>
      <c r="H93" s="193"/>
    </row>
    <row r="94" spans="1:8" ht="45" customHeight="1" x14ac:dyDescent="0.3">
      <c r="A94" s="39" t="s">
        <v>156</v>
      </c>
      <c r="B94" s="185"/>
      <c r="C94" s="186"/>
      <c r="D94" s="186"/>
      <c r="E94" s="187"/>
      <c r="G94" s="192"/>
      <c r="H94" s="193"/>
    </row>
    <row r="95" spans="1:8" ht="50.4" customHeight="1" x14ac:dyDescent="0.3">
      <c r="A95" s="39" t="s">
        <v>101</v>
      </c>
      <c r="B95" s="185"/>
      <c r="C95" s="186"/>
      <c r="D95" s="186"/>
      <c r="E95" s="187"/>
      <c r="G95" s="194"/>
      <c r="H95" s="195"/>
    </row>
    <row r="96" spans="1:8" x14ac:dyDescent="0.3">
      <c r="A96" s="188" t="s">
        <v>32</v>
      </c>
      <c r="B96" s="188"/>
      <c r="C96" s="188"/>
      <c r="D96" s="188"/>
      <c r="E96" s="188"/>
    </row>
    <row r="97" spans="1:8" ht="57.6" x14ac:dyDescent="0.3">
      <c r="A97" s="189" t="s">
        <v>33</v>
      </c>
      <c r="B97" s="189"/>
      <c r="C97" s="189"/>
      <c r="D97" s="23" t="s">
        <v>34</v>
      </c>
      <c r="E97" s="23" t="s">
        <v>113</v>
      </c>
      <c r="G97" s="52" t="s">
        <v>91</v>
      </c>
      <c r="H97" s="52" t="s">
        <v>92</v>
      </c>
    </row>
    <row r="98" spans="1:8" x14ac:dyDescent="0.3">
      <c r="A98" s="181"/>
      <c r="B98" s="182"/>
      <c r="C98" s="183"/>
      <c r="D98" s="43"/>
      <c r="E98" s="44"/>
      <c r="G98" s="53">
        <f>IF(F98="no",0,D98)</f>
        <v>0</v>
      </c>
    </row>
    <row r="99" spans="1:8" x14ac:dyDescent="0.3">
      <c r="A99" s="181"/>
      <c r="B99" s="182"/>
      <c r="C99" s="183"/>
      <c r="D99" s="43"/>
      <c r="E99" s="44"/>
      <c r="G99" s="53">
        <f t="shared" ref="G99:G104" si="3">IF(F99="no",0,D99)</f>
        <v>0</v>
      </c>
    </row>
    <row r="100" spans="1:8" x14ac:dyDescent="0.3">
      <c r="A100" s="181"/>
      <c r="B100" s="182"/>
      <c r="C100" s="183"/>
      <c r="D100" s="43"/>
      <c r="E100" s="44"/>
      <c r="G100" s="53">
        <f t="shared" si="3"/>
        <v>0</v>
      </c>
    </row>
    <row r="101" spans="1:8" x14ac:dyDescent="0.3">
      <c r="A101" s="181"/>
      <c r="B101" s="182"/>
      <c r="C101" s="183"/>
      <c r="D101" s="43"/>
      <c r="E101" s="44"/>
      <c r="G101" s="53">
        <f t="shared" si="3"/>
        <v>0</v>
      </c>
    </row>
    <row r="102" spans="1:8" x14ac:dyDescent="0.3">
      <c r="A102" s="181"/>
      <c r="B102" s="182"/>
      <c r="C102" s="183"/>
      <c r="D102" s="45"/>
      <c r="E102" s="44"/>
      <c r="G102" s="53">
        <f t="shared" si="3"/>
        <v>0</v>
      </c>
    </row>
    <row r="103" spans="1:8" x14ac:dyDescent="0.3">
      <c r="A103" s="181"/>
      <c r="B103" s="182"/>
      <c r="C103" s="183"/>
      <c r="D103" s="45"/>
      <c r="E103" s="44"/>
      <c r="G103" s="53">
        <f t="shared" si="3"/>
        <v>0</v>
      </c>
    </row>
    <row r="104" spans="1:8" x14ac:dyDescent="0.3">
      <c r="A104" s="181"/>
      <c r="B104" s="182"/>
      <c r="C104" s="183"/>
      <c r="D104" s="45"/>
      <c r="E104" s="44"/>
      <c r="G104" s="53">
        <f t="shared" si="3"/>
        <v>0</v>
      </c>
    </row>
    <row r="105" spans="1:8" x14ac:dyDescent="0.3">
      <c r="A105" s="19" t="s">
        <v>60</v>
      </c>
      <c r="B105" s="17"/>
      <c r="C105" s="17"/>
      <c r="D105" s="20">
        <f>SUM(D98:D104)</f>
        <v>0</v>
      </c>
      <c r="G105" s="54">
        <f>SUM(G98:G104)</f>
        <v>0</v>
      </c>
    </row>
    <row r="106" spans="1:8" x14ac:dyDescent="0.3"/>
    <row r="107" spans="1:8" x14ac:dyDescent="0.3"/>
    <row r="108" spans="1:8" x14ac:dyDescent="0.3">
      <c r="A108" s="10" t="s">
        <v>86</v>
      </c>
    </row>
    <row r="109" spans="1:8" s="11" customFormat="1" ht="19.95" customHeight="1" x14ac:dyDescent="0.3">
      <c r="A109" s="21" t="s">
        <v>81</v>
      </c>
      <c r="B109" s="174"/>
      <c r="C109" s="175"/>
      <c r="D109" s="175"/>
      <c r="E109" s="176"/>
      <c r="G109" s="49"/>
      <c r="H109" s="49"/>
    </row>
    <row r="110" spans="1:8" ht="45" customHeight="1" x14ac:dyDescent="0.3">
      <c r="A110" s="21" t="s">
        <v>82</v>
      </c>
      <c r="B110" s="173"/>
      <c r="C110" s="173"/>
      <c r="D110" s="173"/>
      <c r="E110" s="173"/>
    </row>
    <row r="111" spans="1:8" x14ac:dyDescent="0.3">
      <c r="A111" s="21" t="s">
        <v>57</v>
      </c>
      <c r="B111" s="21" t="s">
        <v>56</v>
      </c>
      <c r="C111" s="33" t="s">
        <v>53</v>
      </c>
      <c r="D111" s="22" t="s">
        <v>54</v>
      </c>
      <c r="E111" s="22" t="s">
        <v>55</v>
      </c>
    </row>
    <row r="112" spans="1:8" s="14" customFormat="1" ht="126.6" customHeight="1" x14ac:dyDescent="0.3">
      <c r="A112" s="24" t="e">
        <f>VLOOKUP($B110,TD!$B$4:$G$30,2,0)</f>
        <v>#N/A</v>
      </c>
      <c r="B112" s="24" t="e">
        <f>VLOOKUP($B110,TD!$B$4:$G$30,3,0)</f>
        <v>#N/A</v>
      </c>
      <c r="C112" s="35" t="e">
        <f>VLOOKUP($B110,TD!$B$4:$G$30,4,0)</f>
        <v>#N/A</v>
      </c>
      <c r="D112" s="25" t="e">
        <f>VLOOKUP($B110,TD!$B$4:$G$30,5,0)</f>
        <v>#N/A</v>
      </c>
      <c r="E112" s="24" t="e">
        <f>VLOOKUP($B110,TD!$B$4:$G$30,6,0)</f>
        <v>#N/A</v>
      </c>
      <c r="G112" s="50"/>
      <c r="H112" s="50"/>
    </row>
    <row r="113" spans="1:8" ht="22.95" customHeight="1" x14ac:dyDescent="0.3">
      <c r="A113" s="38" t="s">
        <v>31</v>
      </c>
      <c r="B113" s="184"/>
      <c r="C113" s="184"/>
      <c r="D113" s="184"/>
      <c r="E113" s="184"/>
      <c r="G113" s="51" t="s">
        <v>93</v>
      </c>
    </row>
    <row r="114" spans="1:8" ht="31.2" customHeight="1" x14ac:dyDescent="0.3">
      <c r="A114" s="39" t="s">
        <v>58</v>
      </c>
      <c r="B114" s="177"/>
      <c r="C114" s="178"/>
      <c r="D114" s="179" t="s">
        <v>211</v>
      </c>
      <c r="E114" s="180"/>
      <c r="G114" s="190"/>
      <c r="H114" s="191"/>
    </row>
    <row r="115" spans="1:8" ht="28.35" customHeight="1" x14ac:dyDescent="0.3">
      <c r="A115" s="40" t="s">
        <v>100</v>
      </c>
      <c r="B115" s="185"/>
      <c r="C115" s="186"/>
      <c r="D115" s="186"/>
      <c r="E115" s="187"/>
      <c r="G115" s="192"/>
      <c r="H115" s="193"/>
    </row>
    <row r="116" spans="1:8" ht="45" customHeight="1" x14ac:dyDescent="0.3">
      <c r="A116" s="39" t="s">
        <v>156</v>
      </c>
      <c r="B116" s="185"/>
      <c r="C116" s="186"/>
      <c r="D116" s="186"/>
      <c r="E116" s="187"/>
      <c r="G116" s="192"/>
      <c r="H116" s="193"/>
    </row>
    <row r="117" spans="1:8" ht="50.4" customHeight="1" x14ac:dyDescent="0.3">
      <c r="A117" s="39" t="s">
        <v>101</v>
      </c>
      <c r="B117" s="185"/>
      <c r="C117" s="186"/>
      <c r="D117" s="186"/>
      <c r="E117" s="187"/>
      <c r="G117" s="194"/>
      <c r="H117" s="195"/>
    </row>
    <row r="118" spans="1:8" x14ac:dyDescent="0.3">
      <c r="A118" s="188" t="s">
        <v>32</v>
      </c>
      <c r="B118" s="188"/>
      <c r="C118" s="188"/>
      <c r="D118" s="188"/>
      <c r="E118" s="188"/>
    </row>
    <row r="119" spans="1:8" ht="57.6" x14ac:dyDescent="0.3">
      <c r="A119" s="189" t="s">
        <v>33</v>
      </c>
      <c r="B119" s="189"/>
      <c r="C119" s="189"/>
      <c r="D119" s="23" t="s">
        <v>34</v>
      </c>
      <c r="E119" s="23" t="s">
        <v>113</v>
      </c>
      <c r="G119" s="52" t="s">
        <v>91</v>
      </c>
      <c r="H119" s="52" t="s">
        <v>92</v>
      </c>
    </row>
    <row r="120" spans="1:8" x14ac:dyDescent="0.3">
      <c r="A120" s="181"/>
      <c r="B120" s="182"/>
      <c r="C120" s="183"/>
      <c r="D120" s="43"/>
      <c r="E120" s="44"/>
      <c r="G120" s="53">
        <f>IF(F120="no",0,D120)</f>
        <v>0</v>
      </c>
    </row>
    <row r="121" spans="1:8" x14ac:dyDescent="0.3">
      <c r="A121" s="181"/>
      <c r="B121" s="182"/>
      <c r="C121" s="183"/>
      <c r="D121" s="43"/>
      <c r="E121" s="44"/>
      <c r="G121" s="53">
        <f t="shared" ref="G121:G126" si="4">IF(F121="no",0,D121)</f>
        <v>0</v>
      </c>
    </row>
    <row r="122" spans="1:8" x14ac:dyDescent="0.3">
      <c r="A122" s="181"/>
      <c r="B122" s="182"/>
      <c r="C122" s="183"/>
      <c r="D122" s="43"/>
      <c r="E122" s="44"/>
      <c r="G122" s="53">
        <f t="shared" si="4"/>
        <v>0</v>
      </c>
    </row>
    <row r="123" spans="1:8" x14ac:dyDescent="0.3">
      <c r="A123" s="181"/>
      <c r="B123" s="182"/>
      <c r="C123" s="183"/>
      <c r="D123" s="43"/>
      <c r="E123" s="44"/>
      <c r="G123" s="53">
        <f t="shared" si="4"/>
        <v>0</v>
      </c>
    </row>
    <row r="124" spans="1:8" x14ac:dyDescent="0.3">
      <c r="A124" s="181"/>
      <c r="B124" s="182"/>
      <c r="C124" s="183"/>
      <c r="D124" s="45"/>
      <c r="E124" s="44"/>
      <c r="G124" s="53">
        <f t="shared" si="4"/>
        <v>0</v>
      </c>
    </row>
    <row r="125" spans="1:8" x14ac:dyDescent="0.3">
      <c r="A125" s="181"/>
      <c r="B125" s="182"/>
      <c r="C125" s="183"/>
      <c r="D125" s="45"/>
      <c r="E125" s="44"/>
      <c r="G125" s="53">
        <f t="shared" si="4"/>
        <v>0</v>
      </c>
    </row>
    <row r="126" spans="1:8" x14ac:dyDescent="0.3">
      <c r="A126" s="181"/>
      <c r="B126" s="182"/>
      <c r="C126" s="183"/>
      <c r="D126" s="45"/>
      <c r="E126" s="44"/>
      <c r="G126" s="53">
        <f t="shared" si="4"/>
        <v>0</v>
      </c>
    </row>
    <row r="127" spans="1:8" x14ac:dyDescent="0.3">
      <c r="A127" s="19" t="s">
        <v>60</v>
      </c>
      <c r="B127" s="17"/>
      <c r="C127" s="17"/>
      <c r="D127" s="20">
        <f>SUM(D120:D126)</f>
        <v>0</v>
      </c>
      <c r="G127" s="54">
        <f>SUM(G120:G126)</f>
        <v>0</v>
      </c>
    </row>
    <row r="128" spans="1:8" x14ac:dyDescent="0.3"/>
    <row r="129" spans="1:8" x14ac:dyDescent="0.3"/>
    <row r="130" spans="1:8" x14ac:dyDescent="0.3">
      <c r="A130" s="10" t="s">
        <v>87</v>
      </c>
    </row>
    <row r="131" spans="1:8" s="11" customFormat="1" ht="19.95" customHeight="1" x14ac:dyDescent="0.3">
      <c r="A131" s="21" t="s">
        <v>81</v>
      </c>
      <c r="B131" s="174"/>
      <c r="C131" s="175"/>
      <c r="D131" s="175"/>
      <c r="E131" s="176"/>
      <c r="G131" s="49"/>
      <c r="H131" s="49"/>
    </row>
    <row r="132" spans="1:8" ht="45" customHeight="1" x14ac:dyDescent="0.3">
      <c r="A132" s="21" t="s">
        <v>82</v>
      </c>
      <c r="B132" s="173"/>
      <c r="C132" s="173"/>
      <c r="D132" s="173"/>
      <c r="E132" s="173"/>
    </row>
    <row r="133" spans="1:8" x14ac:dyDescent="0.3">
      <c r="A133" s="21" t="s">
        <v>57</v>
      </c>
      <c r="B133" s="21" t="s">
        <v>56</v>
      </c>
      <c r="C133" s="33" t="s">
        <v>53</v>
      </c>
      <c r="D133" s="22" t="s">
        <v>54</v>
      </c>
      <c r="E133" s="22" t="s">
        <v>55</v>
      </c>
    </row>
    <row r="134" spans="1:8" s="14" customFormat="1" ht="126.6" customHeight="1" x14ac:dyDescent="0.3">
      <c r="A134" s="24" t="e">
        <f>VLOOKUP($B132,TD!$B$4:$G$30,2,0)</f>
        <v>#N/A</v>
      </c>
      <c r="B134" s="24" t="e">
        <f>VLOOKUP($B132,TD!$B$4:$G$30,3,0)</f>
        <v>#N/A</v>
      </c>
      <c r="C134" s="35" t="e">
        <f>VLOOKUP($B132,TD!$B$4:$G$30,4,0)</f>
        <v>#N/A</v>
      </c>
      <c r="D134" s="25" t="e">
        <f>VLOOKUP($B132,TD!$B$4:$G$30,5,0)</f>
        <v>#N/A</v>
      </c>
      <c r="E134" s="24" t="e">
        <f>VLOOKUP($B132,TD!$B$4:$G$30,6,0)</f>
        <v>#N/A</v>
      </c>
      <c r="G134" s="50"/>
      <c r="H134" s="50"/>
    </row>
    <row r="135" spans="1:8" ht="22.95" customHeight="1" x14ac:dyDescent="0.3">
      <c r="A135" s="38" t="s">
        <v>31</v>
      </c>
      <c r="B135" s="184"/>
      <c r="C135" s="184"/>
      <c r="D135" s="184"/>
      <c r="E135" s="184"/>
      <c r="G135" s="51" t="s">
        <v>93</v>
      </c>
    </row>
    <row r="136" spans="1:8" ht="31.2" customHeight="1" x14ac:dyDescent="0.3">
      <c r="A136" s="39" t="s">
        <v>58</v>
      </c>
      <c r="B136" s="177"/>
      <c r="C136" s="178"/>
      <c r="D136" s="179" t="s">
        <v>211</v>
      </c>
      <c r="E136" s="180"/>
      <c r="G136" s="190"/>
      <c r="H136" s="191"/>
    </row>
    <row r="137" spans="1:8" ht="28.35" customHeight="1" x14ac:dyDescent="0.3">
      <c r="A137" s="40" t="s">
        <v>100</v>
      </c>
      <c r="B137" s="185"/>
      <c r="C137" s="186"/>
      <c r="D137" s="186"/>
      <c r="E137" s="187"/>
      <c r="G137" s="192"/>
      <c r="H137" s="193"/>
    </row>
    <row r="138" spans="1:8" ht="45" customHeight="1" x14ac:dyDescent="0.3">
      <c r="A138" s="39" t="s">
        <v>156</v>
      </c>
      <c r="B138" s="185"/>
      <c r="C138" s="186"/>
      <c r="D138" s="186"/>
      <c r="E138" s="187"/>
      <c r="G138" s="192"/>
      <c r="H138" s="193"/>
    </row>
    <row r="139" spans="1:8" ht="50.4" customHeight="1" x14ac:dyDescent="0.3">
      <c r="A139" s="39" t="s">
        <v>101</v>
      </c>
      <c r="B139" s="185"/>
      <c r="C139" s="186"/>
      <c r="D139" s="186"/>
      <c r="E139" s="187"/>
      <c r="G139" s="194"/>
      <c r="H139" s="195"/>
    </row>
    <row r="140" spans="1:8" x14ac:dyDescent="0.3">
      <c r="A140" s="188" t="s">
        <v>32</v>
      </c>
      <c r="B140" s="188"/>
      <c r="C140" s="188"/>
      <c r="D140" s="188"/>
      <c r="E140" s="188"/>
    </row>
    <row r="141" spans="1:8" ht="57.6" x14ac:dyDescent="0.3">
      <c r="A141" s="189" t="s">
        <v>33</v>
      </c>
      <c r="B141" s="189"/>
      <c r="C141" s="189"/>
      <c r="D141" s="23" t="s">
        <v>34</v>
      </c>
      <c r="E141" s="23" t="s">
        <v>113</v>
      </c>
      <c r="G141" s="52" t="s">
        <v>91</v>
      </c>
      <c r="H141" s="52" t="s">
        <v>92</v>
      </c>
    </row>
    <row r="142" spans="1:8" x14ac:dyDescent="0.3">
      <c r="A142" s="181"/>
      <c r="B142" s="182"/>
      <c r="C142" s="183"/>
      <c r="D142" s="43"/>
      <c r="E142" s="44"/>
      <c r="G142" s="53">
        <f>IF(F142="no",0,D142)</f>
        <v>0</v>
      </c>
    </row>
    <row r="143" spans="1:8" x14ac:dyDescent="0.3">
      <c r="A143" s="181"/>
      <c r="B143" s="182"/>
      <c r="C143" s="183"/>
      <c r="D143" s="43"/>
      <c r="E143" s="44"/>
      <c r="G143" s="53">
        <f t="shared" ref="G143:G148" si="5">IF(F143="no",0,D143)</f>
        <v>0</v>
      </c>
    </row>
    <row r="144" spans="1:8" x14ac:dyDescent="0.3">
      <c r="A144" s="181"/>
      <c r="B144" s="182"/>
      <c r="C144" s="183"/>
      <c r="D144" s="43"/>
      <c r="E144" s="44"/>
      <c r="G144" s="53">
        <f t="shared" si="5"/>
        <v>0</v>
      </c>
    </row>
    <row r="145" spans="1:8" x14ac:dyDescent="0.3">
      <c r="A145" s="181"/>
      <c r="B145" s="182"/>
      <c r="C145" s="183"/>
      <c r="D145" s="43"/>
      <c r="E145" s="44"/>
      <c r="G145" s="53">
        <f t="shared" si="5"/>
        <v>0</v>
      </c>
    </row>
    <row r="146" spans="1:8" x14ac:dyDescent="0.3">
      <c r="A146" s="181"/>
      <c r="B146" s="182"/>
      <c r="C146" s="183"/>
      <c r="D146" s="45"/>
      <c r="E146" s="44"/>
      <c r="G146" s="53">
        <f t="shared" si="5"/>
        <v>0</v>
      </c>
    </row>
    <row r="147" spans="1:8" x14ac:dyDescent="0.3">
      <c r="A147" s="181"/>
      <c r="B147" s="182"/>
      <c r="C147" s="183"/>
      <c r="D147" s="45"/>
      <c r="E147" s="44"/>
      <c r="G147" s="53">
        <f t="shared" si="5"/>
        <v>0</v>
      </c>
    </row>
    <row r="148" spans="1:8" x14ac:dyDescent="0.3">
      <c r="A148" s="181"/>
      <c r="B148" s="182"/>
      <c r="C148" s="183"/>
      <c r="D148" s="45"/>
      <c r="E148" s="44"/>
      <c r="G148" s="53">
        <f t="shared" si="5"/>
        <v>0</v>
      </c>
    </row>
    <row r="149" spans="1:8" x14ac:dyDescent="0.3">
      <c r="A149" s="19" t="s">
        <v>60</v>
      </c>
      <c r="B149" s="17"/>
      <c r="C149" s="17"/>
      <c r="D149" s="20">
        <f>SUM(D142:D148)</f>
        <v>0</v>
      </c>
      <c r="G149" s="54">
        <f>SUM(G142:G148)</f>
        <v>0</v>
      </c>
    </row>
    <row r="150" spans="1:8" x14ac:dyDescent="0.3"/>
    <row r="151" spans="1:8" x14ac:dyDescent="0.3"/>
    <row r="152" spans="1:8" x14ac:dyDescent="0.3">
      <c r="A152" s="10" t="s">
        <v>102</v>
      </c>
    </row>
    <row r="153" spans="1:8" s="11" customFormat="1" ht="19.95" customHeight="1" x14ac:dyDescent="0.3">
      <c r="A153" s="21" t="s">
        <v>81</v>
      </c>
      <c r="B153" s="174"/>
      <c r="C153" s="175"/>
      <c r="D153" s="175"/>
      <c r="E153" s="176"/>
      <c r="G153" s="49"/>
      <c r="H153" s="49"/>
    </row>
    <row r="154" spans="1:8" ht="45" customHeight="1" x14ac:dyDescent="0.3">
      <c r="A154" s="21" t="s">
        <v>82</v>
      </c>
      <c r="B154" s="173"/>
      <c r="C154" s="173"/>
      <c r="D154" s="173"/>
      <c r="E154" s="173"/>
    </row>
    <row r="155" spans="1:8" x14ac:dyDescent="0.3">
      <c r="A155" s="21" t="s">
        <v>57</v>
      </c>
      <c r="B155" s="21" t="s">
        <v>56</v>
      </c>
      <c r="C155" s="33" t="s">
        <v>53</v>
      </c>
      <c r="D155" s="22" t="s">
        <v>54</v>
      </c>
      <c r="E155" s="22" t="s">
        <v>55</v>
      </c>
    </row>
    <row r="156" spans="1:8" s="14" customFormat="1" ht="126.6" customHeight="1" x14ac:dyDescent="0.3">
      <c r="A156" s="24" t="e">
        <f>VLOOKUP($B154,TD!$B$4:$G$30,2,0)</f>
        <v>#N/A</v>
      </c>
      <c r="B156" s="24" t="e">
        <f>VLOOKUP($B154,TD!$B$4:$G$30,3,0)</f>
        <v>#N/A</v>
      </c>
      <c r="C156" s="35" t="e">
        <f>VLOOKUP($B154,TD!$B$4:$G$30,4,0)</f>
        <v>#N/A</v>
      </c>
      <c r="D156" s="25" t="e">
        <f>VLOOKUP($B154,TD!$B$4:$G$30,5,0)</f>
        <v>#N/A</v>
      </c>
      <c r="E156" s="24" t="e">
        <f>VLOOKUP($B154,TD!$B$4:$G$30,6,0)</f>
        <v>#N/A</v>
      </c>
      <c r="G156" s="50"/>
      <c r="H156" s="50"/>
    </row>
    <row r="157" spans="1:8" ht="22.95" customHeight="1" x14ac:dyDescent="0.3">
      <c r="A157" s="38" t="s">
        <v>31</v>
      </c>
      <c r="B157" s="184"/>
      <c r="C157" s="184"/>
      <c r="D157" s="184"/>
      <c r="E157" s="184"/>
      <c r="G157" s="51" t="s">
        <v>93</v>
      </c>
    </row>
    <row r="158" spans="1:8" ht="31.2" customHeight="1" x14ac:dyDescent="0.3">
      <c r="A158" s="39" t="s">
        <v>58</v>
      </c>
      <c r="B158" s="177"/>
      <c r="C158" s="178"/>
      <c r="D158" s="179" t="s">
        <v>211</v>
      </c>
      <c r="E158" s="180"/>
      <c r="G158" s="190"/>
      <c r="H158" s="191"/>
    </row>
    <row r="159" spans="1:8" ht="28.35" customHeight="1" x14ac:dyDescent="0.3">
      <c r="A159" s="40" t="s">
        <v>100</v>
      </c>
      <c r="B159" s="185"/>
      <c r="C159" s="186"/>
      <c r="D159" s="186"/>
      <c r="E159" s="187"/>
      <c r="G159" s="192"/>
      <c r="H159" s="193"/>
    </row>
    <row r="160" spans="1:8" ht="45" customHeight="1" x14ac:dyDescent="0.3">
      <c r="A160" s="39" t="s">
        <v>156</v>
      </c>
      <c r="B160" s="185"/>
      <c r="C160" s="186"/>
      <c r="D160" s="186"/>
      <c r="E160" s="187"/>
      <c r="G160" s="192"/>
      <c r="H160" s="193"/>
    </row>
    <row r="161" spans="1:8" ht="50.4" customHeight="1" x14ac:dyDescent="0.3">
      <c r="A161" s="39" t="s">
        <v>101</v>
      </c>
      <c r="B161" s="185"/>
      <c r="C161" s="186"/>
      <c r="D161" s="186"/>
      <c r="E161" s="187"/>
      <c r="G161" s="194"/>
      <c r="H161" s="195"/>
    </row>
    <row r="162" spans="1:8" x14ac:dyDescent="0.3">
      <c r="A162" s="188" t="s">
        <v>32</v>
      </c>
      <c r="B162" s="188"/>
      <c r="C162" s="188"/>
      <c r="D162" s="188"/>
      <c r="E162" s="188"/>
    </row>
    <row r="163" spans="1:8" ht="57.6" x14ac:dyDescent="0.3">
      <c r="A163" s="189" t="s">
        <v>33</v>
      </c>
      <c r="B163" s="189"/>
      <c r="C163" s="189"/>
      <c r="D163" s="23" t="s">
        <v>34</v>
      </c>
      <c r="E163" s="23" t="s">
        <v>113</v>
      </c>
      <c r="G163" s="52" t="s">
        <v>91</v>
      </c>
      <c r="H163" s="52" t="s">
        <v>92</v>
      </c>
    </row>
    <row r="164" spans="1:8" x14ac:dyDescent="0.3">
      <c r="A164" s="181"/>
      <c r="B164" s="182"/>
      <c r="C164" s="183"/>
      <c r="D164" s="43"/>
      <c r="E164" s="44"/>
      <c r="G164" s="53">
        <f>IF(F164="no",0,D164)</f>
        <v>0</v>
      </c>
    </row>
    <row r="165" spans="1:8" x14ac:dyDescent="0.3">
      <c r="A165" s="181"/>
      <c r="B165" s="182"/>
      <c r="C165" s="183"/>
      <c r="D165" s="43"/>
      <c r="E165" s="44"/>
      <c r="G165" s="53">
        <f t="shared" ref="G165:G170" si="6">IF(F165="no",0,D165)</f>
        <v>0</v>
      </c>
    </row>
    <row r="166" spans="1:8" x14ac:dyDescent="0.3">
      <c r="A166" s="181"/>
      <c r="B166" s="182"/>
      <c r="C166" s="183"/>
      <c r="D166" s="43"/>
      <c r="E166" s="44"/>
      <c r="G166" s="53">
        <f t="shared" si="6"/>
        <v>0</v>
      </c>
    </row>
    <row r="167" spans="1:8" x14ac:dyDescent="0.3">
      <c r="A167" s="181"/>
      <c r="B167" s="182"/>
      <c r="C167" s="183"/>
      <c r="D167" s="43"/>
      <c r="E167" s="44"/>
      <c r="G167" s="53">
        <f t="shared" si="6"/>
        <v>0</v>
      </c>
    </row>
    <row r="168" spans="1:8" x14ac:dyDescent="0.3">
      <c r="A168" s="181"/>
      <c r="B168" s="182"/>
      <c r="C168" s="183"/>
      <c r="D168" s="45"/>
      <c r="E168" s="44"/>
      <c r="G168" s="53">
        <f t="shared" si="6"/>
        <v>0</v>
      </c>
    </row>
    <row r="169" spans="1:8" x14ac:dyDescent="0.3">
      <c r="A169" s="181"/>
      <c r="B169" s="182"/>
      <c r="C169" s="183"/>
      <c r="D169" s="45"/>
      <c r="E169" s="44"/>
      <c r="G169" s="53">
        <f t="shared" si="6"/>
        <v>0</v>
      </c>
    </row>
    <row r="170" spans="1:8" x14ac:dyDescent="0.3">
      <c r="A170" s="181"/>
      <c r="B170" s="182"/>
      <c r="C170" s="183"/>
      <c r="D170" s="45"/>
      <c r="E170" s="44"/>
      <c r="G170" s="53">
        <f t="shared" si="6"/>
        <v>0</v>
      </c>
    </row>
    <row r="171" spans="1:8" x14ac:dyDescent="0.3">
      <c r="A171" s="19" t="s">
        <v>60</v>
      </c>
      <c r="B171" s="17"/>
      <c r="C171" s="17"/>
      <c r="D171" s="20">
        <f>SUM(D164:D170)</f>
        <v>0</v>
      </c>
      <c r="G171" s="54">
        <f>SUM(G164:G170)</f>
        <v>0</v>
      </c>
    </row>
    <row r="172" spans="1:8" x14ac:dyDescent="0.3"/>
    <row r="173" spans="1:8" x14ac:dyDescent="0.3"/>
    <row r="174" spans="1:8" x14ac:dyDescent="0.3">
      <c r="A174" s="10" t="s">
        <v>103</v>
      </c>
    </row>
    <row r="175" spans="1:8" s="11" customFormat="1" ht="19.95" customHeight="1" x14ac:dyDescent="0.3">
      <c r="A175" s="21" t="s">
        <v>81</v>
      </c>
      <c r="B175" s="174"/>
      <c r="C175" s="175"/>
      <c r="D175" s="175"/>
      <c r="E175" s="176"/>
      <c r="G175" s="49"/>
      <c r="H175" s="49"/>
    </row>
    <row r="176" spans="1:8" ht="45" customHeight="1" x14ac:dyDescent="0.3">
      <c r="A176" s="21" t="s">
        <v>82</v>
      </c>
      <c r="B176" s="173"/>
      <c r="C176" s="173"/>
      <c r="D176" s="173"/>
      <c r="E176" s="173"/>
    </row>
    <row r="177" spans="1:8" x14ac:dyDescent="0.3">
      <c r="A177" s="21" t="s">
        <v>57</v>
      </c>
      <c r="B177" s="21" t="s">
        <v>56</v>
      </c>
      <c r="C177" s="33" t="s">
        <v>53</v>
      </c>
      <c r="D177" s="22" t="s">
        <v>54</v>
      </c>
      <c r="E177" s="22" t="s">
        <v>55</v>
      </c>
    </row>
    <row r="178" spans="1:8" s="14" customFormat="1" ht="126.6" customHeight="1" x14ac:dyDescent="0.3">
      <c r="A178" s="24" t="e">
        <f>VLOOKUP($B176,TD!$B$4:$G$30,2,0)</f>
        <v>#N/A</v>
      </c>
      <c r="B178" s="24" t="e">
        <f>VLOOKUP($B176,TD!$B$4:$G$30,3,0)</f>
        <v>#N/A</v>
      </c>
      <c r="C178" s="35" t="e">
        <f>VLOOKUP($B176,TD!$B$4:$G$30,4,0)</f>
        <v>#N/A</v>
      </c>
      <c r="D178" s="25" t="e">
        <f>VLOOKUP($B176,TD!$B$4:$G$30,5,0)</f>
        <v>#N/A</v>
      </c>
      <c r="E178" s="24" t="e">
        <f>VLOOKUP($B176,TD!$B$4:$G$30,6,0)</f>
        <v>#N/A</v>
      </c>
      <c r="G178" s="50"/>
      <c r="H178" s="50"/>
    </row>
    <row r="179" spans="1:8" ht="22.95" customHeight="1" x14ac:dyDescent="0.3">
      <c r="A179" s="38" t="s">
        <v>31</v>
      </c>
      <c r="B179" s="184"/>
      <c r="C179" s="184"/>
      <c r="D179" s="184"/>
      <c r="E179" s="184"/>
      <c r="G179" s="51" t="s">
        <v>93</v>
      </c>
    </row>
    <row r="180" spans="1:8" ht="31.2" customHeight="1" x14ac:dyDescent="0.3">
      <c r="A180" s="39" t="s">
        <v>58</v>
      </c>
      <c r="B180" s="177"/>
      <c r="C180" s="178"/>
      <c r="D180" s="179" t="s">
        <v>211</v>
      </c>
      <c r="E180" s="180"/>
      <c r="G180" s="190"/>
      <c r="H180" s="191"/>
    </row>
    <row r="181" spans="1:8" ht="28.35" customHeight="1" x14ac:dyDescent="0.3">
      <c r="A181" s="40" t="s">
        <v>100</v>
      </c>
      <c r="B181" s="185"/>
      <c r="C181" s="186"/>
      <c r="D181" s="186"/>
      <c r="E181" s="187"/>
      <c r="G181" s="192"/>
      <c r="H181" s="193"/>
    </row>
    <row r="182" spans="1:8" ht="45" customHeight="1" x14ac:dyDescent="0.3">
      <c r="A182" s="39" t="s">
        <v>156</v>
      </c>
      <c r="B182" s="185"/>
      <c r="C182" s="186"/>
      <c r="D182" s="186"/>
      <c r="E182" s="187"/>
      <c r="G182" s="192"/>
      <c r="H182" s="193"/>
    </row>
    <row r="183" spans="1:8" ht="50.4" customHeight="1" x14ac:dyDescent="0.3">
      <c r="A183" s="39" t="s">
        <v>101</v>
      </c>
      <c r="B183" s="185"/>
      <c r="C183" s="186"/>
      <c r="D183" s="186"/>
      <c r="E183" s="187"/>
      <c r="G183" s="194"/>
      <c r="H183" s="195"/>
    </row>
    <row r="184" spans="1:8" x14ac:dyDescent="0.3">
      <c r="A184" s="188" t="s">
        <v>32</v>
      </c>
      <c r="B184" s="188"/>
      <c r="C184" s="188"/>
      <c r="D184" s="188"/>
      <c r="E184" s="188"/>
    </row>
    <row r="185" spans="1:8" ht="43.2" x14ac:dyDescent="0.3">
      <c r="A185" s="189" t="s">
        <v>33</v>
      </c>
      <c r="B185" s="189"/>
      <c r="C185" s="189"/>
      <c r="D185" s="23" t="s">
        <v>34</v>
      </c>
      <c r="E185" s="23" t="s">
        <v>80</v>
      </c>
      <c r="G185" s="52" t="s">
        <v>91</v>
      </c>
      <c r="H185" s="52" t="s">
        <v>92</v>
      </c>
    </row>
    <row r="186" spans="1:8" x14ac:dyDescent="0.3">
      <c r="A186" s="181"/>
      <c r="B186" s="182"/>
      <c r="C186" s="183"/>
      <c r="D186" s="43"/>
      <c r="E186" s="44"/>
      <c r="G186" s="53">
        <f>IF(F186="no",0,D186)</f>
        <v>0</v>
      </c>
    </row>
    <row r="187" spans="1:8" x14ac:dyDescent="0.3">
      <c r="A187" s="181"/>
      <c r="B187" s="182"/>
      <c r="C187" s="183"/>
      <c r="D187" s="43"/>
      <c r="E187" s="44"/>
      <c r="G187" s="53">
        <f t="shared" ref="G187:G192" si="7">IF(F187="no",0,D187)</f>
        <v>0</v>
      </c>
    </row>
    <row r="188" spans="1:8" x14ac:dyDescent="0.3">
      <c r="A188" s="181"/>
      <c r="B188" s="182"/>
      <c r="C188" s="183"/>
      <c r="D188" s="43"/>
      <c r="E188" s="44"/>
      <c r="G188" s="53">
        <f t="shared" si="7"/>
        <v>0</v>
      </c>
    </row>
    <row r="189" spans="1:8" x14ac:dyDescent="0.3">
      <c r="A189" s="181"/>
      <c r="B189" s="182"/>
      <c r="C189" s="183"/>
      <c r="D189" s="43"/>
      <c r="E189" s="44"/>
      <c r="G189" s="53">
        <f t="shared" si="7"/>
        <v>0</v>
      </c>
    </row>
    <row r="190" spans="1:8" x14ac:dyDescent="0.3">
      <c r="A190" s="181"/>
      <c r="B190" s="182"/>
      <c r="C190" s="183"/>
      <c r="D190" s="45"/>
      <c r="E190" s="44"/>
      <c r="G190" s="53">
        <f t="shared" si="7"/>
        <v>0</v>
      </c>
    </row>
    <row r="191" spans="1:8" x14ac:dyDescent="0.3">
      <c r="A191" s="181"/>
      <c r="B191" s="182"/>
      <c r="C191" s="183"/>
      <c r="D191" s="45"/>
      <c r="E191" s="44"/>
      <c r="G191" s="53">
        <f t="shared" si="7"/>
        <v>0</v>
      </c>
    </row>
    <row r="192" spans="1:8" x14ac:dyDescent="0.3">
      <c r="A192" s="181"/>
      <c r="B192" s="182"/>
      <c r="C192" s="183"/>
      <c r="D192" s="45"/>
      <c r="E192" s="44"/>
      <c r="G192" s="53">
        <f t="shared" si="7"/>
        <v>0</v>
      </c>
    </row>
    <row r="193" spans="1:7" x14ac:dyDescent="0.3">
      <c r="A193" s="19" t="s">
        <v>60</v>
      </c>
      <c r="B193" s="17"/>
      <c r="C193" s="17"/>
      <c r="D193" s="20">
        <f>SUM(D186:D192)</f>
        <v>0</v>
      </c>
      <c r="G193" s="54">
        <f>SUM(G186:G192)</f>
        <v>0</v>
      </c>
    </row>
    <row r="194" spans="1:7" x14ac:dyDescent="0.3"/>
    <row r="195" spans="1:7" x14ac:dyDescent="0.3"/>
    <row r="205" spans="1:7" hidden="1" x14ac:dyDescent="0.3">
      <c r="A205" s="63" t="s">
        <v>74</v>
      </c>
    </row>
    <row r="206" spans="1:7" hidden="1" x14ac:dyDescent="0.3">
      <c r="A206" s="63" t="s">
        <v>75</v>
      </c>
    </row>
    <row r="207" spans="1:7" hidden="1" x14ac:dyDescent="0.3">
      <c r="A207" s="63" t="s">
        <v>76</v>
      </c>
    </row>
    <row r="208" spans="1:7" hidden="1" x14ac:dyDescent="0.3">
      <c r="A208" s="63" t="s">
        <v>77</v>
      </c>
    </row>
    <row r="210" spans="1:6" hidden="1" x14ac:dyDescent="0.3">
      <c r="A210" s="12" t="s">
        <v>36</v>
      </c>
    </row>
    <row r="211" spans="1:6" hidden="1" x14ac:dyDescent="0.3">
      <c r="A211" s="12" t="s">
        <v>37</v>
      </c>
    </row>
    <row r="212" spans="1:6" hidden="1" x14ac:dyDescent="0.3">
      <c r="A212" s="12" t="s">
        <v>35</v>
      </c>
    </row>
    <row r="213" spans="1:6" hidden="1" x14ac:dyDescent="0.3">
      <c r="A213" s="12"/>
    </row>
    <row r="216" spans="1:6" hidden="1" x14ac:dyDescent="0.3">
      <c r="A216" s="12" t="s">
        <v>139</v>
      </c>
    </row>
    <row r="217" spans="1:6" hidden="1" x14ac:dyDescent="0.3">
      <c r="A217" s="12" t="s">
        <v>138</v>
      </c>
    </row>
    <row r="218" spans="1:6" hidden="1" x14ac:dyDescent="0.3">
      <c r="A218" s="12" t="s">
        <v>140</v>
      </c>
    </row>
    <row r="219" spans="1:6" hidden="1" x14ac:dyDescent="0.3">
      <c r="A219" s="12" t="s">
        <v>141</v>
      </c>
    </row>
    <row r="220" spans="1:6" hidden="1" x14ac:dyDescent="0.3">
      <c r="A220" s="12" t="s">
        <v>196</v>
      </c>
    </row>
    <row r="221" spans="1:6" hidden="1" x14ac:dyDescent="0.3">
      <c r="A221" s="12" t="s">
        <v>142</v>
      </c>
    </row>
    <row r="223" spans="1:6" hidden="1" x14ac:dyDescent="0.3">
      <c r="B223" t="s">
        <v>125</v>
      </c>
      <c r="E223" s="64"/>
      <c r="F223" s="64"/>
    </row>
    <row r="224" spans="1:6" hidden="1" x14ac:dyDescent="0.3">
      <c r="B224" t="s">
        <v>126</v>
      </c>
      <c r="E224" s="64"/>
      <c r="F224" s="64"/>
    </row>
    <row r="225" spans="1:6" hidden="1" x14ac:dyDescent="0.3">
      <c r="E225" s="64"/>
      <c r="F225" s="64"/>
    </row>
    <row r="226" spans="1:6" hidden="1" x14ac:dyDescent="0.3">
      <c r="A226" s="11" t="s">
        <v>143</v>
      </c>
      <c r="B226" s="11" t="s">
        <v>127</v>
      </c>
      <c r="C226" s="71" t="e">
        <f>VLOOKUP($D$12,$A$226:$B$231,2,0)</f>
        <v>#N/A</v>
      </c>
      <c r="F226" s="64"/>
    </row>
    <row r="227" spans="1:6" hidden="1" x14ac:dyDescent="0.3">
      <c r="A227">
        <v>1</v>
      </c>
      <c r="B227" s="11" t="s">
        <v>127</v>
      </c>
      <c r="C227" s="71"/>
      <c r="F227" s="64"/>
    </row>
    <row r="228" spans="1:6" hidden="1" x14ac:dyDescent="0.3">
      <c r="A228">
        <v>2</v>
      </c>
      <c r="B228" s="11" t="s">
        <v>127</v>
      </c>
      <c r="C228" s="71" t="str">
        <f>IF(D11="no","","-moda")</f>
        <v>-moda</v>
      </c>
      <c r="F228" s="64"/>
    </row>
    <row r="229" spans="1:6" hidden="1" x14ac:dyDescent="0.3">
      <c r="A229">
        <v>3</v>
      </c>
      <c r="B229" s="11" t="s">
        <v>129</v>
      </c>
      <c r="E229" s="64"/>
      <c r="F229" s="64"/>
    </row>
    <row r="230" spans="1:6" hidden="1" x14ac:dyDescent="0.3">
      <c r="A230">
        <v>4</v>
      </c>
      <c r="B230" s="11" t="s">
        <v>129</v>
      </c>
      <c r="E230" s="64"/>
      <c r="F230" s="64"/>
    </row>
    <row r="231" spans="1:6" hidden="1" x14ac:dyDescent="0.3">
      <c r="A231">
        <v>5</v>
      </c>
      <c r="B231" s="11" t="s">
        <v>129</v>
      </c>
      <c r="E231" s="64"/>
      <c r="F231" s="64"/>
    </row>
    <row r="232" spans="1:6" hidden="1" x14ac:dyDescent="0.3">
      <c r="E232" s="64"/>
      <c r="F232" s="64"/>
    </row>
    <row r="233" spans="1:6" hidden="1" x14ac:dyDescent="0.3">
      <c r="D233" t="s">
        <v>201</v>
      </c>
      <c r="E233" s="64" t="s">
        <v>200</v>
      </c>
      <c r="F233" s="64"/>
    </row>
    <row r="234" spans="1:6" hidden="1" x14ac:dyDescent="0.3">
      <c r="B234" t="s">
        <v>127</v>
      </c>
      <c r="C234" t="s">
        <v>130</v>
      </c>
      <c r="D234" s="134">
        <v>2500</v>
      </c>
      <c r="E234" s="134">
        <v>5000</v>
      </c>
      <c r="F234" s="64"/>
    </row>
    <row r="235" spans="1:6" hidden="1" x14ac:dyDescent="0.3">
      <c r="B235" t="s">
        <v>199</v>
      </c>
      <c r="C235" t="s">
        <v>132</v>
      </c>
      <c r="D235" s="134">
        <v>2500</v>
      </c>
      <c r="E235" s="134">
        <v>5000</v>
      </c>
      <c r="F235" s="64"/>
    </row>
    <row r="236" spans="1:6" hidden="1" x14ac:dyDescent="0.3">
      <c r="B236" t="s">
        <v>129</v>
      </c>
      <c r="C236" t="s">
        <v>133</v>
      </c>
      <c r="D236" s="134">
        <v>4000</v>
      </c>
      <c r="E236" s="134">
        <v>8000</v>
      </c>
      <c r="F236" s="64"/>
    </row>
    <row r="237" spans="1:6" hidden="1" x14ac:dyDescent="0.3">
      <c r="B237" t="s">
        <v>198</v>
      </c>
      <c r="C237" t="s">
        <v>135</v>
      </c>
      <c r="D237" s="134">
        <v>4000</v>
      </c>
      <c r="E237" s="134">
        <v>8000</v>
      </c>
      <c r="F237" s="64"/>
    </row>
  </sheetData>
  <sheetProtection algorithmName="SHA-512" hashValue="yEmfjlYUdTnkoZvSj5I/23rS041SL99FfVs+X02YcHakmPyVa8/6oi+McgYO7tUufhaskEEhHb51sj3OPsxyKA==" saltValue="GuhFvfKHJvPkaR1aN7pqYA==" spinCount="100000" sheet="1" objects="1" scenarios="1"/>
  <mergeCells count="145">
    <mergeCell ref="A191:C191"/>
    <mergeCell ref="A192:C192"/>
    <mergeCell ref="A185:C185"/>
    <mergeCell ref="A186:C186"/>
    <mergeCell ref="A187:C187"/>
    <mergeCell ref="A188:C188"/>
    <mergeCell ref="A189:C189"/>
    <mergeCell ref="A190:C190"/>
    <mergeCell ref="B180:C180"/>
    <mergeCell ref="B182:E182"/>
    <mergeCell ref="D180:E180"/>
    <mergeCell ref="G180:H183"/>
    <mergeCell ref="B181:E181"/>
    <mergeCell ref="B183:E183"/>
    <mergeCell ref="A184:E184"/>
    <mergeCell ref="A168:C168"/>
    <mergeCell ref="A169:C169"/>
    <mergeCell ref="A170:C170"/>
    <mergeCell ref="B175:E175"/>
    <mergeCell ref="B176:E176"/>
    <mergeCell ref="B179:E179"/>
    <mergeCell ref="A162:E162"/>
    <mergeCell ref="A163:C163"/>
    <mergeCell ref="A164:C164"/>
    <mergeCell ref="A165:C165"/>
    <mergeCell ref="A166:C166"/>
    <mergeCell ref="A167:C167"/>
    <mergeCell ref="B153:E153"/>
    <mergeCell ref="B154:E154"/>
    <mergeCell ref="B157:E157"/>
    <mergeCell ref="B158:C158"/>
    <mergeCell ref="D158:E158"/>
    <mergeCell ref="B160:E160"/>
    <mergeCell ref="G158:H161"/>
    <mergeCell ref="B159:E159"/>
    <mergeCell ref="B161:E161"/>
    <mergeCell ref="G114:H117"/>
    <mergeCell ref="B115:E115"/>
    <mergeCell ref="B131:E131"/>
    <mergeCell ref="B135:E135"/>
    <mergeCell ref="B136:C136"/>
    <mergeCell ref="D136:E136"/>
    <mergeCell ref="G136:H139"/>
    <mergeCell ref="B137:E137"/>
    <mergeCell ref="B117:E117"/>
    <mergeCell ref="A121:C121"/>
    <mergeCell ref="A147:C147"/>
    <mergeCell ref="A148:C148"/>
    <mergeCell ref="A146:C146"/>
    <mergeCell ref="A124:C124"/>
    <mergeCell ref="A145:C145"/>
    <mergeCell ref="A122:C122"/>
    <mergeCell ref="A123:C123"/>
    <mergeCell ref="A144:C144"/>
    <mergeCell ref="B139:E139"/>
    <mergeCell ref="A140:E140"/>
    <mergeCell ref="A141:C141"/>
    <mergeCell ref="G92:H95"/>
    <mergeCell ref="B93:E93"/>
    <mergeCell ref="B95:E95"/>
    <mergeCell ref="B113:E113"/>
    <mergeCell ref="B114:C114"/>
    <mergeCell ref="A79:C79"/>
    <mergeCell ref="B73:E73"/>
    <mergeCell ref="A74:E74"/>
    <mergeCell ref="A75:C75"/>
    <mergeCell ref="A76:C76"/>
    <mergeCell ref="A77:C77"/>
    <mergeCell ref="D114:E114"/>
    <mergeCell ref="A101:C101"/>
    <mergeCell ref="A102:C102"/>
    <mergeCell ref="A103:C103"/>
    <mergeCell ref="A104:C104"/>
    <mergeCell ref="A96:E96"/>
    <mergeCell ref="A97:C97"/>
    <mergeCell ref="A98:C98"/>
    <mergeCell ref="A99:C99"/>
    <mergeCell ref="A100:C100"/>
    <mergeCell ref="B92:C92"/>
    <mergeCell ref="D92:E92"/>
    <mergeCell ref="B94:E94"/>
    <mergeCell ref="G70:H73"/>
    <mergeCell ref="B71:E71"/>
    <mergeCell ref="B87:E87"/>
    <mergeCell ref="B91:E91"/>
    <mergeCell ref="A78:C78"/>
    <mergeCell ref="A80:C80"/>
    <mergeCell ref="A81:C81"/>
    <mergeCell ref="A82:C82"/>
    <mergeCell ref="B88:E88"/>
    <mergeCell ref="B72:E72"/>
    <mergeCell ref="G26:H29"/>
    <mergeCell ref="B43:E43"/>
    <mergeCell ref="B44:E44"/>
    <mergeCell ref="B47:E47"/>
    <mergeCell ref="B48:C48"/>
    <mergeCell ref="D48:E48"/>
    <mergeCell ref="G48:H51"/>
    <mergeCell ref="B49:E49"/>
    <mergeCell ref="B51:E51"/>
    <mergeCell ref="A38:C38"/>
    <mergeCell ref="B26:C26"/>
    <mergeCell ref="D26:E26"/>
    <mergeCell ref="A37:C37"/>
    <mergeCell ref="A36:C36"/>
    <mergeCell ref="A30:E30"/>
    <mergeCell ref="A31:C31"/>
    <mergeCell ref="B28:E28"/>
    <mergeCell ref="B50:E50"/>
    <mergeCell ref="A142:C142"/>
    <mergeCell ref="A143:C143"/>
    <mergeCell ref="A125:C125"/>
    <mergeCell ref="A126:C126"/>
    <mergeCell ref="B132:E132"/>
    <mergeCell ref="B110:E110"/>
    <mergeCell ref="B109:E109"/>
    <mergeCell ref="A118:E118"/>
    <mergeCell ref="A119:C119"/>
    <mergeCell ref="A120:C120"/>
    <mergeCell ref="B116:E116"/>
    <mergeCell ref="B138:E138"/>
    <mergeCell ref="E17:E18"/>
    <mergeCell ref="B22:E22"/>
    <mergeCell ref="B21:E21"/>
    <mergeCell ref="B70:C70"/>
    <mergeCell ref="D70:E70"/>
    <mergeCell ref="A33:C33"/>
    <mergeCell ref="A34:C34"/>
    <mergeCell ref="A35:C35"/>
    <mergeCell ref="B25:E25"/>
    <mergeCell ref="B27:E27"/>
    <mergeCell ref="B29:E29"/>
    <mergeCell ref="A57:C57"/>
    <mergeCell ref="A58:C58"/>
    <mergeCell ref="A32:C32"/>
    <mergeCell ref="A52:E52"/>
    <mergeCell ref="A53:C53"/>
    <mergeCell ref="A54:C54"/>
    <mergeCell ref="A55:C55"/>
    <mergeCell ref="A56:C56"/>
    <mergeCell ref="A59:C59"/>
    <mergeCell ref="A60:C60"/>
    <mergeCell ref="B66:E66"/>
    <mergeCell ref="B65:E65"/>
    <mergeCell ref="B69:E69"/>
  </mergeCells>
  <dataValidations count="5">
    <dataValidation type="list" allowBlank="1" showInputMessage="1" showErrorMessage="1" sqref="B22 B44 B66 B88 B110 B132 B154 B176" xr:uid="{00000000-0002-0000-0100-000000000000}">
      <formula1>INDIRECT(B21)</formula1>
    </dataValidation>
    <dataValidation type="list" allowBlank="1" showInputMessage="1" showErrorMessage="1" sqref="B175:E175 B21:E21 B153:E153 B131:E131 B109:E109 B87:E87 B65:E65 B43:E43" xr:uid="{00000000-0002-0000-0100-000002000000}">
      <formula1>$A$210:$A$213</formula1>
    </dataValidation>
    <dataValidation type="list" allowBlank="1" showInputMessage="1" showErrorMessage="1" sqref="E8" xr:uid="{00000000-0002-0000-0100-000003000000}">
      <formula1>$A$216:$A$221</formula1>
    </dataValidation>
    <dataValidation type="list" allowBlank="1" showInputMessage="1" showErrorMessage="1" sqref="D11" xr:uid="{10231067-5466-454C-8BA6-DE5264D82D34}">
      <formula1>$B$223:$B$224</formula1>
    </dataValidation>
    <dataValidation type="list" allowBlank="1" showInputMessage="1" showErrorMessage="1" sqref="D12" xr:uid="{E9FCB669-8889-4877-8AB4-25C70541EC47}">
      <formula1>$A$226:$A$231</formula1>
    </dataValidation>
  </dataValidations>
  <pageMargins left="0.70866141732283472" right="0.70866141732283472" top="0.74803149606299213" bottom="0.74803149606299213" header="0.31496062992125984" footer="0.31496062992125984"/>
  <pageSetup paperSize="9" scale="59" orientation="portrait" r:id="rId1"/>
  <rowBreaks count="3" manualBreakCount="3">
    <brk id="41" max="4" man="1"/>
    <brk id="83" max="4" man="1"/>
    <brk id="127"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7"/>
  <sheetViews>
    <sheetView showGridLines="0" topLeftCell="A9" zoomScaleNormal="100" workbookViewId="0">
      <selection activeCell="F18" sqref="F18"/>
    </sheetView>
  </sheetViews>
  <sheetFormatPr baseColWidth="10" defaultColWidth="0" defaultRowHeight="14.4" zeroHeight="1" x14ac:dyDescent="0.3"/>
  <cols>
    <col min="1" max="1" width="4.33203125" customWidth="1"/>
    <col min="2" max="2" width="28" customWidth="1"/>
    <col min="3" max="3" width="29.33203125" customWidth="1"/>
    <col min="4" max="4" width="36.44140625" customWidth="1"/>
    <col min="5" max="5" width="23.88671875" customWidth="1"/>
    <col min="6" max="6" width="9" bestFit="1" customWidth="1"/>
    <col min="7" max="7" width="9.109375" hidden="1" customWidth="1"/>
    <col min="8" max="8" width="27.6640625" hidden="1" customWidth="1"/>
    <col min="9" max="9" width="11.5546875" customWidth="1"/>
    <col min="10" max="16384" width="11.5546875" hidden="1"/>
  </cols>
  <sheetData>
    <row r="1" spans="1:8" x14ac:dyDescent="0.3"/>
    <row r="2" spans="1:8" ht="18" customHeight="1" x14ac:dyDescent="0.3">
      <c r="A2" s="59" t="s">
        <v>107</v>
      </c>
      <c r="B2" s="60"/>
      <c r="C2" s="60"/>
      <c r="D2" s="60"/>
      <c r="E2" s="60"/>
      <c r="F2" s="60"/>
      <c r="G2" s="132"/>
      <c r="H2" s="133"/>
    </row>
    <row r="3" spans="1:8" ht="9.9" customHeight="1" x14ac:dyDescent="0.3">
      <c r="B3" s="10"/>
      <c r="C3" s="10"/>
      <c r="G3" s="131"/>
    </row>
    <row r="4" spans="1:8" x14ac:dyDescent="0.3">
      <c r="B4" s="89" t="s">
        <v>68</v>
      </c>
      <c r="C4" s="198">
        <f>+'Fichas de actuaciones'!B5</f>
        <v>0</v>
      </c>
      <c r="D4" s="200"/>
      <c r="E4" s="200"/>
      <c r="F4" s="200"/>
      <c r="G4" s="123"/>
    </row>
    <row r="5" spans="1:8" ht="16.649999999999999" customHeight="1" x14ac:dyDescent="0.3">
      <c r="B5" s="89" t="s">
        <v>190</v>
      </c>
      <c r="C5" s="198">
        <f>+'Fichas de actuaciones'!B6</f>
        <v>0</v>
      </c>
      <c r="D5" s="200"/>
      <c r="E5" s="200"/>
      <c r="F5" s="200"/>
      <c r="G5" s="123"/>
    </row>
    <row r="6" spans="1:8" ht="16.649999999999999" customHeight="1" x14ac:dyDescent="0.3">
      <c r="B6" s="90" t="s">
        <v>67</v>
      </c>
      <c r="C6" s="198">
        <f>+'Fichas de actuaciones'!D6</f>
        <v>0</v>
      </c>
      <c r="D6" s="200"/>
      <c r="E6" s="200"/>
      <c r="F6" s="200"/>
      <c r="G6" s="123"/>
    </row>
    <row r="7" spans="1:8" x14ac:dyDescent="0.3">
      <c r="B7" s="89" t="s">
        <v>69</v>
      </c>
      <c r="C7" s="198">
        <f>+'Fichas de actuaciones'!B7</f>
        <v>0</v>
      </c>
      <c r="D7" s="200"/>
      <c r="E7" s="200"/>
      <c r="F7" s="200"/>
      <c r="G7" s="123"/>
    </row>
    <row r="8" spans="1:8" x14ac:dyDescent="0.3">
      <c r="B8" s="90" t="s">
        <v>70</v>
      </c>
      <c r="C8" s="198">
        <f>+'Fichas de actuaciones'!E7</f>
        <v>0</v>
      </c>
      <c r="D8" s="200"/>
      <c r="E8" s="200"/>
      <c r="F8" s="200"/>
      <c r="G8" s="123"/>
    </row>
    <row r="9" spans="1:8" x14ac:dyDescent="0.3">
      <c r="B9" s="89" t="s">
        <v>71</v>
      </c>
      <c r="C9" s="198">
        <f>+'Fichas de actuaciones'!B8</f>
        <v>0</v>
      </c>
      <c r="D9" s="200"/>
      <c r="E9" s="200"/>
      <c r="F9" s="200"/>
      <c r="G9" s="123"/>
    </row>
    <row r="10" spans="1:8" x14ac:dyDescent="0.3">
      <c r="B10" s="91" t="s">
        <v>136</v>
      </c>
      <c r="C10" s="198">
        <f>+'Fichas de actuaciones'!E8</f>
        <v>0</v>
      </c>
      <c r="D10" s="200"/>
      <c r="E10" s="200"/>
      <c r="F10" s="200"/>
      <c r="G10" s="131"/>
    </row>
    <row r="11" spans="1:8" x14ac:dyDescent="0.3">
      <c r="B11" s="92" t="s">
        <v>73</v>
      </c>
      <c r="C11" s="198" t="e">
        <f>+'Fichas de actuaciones'!E13</f>
        <v>#N/A</v>
      </c>
      <c r="D11" s="200"/>
      <c r="E11" s="200"/>
      <c r="F11" s="200"/>
      <c r="G11" s="123"/>
    </row>
    <row r="12" spans="1:8" x14ac:dyDescent="0.3"/>
    <row r="13" spans="1:8" x14ac:dyDescent="0.3">
      <c r="A13" s="10" t="s">
        <v>108</v>
      </c>
    </row>
    <row r="14" spans="1:8" ht="11.85" customHeight="1" x14ac:dyDescent="0.3"/>
    <row r="15" spans="1:8" ht="27.15" customHeight="1" x14ac:dyDescent="0.3">
      <c r="A15" s="56" t="s">
        <v>104</v>
      </c>
      <c r="B15" s="56" t="s">
        <v>88</v>
      </c>
      <c r="C15" s="56" t="s">
        <v>191</v>
      </c>
      <c r="D15" s="56" t="s">
        <v>100</v>
      </c>
      <c r="E15" s="57" t="s">
        <v>89</v>
      </c>
      <c r="F15" s="58" t="s">
        <v>192</v>
      </c>
      <c r="G15" s="58" t="s">
        <v>91</v>
      </c>
      <c r="H15" s="56" t="s">
        <v>99</v>
      </c>
    </row>
    <row r="16" spans="1:8" s="55" customFormat="1" ht="25.2" customHeight="1" x14ac:dyDescent="0.3">
      <c r="A16" s="16">
        <v>1</v>
      </c>
      <c r="B16" s="124">
        <f>+'Fichas de actuaciones'!B21</f>
        <v>0</v>
      </c>
      <c r="C16" s="128">
        <f>+'Fichas de actuaciones'!B22</f>
        <v>0</v>
      </c>
      <c r="D16" s="125">
        <f>+'Fichas de actuaciones'!B27</f>
        <v>0</v>
      </c>
      <c r="E16" s="126">
        <f>+'Fichas de actuaciones'!B25</f>
        <v>0</v>
      </c>
      <c r="F16" s="127">
        <f>+'Fichas de actuaciones'!$D$39</f>
        <v>0</v>
      </c>
      <c r="G16" s="127">
        <f>+'Fichas de actuaciones'!G39</f>
        <v>0</v>
      </c>
      <c r="H16" s="126"/>
    </row>
    <row r="17" spans="1:8" s="55" customFormat="1" ht="25.2" customHeight="1" x14ac:dyDescent="0.3">
      <c r="A17" s="16">
        <v>2</v>
      </c>
      <c r="B17" s="124">
        <f>+'Fichas de actuaciones'!$B43</f>
        <v>0</v>
      </c>
      <c r="C17" s="128">
        <f>+'Fichas de actuaciones'!$B44</f>
        <v>0</v>
      </c>
      <c r="D17" s="125">
        <f>+'Fichas de actuaciones'!B49</f>
        <v>0</v>
      </c>
      <c r="E17" s="126">
        <f>+'Fichas de actuaciones'!B47</f>
        <v>0</v>
      </c>
      <c r="F17" s="127">
        <f>+'Fichas de actuaciones'!$D$61</f>
        <v>0</v>
      </c>
      <c r="G17" s="127">
        <f>+'Fichas de actuaciones'!G61</f>
        <v>0</v>
      </c>
      <c r="H17" s="126"/>
    </row>
    <row r="18" spans="1:8" s="55" customFormat="1" ht="25.2" customHeight="1" x14ac:dyDescent="0.3">
      <c r="A18" s="16">
        <v>3</v>
      </c>
      <c r="B18" s="124">
        <f>+'Fichas de actuaciones'!$B65</f>
        <v>0</v>
      </c>
      <c r="C18" s="128">
        <f>+'Fichas de actuaciones'!$B66</f>
        <v>0</v>
      </c>
      <c r="D18" s="125">
        <f>+'Fichas de actuaciones'!B71</f>
        <v>0</v>
      </c>
      <c r="E18" s="126">
        <f>+'Fichas de actuaciones'!B69</f>
        <v>0</v>
      </c>
      <c r="F18" s="127">
        <f>+'Fichas de actuaciones'!$D$83</f>
        <v>0</v>
      </c>
      <c r="G18" s="127">
        <f>+'Fichas de actuaciones'!G83</f>
        <v>0</v>
      </c>
      <c r="H18" s="126"/>
    </row>
    <row r="19" spans="1:8" s="55" customFormat="1" ht="25.2" customHeight="1" x14ac:dyDescent="0.3">
      <c r="A19" s="16">
        <v>4</v>
      </c>
      <c r="B19" s="124">
        <f>+'Fichas de actuaciones'!$B87</f>
        <v>0</v>
      </c>
      <c r="C19" s="128">
        <f>+'Fichas de actuaciones'!$B88</f>
        <v>0</v>
      </c>
      <c r="D19" s="125">
        <f>+'Fichas de actuaciones'!B93</f>
        <v>0</v>
      </c>
      <c r="E19" s="126">
        <f>+'Fichas de actuaciones'!B91</f>
        <v>0</v>
      </c>
      <c r="F19" s="127">
        <f>+'Fichas de actuaciones'!$D$105</f>
        <v>0</v>
      </c>
      <c r="G19" s="127">
        <f>+'Fichas de actuaciones'!G105</f>
        <v>0</v>
      </c>
      <c r="H19" s="126"/>
    </row>
    <row r="20" spans="1:8" s="55" customFormat="1" ht="25.2" customHeight="1" x14ac:dyDescent="0.3">
      <c r="A20" s="16">
        <v>5</v>
      </c>
      <c r="B20" s="124">
        <f>+'Fichas de actuaciones'!$B109</f>
        <v>0</v>
      </c>
      <c r="C20" s="128">
        <f>+'Fichas de actuaciones'!$B110</f>
        <v>0</v>
      </c>
      <c r="D20" s="125">
        <f>+'Fichas de actuaciones'!B115</f>
        <v>0</v>
      </c>
      <c r="E20" s="126">
        <f>+'Fichas de actuaciones'!B113</f>
        <v>0</v>
      </c>
      <c r="F20" s="127">
        <f>+'Fichas de actuaciones'!$D$127</f>
        <v>0</v>
      </c>
      <c r="G20" s="127">
        <f>+'Fichas de actuaciones'!G127</f>
        <v>0</v>
      </c>
      <c r="H20" s="126"/>
    </row>
    <row r="21" spans="1:8" s="55" customFormat="1" ht="25.2" customHeight="1" x14ac:dyDescent="0.3">
      <c r="A21" s="16">
        <v>6</v>
      </c>
      <c r="B21" s="124">
        <f>+'Fichas de actuaciones'!$B131</f>
        <v>0</v>
      </c>
      <c r="C21" s="128">
        <f>+'Fichas de actuaciones'!$B132</f>
        <v>0</v>
      </c>
      <c r="D21" s="125">
        <f>+'Fichas de actuaciones'!B137</f>
        <v>0</v>
      </c>
      <c r="E21" s="126">
        <f>+'Fichas de actuaciones'!B135</f>
        <v>0</v>
      </c>
      <c r="F21" s="127">
        <f>+'Fichas de actuaciones'!$D$149</f>
        <v>0</v>
      </c>
      <c r="G21" s="127">
        <f>+'Fichas de actuaciones'!G149</f>
        <v>0</v>
      </c>
      <c r="H21" s="126"/>
    </row>
    <row r="22" spans="1:8" s="55" customFormat="1" ht="25.2" customHeight="1" x14ac:dyDescent="0.3">
      <c r="A22" s="16">
        <v>7</v>
      </c>
      <c r="B22" s="124">
        <f>+'Fichas de actuaciones'!$B153</f>
        <v>0</v>
      </c>
      <c r="C22" s="128">
        <f>+'Fichas de actuaciones'!$B154</f>
        <v>0</v>
      </c>
      <c r="D22" s="125">
        <f>+'Fichas de actuaciones'!B159</f>
        <v>0</v>
      </c>
      <c r="E22" s="126">
        <f>+'Fichas de actuaciones'!B157</f>
        <v>0</v>
      </c>
      <c r="F22" s="127">
        <f>+'Fichas de actuaciones'!$D$171</f>
        <v>0</v>
      </c>
      <c r="G22" s="127">
        <f>+'Fichas de actuaciones'!G171</f>
        <v>0</v>
      </c>
      <c r="H22" s="126"/>
    </row>
    <row r="23" spans="1:8" s="55" customFormat="1" ht="25.2" customHeight="1" x14ac:dyDescent="0.3">
      <c r="A23" s="16">
        <v>8</v>
      </c>
      <c r="B23" s="124">
        <f>+'Fichas de actuaciones'!$B175</f>
        <v>0</v>
      </c>
      <c r="C23" s="128">
        <f>+'Fichas de actuaciones'!$B176</f>
        <v>0</v>
      </c>
      <c r="D23" s="125">
        <f>+'Fichas de actuaciones'!B181</f>
        <v>0</v>
      </c>
      <c r="E23" s="126">
        <f>+'Fichas de actuaciones'!B179</f>
        <v>0</v>
      </c>
      <c r="F23" s="127">
        <f>+'Fichas de actuaciones'!$D$193</f>
        <v>0</v>
      </c>
      <c r="G23" s="127">
        <f>+'Fichas de actuaciones'!G193</f>
        <v>0</v>
      </c>
      <c r="H23" s="126"/>
    </row>
    <row r="24" spans="1:8" x14ac:dyDescent="0.3">
      <c r="E24" s="130" t="s">
        <v>59</v>
      </c>
      <c r="F24" s="129">
        <f>SUM(F16:F23)</f>
        <v>0</v>
      </c>
      <c r="G24" s="129">
        <f>SUM(G16:G23)</f>
        <v>0</v>
      </c>
    </row>
    <row r="25" spans="1:8" ht="28.35" customHeight="1" x14ac:dyDescent="0.3">
      <c r="B25" s="201" t="e">
        <f>+'Fichas de actuaciones'!E19</f>
        <v>#N/A</v>
      </c>
      <c r="C25" s="201"/>
      <c r="D25" s="201" t="e">
        <f>+'Fichas de actuaciones'!E17</f>
        <v>#N/A</v>
      </c>
      <c r="E25" s="201"/>
      <c r="F25" s="201"/>
      <c r="G25" s="18"/>
    </row>
    <row r="26" spans="1:8" ht="19.350000000000001" hidden="1" customHeight="1" x14ac:dyDescent="0.3">
      <c r="D26" s="158"/>
      <c r="E26" s="158"/>
      <c r="F26" s="158"/>
      <c r="G26" s="18"/>
    </row>
    <row r="27" spans="1:8" ht="15.6" hidden="1" customHeight="1" x14ac:dyDescent="0.3">
      <c r="B27" s="196" t="s">
        <v>105</v>
      </c>
      <c r="C27" s="197"/>
      <c r="E27" s="59" t="s">
        <v>90</v>
      </c>
      <c r="F27" s="60"/>
      <c r="G27" s="61">
        <f>+G24</f>
        <v>0</v>
      </c>
    </row>
    <row r="28" spans="1:8" ht="15.6" hidden="1" customHeight="1" x14ac:dyDescent="0.3">
      <c r="B28" s="15" t="s">
        <v>212</v>
      </c>
      <c r="E28" s="10" t="s">
        <v>110</v>
      </c>
      <c r="F28" s="10"/>
      <c r="G28" s="62">
        <v>1</v>
      </c>
    </row>
    <row r="29" spans="1:8" ht="15.6" hidden="1" customHeight="1" x14ac:dyDescent="0.3">
      <c r="B29" s="196" t="s">
        <v>106</v>
      </c>
      <c r="C29" s="197"/>
    </row>
    <row r="30" spans="1:8" ht="15.6" hidden="1" customHeight="1" x14ac:dyDescent="0.3">
      <c r="B30" s="198" t="s">
        <v>213</v>
      </c>
      <c r="C30" s="199"/>
      <c r="E30" s="59" t="s">
        <v>109</v>
      </c>
      <c r="F30" s="59"/>
      <c r="G30" s="61">
        <f>+G28*G24</f>
        <v>0</v>
      </c>
    </row>
    <row r="31" spans="1:8" ht="15.6" hidden="1" customHeight="1" x14ac:dyDescent="0.3"/>
    <row r="32" spans="1:8" hidden="1" x14ac:dyDescent="0.3">
      <c r="B32" s="55" t="s">
        <v>193</v>
      </c>
    </row>
    <row r="36" spans="2:5" hidden="1" x14ac:dyDescent="0.3">
      <c r="B36" t="s">
        <v>194</v>
      </c>
      <c r="E36" t="s">
        <v>195</v>
      </c>
    </row>
    <row r="37" spans="2:5" hidden="1" x14ac:dyDescent="0.3">
      <c r="E37" s="55">
        <f>+C10</f>
        <v>0</v>
      </c>
    </row>
  </sheetData>
  <sheetProtection algorithmName="SHA-512" hashValue="Cq4jBZH6Ubn3YWi/NFLRwLIzncaU4QF81YSxBY9aSL3nSDEq4YwyehTZQHdK3/f6e/Y5rafVmv4vT867LwSeHg==" saltValue="6YABwHbUjRtB7p1YPi+XuQ==" spinCount="100000" sheet="1" objects="1" scenarios="1"/>
  <mergeCells count="13">
    <mergeCell ref="B27:C27"/>
    <mergeCell ref="B29:C29"/>
    <mergeCell ref="B30:C30"/>
    <mergeCell ref="C4:F4"/>
    <mergeCell ref="C5:F5"/>
    <mergeCell ref="C6:F6"/>
    <mergeCell ref="C7:F7"/>
    <mergeCell ref="C8:F8"/>
    <mergeCell ref="C9:F9"/>
    <mergeCell ref="C10:F10"/>
    <mergeCell ref="C11:F11"/>
    <mergeCell ref="D25:F25"/>
    <mergeCell ref="B25:C25"/>
  </mergeCells>
  <printOptions horizontalCentered="1"/>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249977111117893"/>
  </sheetPr>
  <dimension ref="B3:G56"/>
  <sheetViews>
    <sheetView topLeftCell="A28" workbookViewId="0">
      <selection activeCell="B5" sqref="B5"/>
    </sheetView>
  </sheetViews>
  <sheetFormatPr baseColWidth="10" defaultRowHeight="14.4" x14ac:dyDescent="0.3"/>
  <cols>
    <col min="2" max="2" width="117.88671875" bestFit="1" customWidth="1"/>
    <col min="5" max="5" width="24.44140625" customWidth="1"/>
    <col min="7" max="7" width="44.109375" customWidth="1"/>
  </cols>
  <sheetData>
    <row r="3" spans="2:7" x14ac:dyDescent="0.3">
      <c r="B3" s="12"/>
      <c r="C3" s="12"/>
      <c r="D3" s="12"/>
      <c r="E3" s="12"/>
      <c r="F3" s="12"/>
      <c r="G3" s="12"/>
    </row>
    <row r="4" spans="2:7" x14ac:dyDescent="0.3">
      <c r="B4" s="12" t="s">
        <v>36</v>
      </c>
      <c r="C4" s="12"/>
      <c r="D4" s="12"/>
      <c r="E4" s="12"/>
      <c r="F4" s="12"/>
      <c r="G4" s="12"/>
    </row>
    <row r="5" spans="2:7" x14ac:dyDescent="0.3">
      <c r="B5" s="12" t="s">
        <v>37</v>
      </c>
      <c r="C5" s="12"/>
      <c r="D5" s="12"/>
      <c r="E5" s="12"/>
      <c r="F5" s="12"/>
      <c r="G5" s="12"/>
    </row>
    <row r="6" spans="2:7" x14ac:dyDescent="0.3">
      <c r="B6" s="12" t="s">
        <v>35</v>
      </c>
      <c r="C6" s="12"/>
      <c r="D6" s="12"/>
      <c r="E6" s="12"/>
      <c r="F6" s="12"/>
      <c r="G6" s="12"/>
    </row>
    <row r="19" spans="2:3" ht="36" customHeight="1" x14ac:dyDescent="0.3">
      <c r="B19" s="31" t="s">
        <v>12</v>
      </c>
      <c r="C19" t="s">
        <v>40</v>
      </c>
    </row>
    <row r="20" spans="2:3" x14ac:dyDescent="0.3">
      <c r="B20" s="31" t="s">
        <v>13</v>
      </c>
      <c r="C20" t="s">
        <v>41</v>
      </c>
    </row>
    <row r="21" spans="2:3" x14ac:dyDescent="0.3">
      <c r="B21" s="31" t="s">
        <v>8</v>
      </c>
      <c r="C21" t="s">
        <v>42</v>
      </c>
    </row>
    <row r="22" spans="2:3" x14ac:dyDescent="0.3">
      <c r="B22" s="31" t="s">
        <v>15</v>
      </c>
      <c r="C22" t="s">
        <v>43</v>
      </c>
    </row>
    <row r="23" spans="2:3" ht="26.4" x14ac:dyDescent="0.3">
      <c r="B23" s="31" t="s">
        <v>17</v>
      </c>
      <c r="C23" t="s">
        <v>44</v>
      </c>
    </row>
    <row r="24" spans="2:3" ht="26.4" x14ac:dyDescent="0.3">
      <c r="B24" s="31" t="s">
        <v>19</v>
      </c>
      <c r="C24" t="s">
        <v>45</v>
      </c>
    </row>
    <row r="25" spans="2:3" x14ac:dyDescent="0.3">
      <c r="B25" s="31" t="s">
        <v>21</v>
      </c>
      <c r="C25" t="s">
        <v>46</v>
      </c>
    </row>
    <row r="27" spans="2:3" ht="41.4" customHeight="1" x14ac:dyDescent="0.3">
      <c r="B27" t="s">
        <v>23</v>
      </c>
      <c r="C27" t="s">
        <v>47</v>
      </c>
    </row>
    <row r="28" spans="2:3" x14ac:dyDescent="0.3">
      <c r="B28" t="s">
        <v>24</v>
      </c>
      <c r="C28" t="s">
        <v>48</v>
      </c>
    </row>
    <row r="29" spans="2:3" x14ac:dyDescent="0.3">
      <c r="B29" t="s">
        <v>25</v>
      </c>
      <c r="C29" t="s">
        <v>49</v>
      </c>
    </row>
    <row r="30" spans="2:3" ht="48" customHeight="1" x14ac:dyDescent="0.3">
      <c r="B30" t="s">
        <v>38</v>
      </c>
      <c r="C30" t="s">
        <v>50</v>
      </c>
    </row>
    <row r="31" spans="2:3" x14ac:dyDescent="0.3">
      <c r="B31" t="s">
        <v>29</v>
      </c>
      <c r="C31" t="s">
        <v>51</v>
      </c>
    </row>
    <row r="32" spans="2:3" x14ac:dyDescent="0.3">
      <c r="B32" t="s">
        <v>39</v>
      </c>
      <c r="C32" t="s">
        <v>52</v>
      </c>
    </row>
    <row r="35" spans="2:3" ht="26.4" x14ac:dyDescent="0.3">
      <c r="B35" s="31" t="s">
        <v>12</v>
      </c>
    </row>
    <row r="36" spans="2:3" x14ac:dyDescent="0.3">
      <c r="B36" s="31" t="s">
        <v>13</v>
      </c>
    </row>
    <row r="37" spans="2:3" x14ac:dyDescent="0.3">
      <c r="B37" s="31" t="s">
        <v>14</v>
      </c>
    </row>
    <row r="38" spans="2:3" x14ac:dyDescent="0.3">
      <c r="B38" s="31" t="s">
        <v>15</v>
      </c>
    </row>
    <row r="39" spans="2:3" ht="26.4" x14ac:dyDescent="0.3">
      <c r="B39" s="31" t="s">
        <v>17</v>
      </c>
    </row>
    <row r="40" spans="2:3" ht="26.4" x14ac:dyDescent="0.3">
      <c r="B40" s="31" t="s">
        <v>19</v>
      </c>
    </row>
    <row r="41" spans="2:3" x14ac:dyDescent="0.3">
      <c r="B41" s="31" t="s">
        <v>21</v>
      </c>
    </row>
    <row r="45" spans="2:3" x14ac:dyDescent="0.3">
      <c r="B45" s="41" t="s">
        <v>74</v>
      </c>
      <c r="C45" t="s">
        <v>78</v>
      </c>
    </row>
    <row r="46" spans="2:3" x14ac:dyDescent="0.3">
      <c r="B46" s="41" t="s">
        <v>75</v>
      </c>
      <c r="C46" t="s">
        <v>78</v>
      </c>
    </row>
    <row r="47" spans="2:3" x14ac:dyDescent="0.3">
      <c r="B47" s="41" t="s">
        <v>76</v>
      </c>
      <c r="C47" t="s">
        <v>79</v>
      </c>
    </row>
    <row r="48" spans="2:3" x14ac:dyDescent="0.3">
      <c r="B48" s="41" t="s">
        <v>77</v>
      </c>
      <c r="C48" t="s">
        <v>79</v>
      </c>
    </row>
    <row r="52" spans="2:2" x14ac:dyDescent="0.3">
      <c r="B52" t="s">
        <v>96</v>
      </c>
    </row>
    <row r="53" spans="2:2" x14ac:dyDescent="0.3">
      <c r="B53" t="s">
        <v>94</v>
      </c>
    </row>
    <row r="54" spans="2:2" x14ac:dyDescent="0.3">
      <c r="B54" t="s">
        <v>95</v>
      </c>
    </row>
    <row r="55" spans="2:2" x14ac:dyDescent="0.3">
      <c r="B55" t="s">
        <v>97</v>
      </c>
    </row>
    <row r="56" spans="2:2" x14ac:dyDescent="0.3">
      <c r="B56" t="s">
        <v>98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sheetPr>
  <dimension ref="B2:G39"/>
  <sheetViews>
    <sheetView workbookViewId="0">
      <selection activeCell="G8" sqref="G8:G10"/>
    </sheetView>
  </sheetViews>
  <sheetFormatPr baseColWidth="10" defaultRowHeight="14.4" x14ac:dyDescent="0.3"/>
  <cols>
    <col min="2" max="2" width="37" bestFit="1" customWidth="1"/>
    <col min="5" max="5" width="38" bestFit="1" customWidth="1"/>
    <col min="6" max="6" width="21.88671875" customWidth="1"/>
    <col min="7" max="7" width="44.109375" customWidth="1"/>
  </cols>
  <sheetData>
    <row r="2" spans="2:7" ht="15" thickBot="1" x14ac:dyDescent="0.35"/>
    <row r="3" spans="2:7" ht="15" thickBot="1" x14ac:dyDescent="0.35">
      <c r="B3" s="208"/>
      <c r="C3" s="209"/>
      <c r="D3" s="209"/>
      <c r="E3" s="209"/>
      <c r="F3" s="209"/>
      <c r="G3" s="210"/>
    </row>
    <row r="4" spans="2:7" s="13" customFormat="1" ht="40.950000000000003" customHeight="1" x14ac:dyDescent="0.3">
      <c r="B4" s="202" t="s">
        <v>12</v>
      </c>
      <c r="C4" s="211" t="s">
        <v>9</v>
      </c>
      <c r="D4" s="211" t="s">
        <v>9</v>
      </c>
      <c r="E4" s="202" t="s">
        <v>177</v>
      </c>
      <c r="F4" s="202" t="s">
        <v>178</v>
      </c>
      <c r="G4" s="202" t="s">
        <v>179</v>
      </c>
    </row>
    <row r="5" spans="2:7" s="13" customFormat="1" ht="34.950000000000003" customHeight="1" x14ac:dyDescent="0.3">
      <c r="B5" s="203"/>
      <c r="C5" s="212"/>
      <c r="D5" s="212"/>
      <c r="E5" s="203"/>
      <c r="F5" s="203"/>
      <c r="G5" s="203"/>
    </row>
    <row r="6" spans="2:7" s="13" customFormat="1" ht="34.950000000000003" customHeight="1" x14ac:dyDescent="0.3">
      <c r="B6" s="203"/>
      <c r="C6" s="212"/>
      <c r="D6" s="212"/>
      <c r="E6" s="203"/>
      <c r="F6" s="203"/>
      <c r="G6" s="203"/>
    </row>
    <row r="7" spans="2:7" s="13" customFormat="1" ht="28.35" customHeight="1" thickBot="1" x14ac:dyDescent="0.35">
      <c r="B7" s="204"/>
      <c r="C7" s="213"/>
      <c r="D7" s="213"/>
      <c r="E7" s="204"/>
      <c r="F7" s="204"/>
      <c r="G7" s="204"/>
    </row>
    <row r="8" spans="2:7" s="13" customFormat="1" ht="34.950000000000003" customHeight="1" x14ac:dyDescent="0.3">
      <c r="B8" s="205" t="s">
        <v>13</v>
      </c>
      <c r="C8" s="214" t="s">
        <v>9</v>
      </c>
      <c r="D8" s="214" t="s">
        <v>9</v>
      </c>
      <c r="E8" s="205" t="s">
        <v>61</v>
      </c>
      <c r="F8" s="205" t="s">
        <v>62</v>
      </c>
      <c r="G8" s="205" t="s">
        <v>161</v>
      </c>
    </row>
    <row r="9" spans="2:7" s="13" customFormat="1" ht="20.399999999999999" customHeight="1" x14ac:dyDescent="0.3">
      <c r="B9" s="206"/>
      <c r="C9" s="215"/>
      <c r="D9" s="215"/>
      <c r="E9" s="206"/>
      <c r="F9" s="206"/>
      <c r="G9" s="206"/>
    </row>
    <row r="10" spans="2:7" s="13" customFormat="1" ht="17.850000000000001" customHeight="1" thickBot="1" x14ac:dyDescent="0.35">
      <c r="B10" s="207"/>
      <c r="C10" s="216"/>
      <c r="D10" s="216"/>
      <c r="E10" s="207"/>
      <c r="F10" s="207"/>
      <c r="G10" s="207"/>
    </row>
    <row r="11" spans="2:7" s="13" customFormat="1" ht="40.5" customHeight="1" thickBot="1" x14ac:dyDescent="0.35">
      <c r="B11" s="27" t="s">
        <v>8</v>
      </c>
      <c r="C11" s="26" t="s">
        <v>9</v>
      </c>
      <c r="D11" s="26" t="s">
        <v>9</v>
      </c>
      <c r="E11" s="28" t="s">
        <v>160</v>
      </c>
      <c r="F11" s="29">
        <v>4000</v>
      </c>
      <c r="G11" s="28"/>
    </row>
    <row r="12" spans="2:7" s="13" customFormat="1" ht="66" customHeight="1" thickBot="1" x14ac:dyDescent="0.35">
      <c r="B12" s="27" t="s">
        <v>15</v>
      </c>
      <c r="C12" s="26" t="s">
        <v>9</v>
      </c>
      <c r="D12" s="26" t="s">
        <v>9</v>
      </c>
      <c r="E12" s="28" t="s">
        <v>16</v>
      </c>
      <c r="F12" s="29">
        <v>3000</v>
      </c>
      <c r="G12" s="28" t="s">
        <v>163</v>
      </c>
    </row>
    <row r="13" spans="2:7" s="13" customFormat="1" ht="145.65" customHeight="1" x14ac:dyDescent="0.3">
      <c r="B13" s="30" t="s">
        <v>17</v>
      </c>
      <c r="C13" s="36" t="s">
        <v>9</v>
      </c>
      <c r="D13" s="36" t="s">
        <v>9</v>
      </c>
      <c r="E13" s="32" t="s">
        <v>18</v>
      </c>
      <c r="F13" s="37" t="s">
        <v>172</v>
      </c>
      <c r="G13" s="32" t="s">
        <v>176</v>
      </c>
    </row>
    <row r="14" spans="2:7" s="13" customFormat="1" ht="79.8" thickBot="1" x14ac:dyDescent="0.35">
      <c r="B14" s="27" t="s">
        <v>19</v>
      </c>
      <c r="C14" s="26" t="s">
        <v>10</v>
      </c>
      <c r="D14" s="26" t="s">
        <v>9</v>
      </c>
      <c r="E14" s="28" t="s">
        <v>164</v>
      </c>
      <c r="F14" s="29">
        <v>5000</v>
      </c>
      <c r="G14" s="28" t="s">
        <v>20</v>
      </c>
    </row>
    <row r="15" spans="2:7" s="13" customFormat="1" ht="34.950000000000003" customHeight="1" x14ac:dyDescent="0.3">
      <c r="B15" s="205" t="s">
        <v>21</v>
      </c>
      <c r="C15" s="214" t="s">
        <v>9</v>
      </c>
      <c r="D15" s="214" t="s">
        <v>9</v>
      </c>
      <c r="E15" s="205" t="s">
        <v>63</v>
      </c>
      <c r="F15" s="217" t="s">
        <v>174</v>
      </c>
      <c r="G15" s="219" t="s">
        <v>175</v>
      </c>
    </row>
    <row r="16" spans="2:7" s="13" customFormat="1" ht="34.950000000000003" customHeight="1" x14ac:dyDescent="0.3">
      <c r="B16" s="206"/>
      <c r="C16" s="215"/>
      <c r="D16" s="215"/>
      <c r="E16" s="206"/>
      <c r="F16" s="218"/>
      <c r="G16" s="220"/>
    </row>
    <row r="17" spans="2:7" s="13" customFormat="1" ht="34.950000000000003" customHeight="1" x14ac:dyDescent="0.3">
      <c r="B17" s="206"/>
      <c r="C17" s="215"/>
      <c r="D17" s="215"/>
      <c r="E17" s="206"/>
      <c r="F17" s="218"/>
      <c r="G17" s="220"/>
    </row>
    <row r="18" spans="2:7" s="13" customFormat="1" ht="36.6" customHeight="1" x14ac:dyDescent="0.3">
      <c r="B18" s="206"/>
      <c r="C18" s="215"/>
      <c r="D18" s="215"/>
      <c r="E18" s="206"/>
      <c r="F18" s="218"/>
      <c r="G18" s="220"/>
    </row>
    <row r="19" spans="2:7" ht="42.15" customHeight="1" thickBot="1" x14ac:dyDescent="0.35">
      <c r="B19" s="9" t="s">
        <v>23</v>
      </c>
      <c r="C19" s="3" t="s">
        <v>9</v>
      </c>
      <c r="D19" s="3" t="s">
        <v>9</v>
      </c>
      <c r="E19" s="5" t="s">
        <v>166</v>
      </c>
      <c r="F19" s="4">
        <v>3000</v>
      </c>
      <c r="G19" s="5" t="s">
        <v>167</v>
      </c>
    </row>
    <row r="20" spans="2:7" ht="67.2" customHeight="1" thickBot="1" x14ac:dyDescent="0.35">
      <c r="B20" s="2" t="s">
        <v>24</v>
      </c>
      <c r="C20" s="3" t="s">
        <v>9</v>
      </c>
      <c r="D20" s="3" t="s">
        <v>9</v>
      </c>
      <c r="E20" s="5" t="s">
        <v>168</v>
      </c>
      <c r="F20" s="4">
        <v>5000</v>
      </c>
      <c r="G20" s="5" t="s">
        <v>167</v>
      </c>
    </row>
    <row r="21" spans="2:7" ht="40.200000000000003" thickBot="1" x14ac:dyDescent="0.35">
      <c r="B21" s="2" t="s">
        <v>25</v>
      </c>
      <c r="C21" s="3" t="s">
        <v>9</v>
      </c>
      <c r="D21" s="3" t="s">
        <v>9</v>
      </c>
      <c r="E21" s="5" t="s">
        <v>169</v>
      </c>
      <c r="F21" s="4">
        <v>2500</v>
      </c>
      <c r="G21" s="5" t="s">
        <v>167</v>
      </c>
    </row>
    <row r="22" spans="2:7" ht="79.2" customHeight="1" x14ac:dyDescent="0.3">
      <c r="B22" s="221" t="s">
        <v>38</v>
      </c>
      <c r="C22" s="223" t="s">
        <v>9</v>
      </c>
      <c r="D22" s="223" t="s">
        <v>9</v>
      </c>
      <c r="E22" s="221" t="s">
        <v>64</v>
      </c>
      <c r="F22" s="214" t="s">
        <v>173</v>
      </c>
      <c r="G22" s="214" t="s">
        <v>171</v>
      </c>
    </row>
    <row r="23" spans="2:7" ht="84.6" customHeight="1" thickBot="1" x14ac:dyDescent="0.35">
      <c r="B23" s="222"/>
      <c r="C23" s="224"/>
      <c r="D23" s="224"/>
      <c r="E23" s="222"/>
      <c r="F23" s="216"/>
      <c r="G23" s="216"/>
    </row>
    <row r="24" spans="2:7" x14ac:dyDescent="0.3">
      <c r="B24" s="221" t="s">
        <v>29</v>
      </c>
      <c r="C24" s="214" t="s">
        <v>10</v>
      </c>
      <c r="D24" s="223" t="s">
        <v>9</v>
      </c>
      <c r="E24" s="221" t="s">
        <v>28</v>
      </c>
      <c r="F24" s="214" t="s">
        <v>173</v>
      </c>
      <c r="G24" s="214" t="s">
        <v>171</v>
      </c>
    </row>
    <row r="25" spans="2:7" x14ac:dyDescent="0.3">
      <c r="B25" s="225"/>
      <c r="C25" s="215"/>
      <c r="D25" s="226"/>
      <c r="E25" s="225"/>
      <c r="F25" s="215"/>
      <c r="G25" s="215"/>
    </row>
    <row r="26" spans="2:7" ht="68.400000000000006" customHeight="1" thickBot="1" x14ac:dyDescent="0.35">
      <c r="B26" s="222"/>
      <c r="C26" s="216"/>
      <c r="D26" s="224"/>
      <c r="E26" s="222"/>
      <c r="F26" s="216"/>
      <c r="G26" s="216"/>
    </row>
    <row r="27" spans="2:7" ht="40.200000000000003" customHeight="1" x14ac:dyDescent="0.3">
      <c r="B27" s="205" t="s">
        <v>39</v>
      </c>
      <c r="C27" s="214" t="s">
        <v>10</v>
      </c>
      <c r="D27" s="223" t="s">
        <v>9</v>
      </c>
      <c r="E27" s="221" t="s">
        <v>65</v>
      </c>
      <c r="F27" s="214" t="s">
        <v>173</v>
      </c>
      <c r="G27" s="214" t="s">
        <v>171</v>
      </c>
    </row>
    <row r="28" spans="2:7" ht="33" customHeight="1" x14ac:dyDescent="0.3">
      <c r="B28" s="206"/>
      <c r="C28" s="215"/>
      <c r="D28" s="226"/>
      <c r="E28" s="225"/>
      <c r="F28" s="215"/>
      <c r="G28" s="215"/>
    </row>
    <row r="29" spans="2:7" ht="63.6" customHeight="1" thickBot="1" x14ac:dyDescent="0.35">
      <c r="B29" s="207"/>
      <c r="C29" s="216"/>
      <c r="D29" s="224"/>
      <c r="E29" s="222"/>
      <c r="F29" s="216"/>
      <c r="G29" s="216"/>
    </row>
    <row r="39" spans="6:6" x14ac:dyDescent="0.3">
      <c r="F39" s="34"/>
    </row>
  </sheetData>
  <mergeCells count="37">
    <mergeCell ref="G27:G29"/>
    <mergeCell ref="B24:B26"/>
    <mergeCell ref="C24:C26"/>
    <mergeCell ref="D24:D26"/>
    <mergeCell ref="E24:E26"/>
    <mergeCell ref="F24:F26"/>
    <mergeCell ref="G24:G26"/>
    <mergeCell ref="B27:B29"/>
    <mergeCell ref="C27:C29"/>
    <mergeCell ref="D27:D29"/>
    <mergeCell ref="E27:E29"/>
    <mergeCell ref="F27:F29"/>
    <mergeCell ref="E15:E18"/>
    <mergeCell ref="F15:F18"/>
    <mergeCell ref="G15:G18"/>
    <mergeCell ref="B22:B23"/>
    <mergeCell ref="C22:C23"/>
    <mergeCell ref="D22:D23"/>
    <mergeCell ref="E22:E23"/>
    <mergeCell ref="F22:F23"/>
    <mergeCell ref="G22:G23"/>
    <mergeCell ref="B15:B18"/>
    <mergeCell ref="C15:C18"/>
    <mergeCell ref="D15:D18"/>
    <mergeCell ref="E4:E7"/>
    <mergeCell ref="F4:F7"/>
    <mergeCell ref="E8:E10"/>
    <mergeCell ref="F8:F10"/>
    <mergeCell ref="B3:G3"/>
    <mergeCell ref="B4:B7"/>
    <mergeCell ref="C4:C7"/>
    <mergeCell ref="D4:D7"/>
    <mergeCell ref="G4:G7"/>
    <mergeCell ref="G8:G10"/>
    <mergeCell ref="B8:B10"/>
    <mergeCell ref="C8:C10"/>
    <mergeCell ref="D8:D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9056-B84E-4ACE-B986-9475EBA2023F}">
  <sheetPr>
    <pageSetUpPr fitToPage="1"/>
  </sheetPr>
  <dimension ref="B1:G12"/>
  <sheetViews>
    <sheetView showGridLines="0" topLeftCell="A4" workbookViewId="0"/>
  </sheetViews>
  <sheetFormatPr baseColWidth="10" defaultColWidth="11.109375" defaultRowHeight="13.2" x14ac:dyDescent="0.3"/>
  <cols>
    <col min="1" max="1" width="11.109375" style="96"/>
    <col min="2" max="2" width="35.33203125" style="96" customWidth="1"/>
    <col min="3" max="4" width="8.5546875" style="111" customWidth="1"/>
    <col min="5" max="5" width="44.109375" style="96" customWidth="1"/>
    <col min="6" max="6" width="23.109375" style="96" customWidth="1"/>
    <col min="7" max="7" width="55.44140625" style="96" customWidth="1"/>
    <col min="8" max="16384" width="11.109375" style="96"/>
  </cols>
  <sheetData>
    <row r="1" spans="2:7" ht="34.950000000000003" customHeight="1" thickBot="1" x14ac:dyDescent="0.35">
      <c r="B1" s="227" t="s">
        <v>11</v>
      </c>
      <c r="C1" s="227"/>
      <c r="D1" s="227"/>
      <c r="E1" s="227"/>
      <c r="F1" s="227"/>
      <c r="G1" s="227"/>
    </row>
    <row r="2" spans="2:7" ht="13.8" thickBot="1" x14ac:dyDescent="0.35">
      <c r="B2" s="162" t="s">
        <v>1</v>
      </c>
      <c r="C2" s="107" t="s">
        <v>2</v>
      </c>
      <c r="D2" s="107" t="s">
        <v>2</v>
      </c>
      <c r="E2" s="162" t="s">
        <v>53</v>
      </c>
      <c r="F2" s="162" t="s">
        <v>6</v>
      </c>
      <c r="G2" s="162" t="s">
        <v>157</v>
      </c>
    </row>
    <row r="3" spans="2:7" ht="13.8" thickBot="1" x14ac:dyDescent="0.35">
      <c r="B3" s="162"/>
      <c r="C3" s="107" t="s">
        <v>3</v>
      </c>
      <c r="D3" s="107" t="s">
        <v>5</v>
      </c>
      <c r="E3" s="162"/>
      <c r="F3" s="162"/>
      <c r="G3" s="162"/>
    </row>
    <row r="4" spans="2:7" ht="105.15" customHeight="1" thickBot="1" x14ac:dyDescent="0.35">
      <c r="B4" s="108" t="s">
        <v>158</v>
      </c>
      <c r="C4" s="110" t="s">
        <v>9</v>
      </c>
      <c r="D4" s="110" t="s">
        <v>9</v>
      </c>
      <c r="E4" s="108" t="s">
        <v>159</v>
      </c>
      <c r="F4" s="115" t="s">
        <v>188</v>
      </c>
      <c r="G4" s="108" t="s">
        <v>186</v>
      </c>
    </row>
    <row r="5" spans="2:7" ht="33.15" customHeight="1" thickBot="1" x14ac:dyDescent="0.35">
      <c r="B5" s="114" t="s">
        <v>8</v>
      </c>
      <c r="C5" s="110" t="s">
        <v>9</v>
      </c>
      <c r="D5" s="110" t="s">
        <v>9</v>
      </c>
      <c r="E5" s="108" t="s">
        <v>160</v>
      </c>
      <c r="F5" s="113">
        <v>4000</v>
      </c>
      <c r="G5" s="114"/>
    </row>
    <row r="6" spans="2:7" ht="54.9" customHeight="1" thickBot="1" x14ac:dyDescent="0.35">
      <c r="B6" s="108" t="s">
        <v>13</v>
      </c>
      <c r="C6" s="110" t="s">
        <v>9</v>
      </c>
      <c r="D6" s="110" t="s">
        <v>9</v>
      </c>
      <c r="E6" s="116" t="s">
        <v>185</v>
      </c>
      <c r="F6" s="115" t="s">
        <v>189</v>
      </c>
      <c r="G6" s="108" t="s">
        <v>161</v>
      </c>
    </row>
    <row r="7" spans="2:7" ht="48.75" customHeight="1" thickBot="1" x14ac:dyDescent="0.35">
      <c r="B7" s="108" t="s">
        <v>15</v>
      </c>
      <c r="C7" s="110" t="s">
        <v>9</v>
      </c>
      <c r="D7" s="110" t="s">
        <v>9</v>
      </c>
      <c r="E7" s="114" t="s">
        <v>162</v>
      </c>
      <c r="F7" s="113">
        <v>3000</v>
      </c>
      <c r="G7" s="114" t="s">
        <v>163</v>
      </c>
    </row>
    <row r="8" spans="2:7" ht="115.65" customHeight="1" thickBot="1" x14ac:dyDescent="0.35">
      <c r="B8" s="108" t="s">
        <v>17</v>
      </c>
      <c r="C8" s="110" t="s">
        <v>9</v>
      </c>
      <c r="D8" s="110" t="s">
        <v>9</v>
      </c>
      <c r="E8" s="108" t="s">
        <v>18</v>
      </c>
      <c r="F8" s="110" t="s">
        <v>184</v>
      </c>
      <c r="G8" s="117" t="s">
        <v>180</v>
      </c>
    </row>
    <row r="9" spans="2:7" ht="71.400000000000006" customHeight="1" thickBot="1" x14ac:dyDescent="0.35">
      <c r="B9" s="108" t="s">
        <v>19</v>
      </c>
      <c r="C9" s="110" t="s">
        <v>10</v>
      </c>
      <c r="D9" s="110" t="s">
        <v>9</v>
      </c>
      <c r="E9" s="114" t="s">
        <v>164</v>
      </c>
      <c r="F9" s="113">
        <v>5000</v>
      </c>
      <c r="G9" s="114" t="s">
        <v>20</v>
      </c>
    </row>
    <row r="10" spans="2:7" ht="151.65" customHeight="1" thickBot="1" x14ac:dyDescent="0.35">
      <c r="B10" s="108" t="s">
        <v>21</v>
      </c>
      <c r="C10" s="110" t="s">
        <v>9</v>
      </c>
      <c r="D10" s="110" t="s">
        <v>9</v>
      </c>
      <c r="E10" s="114" t="s">
        <v>165</v>
      </c>
      <c r="F10" s="108" t="s">
        <v>183</v>
      </c>
      <c r="G10" s="117" t="s">
        <v>181</v>
      </c>
    </row>
    <row r="11" spans="2:7" ht="24.45" customHeight="1" x14ac:dyDescent="0.3">
      <c r="B11" s="112"/>
      <c r="C11" s="104"/>
      <c r="D11" s="104"/>
      <c r="E11" s="102"/>
      <c r="F11" s="103"/>
      <c r="G11" s="104"/>
    </row>
    <row r="12" spans="2:7" x14ac:dyDescent="0.3">
      <c r="B12" s="101"/>
    </row>
  </sheetData>
  <sheetProtection algorithmName="SHA-512" hashValue="NEmAN8JeL5ZhbdznfrrgKzVQiotV9esel9BvIh7lqOXT/5H/1Vyenhmk4Q/3PtOhJeG12qlWedcf3j9mEl+hbQ==" saltValue="XLQdC7CCDwcbeKmDH6TUZg==" spinCount="100000" sheet="1" objects="1" scenarios="1"/>
  <mergeCells count="5">
    <mergeCell ref="B1:G1"/>
    <mergeCell ref="B2:B3"/>
    <mergeCell ref="E2:E3"/>
    <mergeCell ref="F2:F3"/>
    <mergeCell ref="G2:G3"/>
  </mergeCells>
  <pageMargins left="0.70866141732283472" right="0.70866141732283472" top="0.74803149606299213" bottom="0.74803149606299213" header="0.31496062992125984" footer="0.31496062992125984"/>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D2A54-A09D-4F6E-B6E7-85E31BA7F33B}">
  <sheetPr>
    <pageSetUpPr fitToPage="1"/>
  </sheetPr>
  <dimension ref="B1:G9"/>
  <sheetViews>
    <sheetView showGridLines="0" topLeftCell="B1" workbookViewId="0">
      <selection activeCell="E5" sqref="E5"/>
    </sheetView>
  </sheetViews>
  <sheetFormatPr baseColWidth="10" defaultColWidth="11.109375" defaultRowHeight="13.2" x14ac:dyDescent="0.3"/>
  <cols>
    <col min="1" max="1" width="11.109375" style="96"/>
    <col min="2" max="2" width="37.44140625" style="96" customWidth="1"/>
    <col min="3" max="3" width="7.44140625" style="111" customWidth="1"/>
    <col min="4" max="4" width="8" style="111" customWidth="1"/>
    <col min="5" max="5" width="40.88671875" style="96" customWidth="1"/>
    <col min="6" max="6" width="14.33203125" style="96" customWidth="1"/>
    <col min="7" max="7" width="39.6640625" style="96" customWidth="1"/>
    <col min="8" max="16384" width="11.109375" style="96"/>
  </cols>
  <sheetData>
    <row r="1" spans="2:7" ht="24.45" customHeight="1" thickBot="1" x14ac:dyDescent="0.35">
      <c r="B1" s="112"/>
      <c r="C1" s="104"/>
      <c r="D1" s="104"/>
      <c r="E1" s="102"/>
      <c r="F1" s="103"/>
      <c r="G1" s="104"/>
    </row>
    <row r="2" spans="2:7" customFormat="1" ht="15" thickBot="1" x14ac:dyDescent="0.35">
      <c r="B2" s="230" t="s">
        <v>22</v>
      </c>
      <c r="C2" s="231"/>
      <c r="D2" s="231"/>
      <c r="E2" s="231"/>
      <c r="F2" s="231"/>
      <c r="G2" s="232"/>
    </row>
    <row r="3" spans="2:7" customFormat="1" ht="14.4" x14ac:dyDescent="0.3">
      <c r="B3" s="228" t="s">
        <v>1</v>
      </c>
      <c r="C3" s="1" t="s">
        <v>2</v>
      </c>
      <c r="D3" s="7" t="s">
        <v>4</v>
      </c>
      <c r="E3" s="228" t="s">
        <v>187</v>
      </c>
      <c r="F3" s="228" t="s">
        <v>6</v>
      </c>
      <c r="G3" s="228" t="s">
        <v>7</v>
      </c>
    </row>
    <row r="4" spans="2:7" customFormat="1" ht="15" thickBot="1" x14ac:dyDescent="0.35">
      <c r="B4" s="229"/>
      <c r="C4" s="6" t="s">
        <v>3</v>
      </c>
      <c r="D4" s="8" t="s">
        <v>5</v>
      </c>
      <c r="E4" s="229"/>
      <c r="F4" s="229"/>
      <c r="G4" s="229"/>
    </row>
    <row r="5" spans="2:7" ht="53.25" customHeight="1" thickBot="1" x14ac:dyDescent="0.35">
      <c r="B5" s="99" t="s">
        <v>23</v>
      </c>
      <c r="C5" s="100" t="s">
        <v>9</v>
      </c>
      <c r="D5" s="100" t="s">
        <v>9</v>
      </c>
      <c r="E5" s="97" t="s">
        <v>166</v>
      </c>
      <c r="F5" s="98">
        <v>3000</v>
      </c>
      <c r="G5" s="97" t="s">
        <v>167</v>
      </c>
    </row>
    <row r="6" spans="2:7" ht="94.65" customHeight="1" thickBot="1" x14ac:dyDescent="0.35">
      <c r="B6" s="93" t="s">
        <v>24</v>
      </c>
      <c r="C6" s="100" t="s">
        <v>9</v>
      </c>
      <c r="D6" s="100" t="s">
        <v>9</v>
      </c>
      <c r="E6" s="97" t="s">
        <v>168</v>
      </c>
      <c r="F6" s="98">
        <v>5000</v>
      </c>
      <c r="G6" s="97" t="s">
        <v>167</v>
      </c>
    </row>
    <row r="7" spans="2:7" ht="70.95" customHeight="1" thickBot="1" x14ac:dyDescent="0.35">
      <c r="B7" s="93" t="s">
        <v>25</v>
      </c>
      <c r="C7" s="100" t="s">
        <v>9</v>
      </c>
      <c r="D7" s="100" t="s">
        <v>9</v>
      </c>
      <c r="E7" s="97" t="s">
        <v>169</v>
      </c>
      <c r="F7" s="98">
        <v>2500</v>
      </c>
      <c r="G7" s="97" t="s">
        <v>167</v>
      </c>
    </row>
    <row r="8" spans="2:7" x14ac:dyDescent="0.3">
      <c r="B8" s="112"/>
      <c r="C8" s="118"/>
      <c r="D8" s="118"/>
      <c r="E8" s="102"/>
      <c r="F8" s="105"/>
      <c r="G8" s="102"/>
    </row>
    <row r="9" spans="2:7" x14ac:dyDescent="0.3">
      <c r="B9" s="101"/>
    </row>
  </sheetData>
  <sheetProtection algorithmName="SHA-512" hashValue="wgF6viOQUObjbfaTnffqDsF3hDhd8gBALxeHVwDBwl6b1HPlz/MwcXDlCE+znhTVR85warpHkB1KEEHV3pC2dw==" saltValue="lbJ7xlJvpnkDBYItvna9kg==" spinCount="100000" sheet="1" objects="1" scenarios="1"/>
  <mergeCells count="5">
    <mergeCell ref="B3:B4"/>
    <mergeCell ref="E3:E4"/>
    <mergeCell ref="F3:F4"/>
    <mergeCell ref="G3:G4"/>
    <mergeCell ref="B2:G2"/>
  </mergeCells>
  <pageMargins left="0.70866141732283472" right="0.70866141732283472" top="0.74803149606299213" bottom="0.74803149606299213" header="0.31496062992125984" footer="0.31496062992125984"/>
  <pageSetup paperSize="9" scale="8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2CFE7-36AF-4566-BA71-D82ABB685F69}">
  <sheetPr>
    <pageSetUpPr fitToPage="1"/>
  </sheetPr>
  <dimension ref="B1:G7"/>
  <sheetViews>
    <sheetView showGridLines="0" topLeftCell="B1" workbookViewId="0">
      <selection activeCell="I4" sqref="I4"/>
    </sheetView>
  </sheetViews>
  <sheetFormatPr baseColWidth="10" defaultColWidth="11.109375" defaultRowHeight="13.2" x14ac:dyDescent="0.3"/>
  <cols>
    <col min="1" max="1" width="11.109375" style="96"/>
    <col min="2" max="2" width="45.88671875" style="96" customWidth="1"/>
    <col min="3" max="3" width="8.6640625" style="111" customWidth="1"/>
    <col min="4" max="4" width="8.44140625" style="111" customWidth="1"/>
    <col min="5" max="5" width="23.88671875" style="96" customWidth="1"/>
    <col min="6" max="6" width="18.44140625" style="96" customWidth="1"/>
    <col min="7" max="7" width="48.88671875" style="96" customWidth="1"/>
    <col min="8" max="16384" width="11.109375" style="96"/>
  </cols>
  <sheetData>
    <row r="1" spans="2:7" customFormat="1" ht="22.2" customHeight="1" thickBot="1" x14ac:dyDescent="0.3">
      <c r="B1" s="161" t="s">
        <v>26</v>
      </c>
      <c r="C1" s="161"/>
      <c r="D1" s="161"/>
      <c r="E1" s="161"/>
      <c r="F1" s="161"/>
      <c r="G1" s="161"/>
    </row>
    <row r="2" spans="2:7" customFormat="1" ht="15" thickBot="1" x14ac:dyDescent="0.35">
      <c r="B2" s="162" t="s">
        <v>1</v>
      </c>
      <c r="C2" s="106" t="s">
        <v>2</v>
      </c>
      <c r="D2" s="107" t="s">
        <v>4</v>
      </c>
      <c r="E2" s="162" t="s">
        <v>187</v>
      </c>
      <c r="F2" s="162" t="s">
        <v>6</v>
      </c>
      <c r="G2" s="162" t="s">
        <v>7</v>
      </c>
    </row>
    <row r="3" spans="2:7" customFormat="1" ht="15" thickBot="1" x14ac:dyDescent="0.35">
      <c r="B3" s="162"/>
      <c r="C3" s="106" t="s">
        <v>3</v>
      </c>
      <c r="D3" s="107" t="s">
        <v>5</v>
      </c>
      <c r="E3" s="162"/>
      <c r="F3" s="162"/>
      <c r="G3" s="162"/>
    </row>
    <row r="4" spans="2:7" ht="110.25" customHeight="1" thickBot="1" x14ac:dyDescent="0.35">
      <c r="B4" s="108" t="s">
        <v>27</v>
      </c>
      <c r="C4" s="109" t="s">
        <v>9</v>
      </c>
      <c r="D4" s="109" t="s">
        <v>9</v>
      </c>
      <c r="E4" s="108" t="s">
        <v>28</v>
      </c>
      <c r="F4" s="108" t="s">
        <v>170</v>
      </c>
      <c r="G4" s="108" t="s">
        <v>182</v>
      </c>
    </row>
    <row r="5" spans="2:7" ht="105.75" customHeight="1" thickBot="1" x14ac:dyDescent="0.35">
      <c r="B5" s="108" t="s">
        <v>29</v>
      </c>
      <c r="C5" s="110" t="s">
        <v>10</v>
      </c>
      <c r="D5" s="109" t="s">
        <v>9</v>
      </c>
      <c r="E5" s="108" t="s">
        <v>28</v>
      </c>
      <c r="F5" s="108" t="s">
        <v>170</v>
      </c>
      <c r="G5" s="108" t="s">
        <v>182</v>
      </c>
    </row>
    <row r="6" spans="2:7" ht="132.9" customHeight="1" thickBot="1" x14ac:dyDescent="0.35">
      <c r="B6" s="108" t="s">
        <v>30</v>
      </c>
      <c r="C6" s="110" t="s">
        <v>10</v>
      </c>
      <c r="D6" s="109" t="s">
        <v>9</v>
      </c>
      <c r="E6" s="108" t="s">
        <v>28</v>
      </c>
      <c r="F6" s="108" t="s">
        <v>170</v>
      </c>
      <c r="G6" s="108" t="s">
        <v>182</v>
      </c>
    </row>
    <row r="7" spans="2:7" x14ac:dyDescent="0.3">
      <c r="B7" s="101"/>
    </row>
  </sheetData>
  <sheetProtection algorithmName="SHA-512" hashValue="O6TWthjeDVyM9MUjwxODoU3PynAmonG9XIdtJeIyjpmyg4Q7dqFpxdXi/SuKfksGLdBQuOoJUVHJ6tMGTiDp2Q==" saltValue="msJgff9zZwEByWObajEuYw==" spinCount="100000" sheet="1" objects="1" scenarios="1"/>
  <mergeCells count="5">
    <mergeCell ref="B1:G1"/>
    <mergeCell ref="B2:B3"/>
    <mergeCell ref="E2:E3"/>
    <mergeCell ref="F2:F3"/>
    <mergeCell ref="G2:G3"/>
  </mergeCells>
  <pageMargins left="0.70866141732283472" right="0.7086614173228347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11</vt:i4>
      </vt:variant>
    </vt:vector>
  </HeadingPairs>
  <TitlesOfParts>
    <vt:vector size="19" baseType="lpstr">
      <vt:lpstr>Instrucciones</vt:lpstr>
      <vt:lpstr>Fichas de actuaciones</vt:lpstr>
      <vt:lpstr>resumen plan</vt:lpstr>
      <vt:lpstr>rangos</vt:lpstr>
      <vt:lpstr>TD</vt:lpstr>
      <vt:lpstr>Promoción</vt:lpstr>
      <vt:lpstr>Innovación</vt:lpstr>
      <vt:lpstr>Sostenibilidad</vt:lpstr>
      <vt:lpstr>'Fichas de actuaciones'!Área_de_impresión</vt:lpstr>
      <vt:lpstr>Innovación!Área_de_impresión</vt:lpstr>
      <vt:lpstr>Instrucciones!Área_de_impresión</vt:lpstr>
      <vt:lpstr>Promoción!Área_de_impresión</vt:lpstr>
      <vt:lpstr>'resumen plan'!Área_de_impresión</vt:lpstr>
      <vt:lpstr>Sostenibilidad!Área_de_impresión</vt:lpstr>
      <vt:lpstr>INNOVACIÓN_INTERNACIONAL</vt:lpstr>
      <vt:lpstr>PROMOCIÓN_INTERNACIONAL</vt:lpstr>
      <vt:lpstr>SOSTENIBILIDAD_INTERNACIONAL</vt:lpstr>
      <vt:lpstr>TD_1</vt:lpstr>
      <vt:lpstr>TRANSFORMACIÓN_DIGITAL_INTERNACIONAL</vt:lpstr>
    </vt:vector>
  </TitlesOfParts>
  <Company>IPEX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IPEX</dc:creator>
  <cp:lastModifiedBy>Ana Marín Rodríguez</cp:lastModifiedBy>
  <cp:lastPrinted>2025-09-29T07:13:40Z</cp:lastPrinted>
  <dcterms:created xsi:type="dcterms:W3CDTF">2021-09-23T07:22:40Z</dcterms:created>
  <dcterms:modified xsi:type="dcterms:W3CDTF">2026-10-08T09:51:49Z</dcterms:modified>
</cp:coreProperties>
</file>