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5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6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drawings/drawing7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8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drawings/drawing9.xml" ContentType="application/vnd.openxmlformats-officedocument.drawing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10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drawings/drawing11.xml" ContentType="application/vnd.openxmlformats-officedocument.drawing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drawings/drawing12.xml" ContentType="application/vnd.openxmlformats-officedocument.drawing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showInkAnnotation="0"/>
  <xr:revisionPtr revIDLastSave="0" documentId="13_ncr:1_{7B829D82-DF29-4510-8523-EB781222738E}" xr6:coauthVersionLast="36" xr6:coauthVersionMax="47" xr10:uidLastSave="{00000000-0000-0000-0000-000000000000}"/>
  <bookViews>
    <workbookView xWindow="-105" yWindow="-105" windowWidth="23250" windowHeight="12570" tabRatio="791" firstSheet="3" activeTab="10" xr2:uid="{00000000-000D-0000-FFFF-FFFF00000000}"/>
  </bookViews>
  <sheets>
    <sheet name="ANEXO II " sheetId="19" r:id="rId1"/>
    <sheet name="AMBITO 1" sheetId="17" r:id="rId2"/>
    <sheet name="P4 DESPLAZAMIENTO ACTIVO " sheetId="4" r:id="rId3"/>
    <sheet name="P5 DEPORTE EN FAMILIA" sheetId="5" r:id="rId4"/>
    <sheet name="P6 HÁBITOS SALUDABLES" sheetId="6" r:id="rId5"/>
    <sheet name="P7 RECREOS " sheetId="7" r:id="rId6"/>
    <sheet name="P8 ACTIVIDADES COMPLEMENTARIAS" sheetId="8" r:id="rId7"/>
    <sheet name="P9 ACTIV EXTRACURRICULARES" sheetId="9" r:id="rId8"/>
    <sheet name="P10 TIC´S" sheetId="10" r:id="rId9"/>
    <sheet name="ÁMBITO 2" sheetId="11" r:id="rId10"/>
    <sheet name="ÁMBITO 3" sheetId="12" r:id="rId11"/>
    <sheet name="ÁMBITO 4" sheetId="13" r:id="rId12"/>
    <sheet name="PUNTUACIÓN TOTAL" sheetId="18" r:id="rId13"/>
  </sheets>
  <definedNames>
    <definedName name="_xlnm.Print_Area" localSheetId="1">'AMBITO 1'!$A$1:$J$67</definedName>
    <definedName name="_xlnm.Print_Area" localSheetId="9">'ÁMBITO 2'!$A$1:$J$25</definedName>
    <definedName name="_xlnm.Print_Area" localSheetId="10">'ÁMBITO 3'!$A$1:$N$36</definedName>
    <definedName name="_xlnm.Print_Area" localSheetId="11">'ÁMBITO 4'!$A$1:$K$27</definedName>
    <definedName name="_xlnm.Print_Area" localSheetId="0">'ANEXO II '!$A$1:$J$88</definedName>
    <definedName name="_xlnm.Print_Area" localSheetId="8">'P10 TIC´S'!$B$1:$J$27</definedName>
    <definedName name="_xlnm.Print_Area" localSheetId="2">'P4 DESPLAZAMIENTO ACTIVO '!$A$1:$M$38</definedName>
    <definedName name="_xlnm.Print_Area" localSheetId="3">'P5 DEPORTE EN FAMILIA'!$B$1:$J$17</definedName>
    <definedName name="_xlnm.Print_Area" localSheetId="4">'P6 HÁBITOS SALUDABLES'!$B$1:$M$42</definedName>
    <definedName name="_xlnm.Print_Area" localSheetId="5">'P7 RECREOS '!$B$1:$J$30</definedName>
    <definedName name="_xlnm.Print_Area" localSheetId="6">'P8 ACTIVIDADES COMPLEMENTARIAS'!$B$1:$J$37</definedName>
    <definedName name="_xlnm.Print_Area" localSheetId="7">'P9 ACTIV EXTRACURRICULARES'!$B$1:$J$43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" i="11" l="1"/>
  <c r="R30" i="11"/>
  <c r="R29" i="11"/>
  <c r="R28" i="11"/>
  <c r="R27" i="11"/>
  <c r="R26" i="11"/>
  <c r="R22" i="11" l="1"/>
  <c r="M13" i="4"/>
  <c r="M28" i="4"/>
  <c r="S29" i="12"/>
  <c r="S20" i="12"/>
  <c r="S11" i="12"/>
  <c r="S28" i="12"/>
  <c r="S19" i="12"/>
  <c r="S10" i="12"/>
  <c r="S27" i="12"/>
  <c r="S26" i="12"/>
  <c r="S17" i="12"/>
  <c r="S25" i="12"/>
  <c r="S24" i="12"/>
  <c r="S15" i="12"/>
  <c r="S23" i="12"/>
  <c r="S14" i="12"/>
  <c r="S22" i="12"/>
  <c r="S13" i="12"/>
  <c r="S6" i="12"/>
  <c r="S5" i="12"/>
  <c r="S3" i="12"/>
  <c r="S30" i="12"/>
  <c r="S21" i="12"/>
  <c r="S18" i="12"/>
  <c r="S16" i="12"/>
  <c r="S12" i="12"/>
  <c r="O14" i="13"/>
  <c r="O12" i="13"/>
  <c r="S9" i="12"/>
  <c r="S8" i="12"/>
  <c r="O25" i="13"/>
  <c r="O16" i="13"/>
  <c r="O17" i="13"/>
  <c r="O18" i="13"/>
  <c r="O19" i="13"/>
  <c r="O20" i="13"/>
  <c r="O21" i="13"/>
  <c r="O27" i="13"/>
  <c r="S7" i="12"/>
  <c r="R13" i="11"/>
  <c r="R15" i="11"/>
  <c r="R16" i="11"/>
  <c r="R17" i="11"/>
  <c r="R18" i="11"/>
  <c r="R19" i="11"/>
  <c r="R20" i="11"/>
  <c r="R23" i="11"/>
  <c r="R24" i="11"/>
  <c r="R25" i="11"/>
  <c r="M12" i="10"/>
  <c r="M14" i="10"/>
  <c r="M16" i="10"/>
  <c r="M18" i="10"/>
  <c r="M20" i="10"/>
  <c r="M11" i="9"/>
  <c r="M15" i="9"/>
  <c r="M18" i="9"/>
  <c r="M20" i="9"/>
  <c r="M21" i="9"/>
  <c r="M26" i="9" s="1"/>
  <c r="M22" i="9"/>
  <c r="M23" i="9"/>
  <c r="M24" i="9"/>
  <c r="M25" i="9"/>
  <c r="M28" i="9"/>
  <c r="M30" i="9"/>
  <c r="M32" i="9"/>
  <c r="M34" i="9"/>
  <c r="M36" i="9"/>
  <c r="M38" i="9"/>
  <c r="M12" i="8"/>
  <c r="M15" i="8"/>
  <c r="M17" i="8"/>
  <c r="M18" i="8"/>
  <c r="M19" i="8"/>
  <c r="M20" i="8"/>
  <c r="M21" i="8"/>
  <c r="M22" i="8"/>
  <c r="M25" i="8"/>
  <c r="M26" i="8"/>
  <c r="M27" i="8"/>
  <c r="M28" i="8"/>
  <c r="M29" i="8"/>
  <c r="M12" i="7"/>
  <c r="M14" i="7"/>
  <c r="M17" i="7"/>
  <c r="M21" i="7"/>
  <c r="M24" i="7"/>
  <c r="M27" i="7"/>
  <c r="R11" i="6"/>
  <c r="R14" i="6"/>
  <c r="R15" i="6"/>
  <c r="R16" i="6"/>
  <c r="R18" i="6"/>
  <c r="R19" i="6"/>
  <c r="R20" i="6"/>
  <c r="R22" i="6"/>
  <c r="R23" i="6"/>
  <c r="R24" i="6"/>
  <c r="R26" i="6"/>
  <c r="R27" i="6"/>
  <c r="R28" i="6"/>
  <c r="R30" i="6"/>
  <c r="R31" i="6"/>
  <c r="R32" i="6"/>
  <c r="R34" i="6"/>
  <c r="R35" i="6"/>
  <c r="R36" i="6"/>
  <c r="R39" i="6"/>
  <c r="L11" i="5"/>
  <c r="L13" i="5"/>
  <c r="G16" i="5" s="1"/>
  <c r="D4" i="18" s="1"/>
  <c r="M14" i="4"/>
  <c r="M15" i="4"/>
  <c r="M16" i="4"/>
  <c r="M17" i="4"/>
  <c r="M18" i="4"/>
  <c r="M20" i="4"/>
  <c r="M21" i="4"/>
  <c r="M22" i="4"/>
  <c r="M23" i="4"/>
  <c r="M24" i="4"/>
  <c r="M26" i="4"/>
  <c r="M33" i="4"/>
  <c r="M34" i="4"/>
  <c r="R32" i="11" l="1"/>
  <c r="G26" i="13"/>
  <c r="K11" i="18" s="1"/>
  <c r="K13" i="18" s="1"/>
  <c r="R21" i="11"/>
  <c r="G24" i="11" s="1"/>
  <c r="F11" i="18" s="1"/>
  <c r="F13" i="18" s="1"/>
  <c r="F35" i="12"/>
  <c r="I11" i="18" s="1"/>
  <c r="I13" i="18" s="1"/>
  <c r="G26" i="10"/>
  <c r="D9" i="18" s="1"/>
  <c r="M23" i="8"/>
  <c r="G36" i="8" s="1"/>
  <c r="D7" i="18" s="1"/>
  <c r="G29" i="7"/>
  <c r="D6" i="18" s="1"/>
  <c r="H41" i="6"/>
  <c r="D5" i="18" s="1"/>
  <c r="M19" i="4"/>
  <c r="M25" i="4"/>
  <c r="G37" i="4" s="1"/>
  <c r="D3" i="18" s="1"/>
  <c r="H42" i="9"/>
  <c r="D8" i="18" s="1"/>
  <c r="D11" i="18" l="1"/>
  <c r="D16" i="18" s="1"/>
  <c r="D13" i="18" l="1"/>
</calcChain>
</file>

<file path=xl/sharedStrings.xml><?xml version="1.0" encoding="utf-8"?>
<sst xmlns="http://schemas.openxmlformats.org/spreadsheetml/2006/main" count="457" uniqueCount="211">
  <si>
    <t>Ayuntamiento</t>
  </si>
  <si>
    <t>Otros</t>
  </si>
  <si>
    <t>PROYECTO ESCOLAR SALUDABLE</t>
  </si>
  <si>
    <t>PROGRAMA 4. DESPLAZAMIENTO ACTIVO AL CENTRO</t>
  </si>
  <si>
    <t>Ficha resumen del Programa</t>
  </si>
  <si>
    <t xml:space="preserve">Especialidad: </t>
  </si>
  <si>
    <t xml:space="preserve">Nombre: </t>
  </si>
  <si>
    <t>1º Apellido</t>
  </si>
  <si>
    <t>2º Apellido</t>
  </si>
  <si>
    <t xml:space="preserve">D.N.I. </t>
  </si>
  <si>
    <t xml:space="preserve">N.I.F. </t>
  </si>
  <si>
    <t>Nº de documento</t>
  </si>
  <si>
    <t>Teléfono</t>
  </si>
  <si>
    <t>Teléfono móvil</t>
  </si>
  <si>
    <t>Correo electrónico</t>
  </si>
  <si>
    <t>Situación Administrativa en el Centro</t>
  </si>
  <si>
    <t>Datos del responsable 
del programa</t>
  </si>
  <si>
    <t>% de participación del alumnado del centro</t>
  </si>
  <si>
    <t>0%-25%</t>
  </si>
  <si>
    <t>25%-50%</t>
  </si>
  <si>
    <t>50%-75%</t>
  </si>
  <si>
    <t>75%-100%</t>
  </si>
  <si>
    <t>Implicación de la Comunidad Educativa</t>
  </si>
  <si>
    <t>Profesorado</t>
  </si>
  <si>
    <t>Familias</t>
  </si>
  <si>
    <t>Asociaciones</t>
  </si>
  <si>
    <t>Desarrollo de una U.D. relacionada con el
desplazamiento activo y la seguridad vial</t>
  </si>
  <si>
    <t>U.D.</t>
  </si>
  <si>
    <t>Incluye actuaciones de desplazamiento</t>
  </si>
  <si>
    <t>Caminando</t>
  </si>
  <si>
    <t>Bicicleta</t>
  </si>
  <si>
    <t>Se prevén medidas facilitadoras (planificación 
de espacios para guardar el material, aparca 
bicis, etc.) para aquellos alumnso/as que se 
desplazan con asiduidad al centro mediante
un medio de transporte activo.</t>
  </si>
  <si>
    <t>SI</t>
  </si>
  <si>
    <t xml:space="preserve">Periodicidad de las propuestas planteadas </t>
  </si>
  <si>
    <t>Criterios de 
evaluación</t>
  </si>
  <si>
    <t>PUNTUACIÓN TOTAL DEL PROGRAMA</t>
  </si>
  <si>
    <t>PROGRAMA 6. HÁBITOS SALUDABLES</t>
  </si>
  <si>
    <t xml:space="preserve">Se planifican actuaciones en colaboración con: </t>
  </si>
  <si>
    <t>Centro de Salud</t>
  </si>
  <si>
    <t>Cruz Roja</t>
  </si>
  <si>
    <t>Otras asociaciones o colectivos</t>
  </si>
  <si>
    <t>Incluye actuaciones para la difusión y desarrollo de hábitos slaudables con relación a la alimentación equilibrada.</t>
  </si>
  <si>
    <t>Con el alumnado</t>
  </si>
  <si>
    <t>Con el profesorado</t>
  </si>
  <si>
    <t>Con las familias</t>
  </si>
  <si>
    <t>De 1 a 5</t>
  </si>
  <si>
    <t>De 5 a 10</t>
  </si>
  <si>
    <t>Más de 10</t>
  </si>
  <si>
    <t>PROGRAMA 7. RECREOS CON ACTIVIDAD FÍSICO-DEPORTIVA ORGANIZADA</t>
  </si>
  <si>
    <t>Se plantean actividades para el alumnado
 femenino</t>
  </si>
  <si>
    <t>Se realizan recreos con actividad físico-deportiva organizada de enero a junio</t>
  </si>
  <si>
    <t>1 día por semana</t>
  </si>
  <si>
    <t>2 días por semana</t>
  </si>
  <si>
    <t>3 días por semana</t>
  </si>
  <si>
    <t>4 días por semana</t>
  </si>
  <si>
    <t>5 días por semana</t>
  </si>
  <si>
    <t>Número de actividadesdiferentes planteadas</t>
  </si>
  <si>
    <t>Entre 1-5</t>
  </si>
  <si>
    <t>Entre 5-10</t>
  </si>
  <si>
    <t>Entre 10-15</t>
  </si>
  <si>
    <t>Entre 15-20</t>
  </si>
  <si>
    <t>Más de 20</t>
  </si>
  <si>
    <t>PROGRAMA 8. ACTIVIDADES FÍSICO-DEPORTIVAS COMPLEMENTARIAS</t>
  </si>
  <si>
    <t>El programa contempla actuaciones y/o
actividades interdisciplinares</t>
  </si>
  <si>
    <t>Número de actuaciones y/o actividades diferentes que contempla el programa</t>
  </si>
  <si>
    <t>C.E.I.P.</t>
  </si>
  <si>
    <t>Infantil</t>
  </si>
  <si>
    <t>Primaria</t>
  </si>
  <si>
    <t>I.E.S.</t>
  </si>
  <si>
    <t>E.S.O.</t>
  </si>
  <si>
    <t>Bachillerato</t>
  </si>
  <si>
    <t>CFGM-GS</t>
  </si>
  <si>
    <t>El programa incluye actuaciones y/o actividades permanentes (octubre-mayo)</t>
  </si>
  <si>
    <t>El programaincluye actuaciones y/o actividades deiniciación deportiva y a la competición</t>
  </si>
  <si>
    <t>El programa incluye actuaciones y/o actividades de ocio y recreación</t>
  </si>
  <si>
    <t>El programa incluye actuaciones y/o actividades a realizar durante las tutorías</t>
  </si>
  <si>
    <t>El programa incluye actuaciones y/o actividades a realizar durante las guardias</t>
  </si>
  <si>
    <t>PROGRAMA 9. ACTIVIDADES FÍSICO-DEPORTIVAS EXTRACURRICULARES</t>
  </si>
  <si>
    <t>El programa contempla actuaciones y/o
actividades intercentros</t>
  </si>
  <si>
    <t>Mas de 10</t>
  </si>
  <si>
    <t>Participación en eeventos deportivos del municipio</t>
  </si>
  <si>
    <t>Participación, como centro, en el Campeonato Regional del Deporte en Edad Escolar</t>
  </si>
  <si>
    <t>Organización de eventos deportivos</t>
  </si>
  <si>
    <t>AMBITO 1. PROGRAMAS</t>
  </si>
  <si>
    <t>PROGRAMA 10. USO DE LAS TECNOLOGÍAS DE LA INFORMACIÓN Y LA COMUNICACIÓN (TIC´S)</t>
  </si>
  <si>
    <t>Se preve el uso de la Web del centro para difundir las actuaciones y/o actividades que forman parte del Proyecto</t>
  </si>
  <si>
    <t>Se preve el uso de las Redes Sociales para difundir las actuaciones y/o actividades que forman parte del Proyecto</t>
  </si>
  <si>
    <t>Seprvé el uso de otras herramientas digitales (Blogs, Wikis, etc.)</t>
  </si>
  <si>
    <r>
      <rPr>
        <b/>
        <u/>
        <sz val="12"/>
        <rFont val="Arial"/>
        <family val="2"/>
      </rPr>
      <t>AMBITO 2</t>
    </r>
    <r>
      <rPr>
        <b/>
        <sz val="12"/>
        <rFont val="Arial"/>
        <family val="2"/>
      </rPr>
      <t>. IMPLICACIÓN DE LA COMUNIDAD EDUCATIVA Y OTRAS ENTIDADES 
O AGENTES  EXTERNOS EN EL PROYECTO ESCOLAR SALUDABLE</t>
    </r>
  </si>
  <si>
    <t xml:space="preserve">Participación en el Proyecto de un porcentaje 
relevante del profesorado y del alumnado del centro
</t>
  </si>
  <si>
    <t>Menos del 25%</t>
  </si>
  <si>
    <t>Más del 75%</t>
  </si>
  <si>
    <t xml:space="preserve">Participación y/colaboración de agentes externos </t>
  </si>
  <si>
    <t>Clubes deportivos</t>
  </si>
  <si>
    <t>Empresas</t>
  </si>
  <si>
    <t>ONG</t>
  </si>
  <si>
    <t>Centro de salud</t>
  </si>
  <si>
    <t>Otras instituciones</t>
  </si>
  <si>
    <t>Programa 1</t>
  </si>
  <si>
    <t>Programa 2</t>
  </si>
  <si>
    <t>Programa 3</t>
  </si>
  <si>
    <t>Programa 4</t>
  </si>
  <si>
    <t>Programa 5</t>
  </si>
  <si>
    <t>Programa 6</t>
  </si>
  <si>
    <t>Programa 7</t>
  </si>
  <si>
    <t>Programa 8</t>
  </si>
  <si>
    <t>Programa 9</t>
  </si>
  <si>
    <t>Programa 10</t>
  </si>
  <si>
    <t>PUNTUACIÓN TOTAL DEL ÁMBITO</t>
  </si>
  <si>
    <r>
      <rPr>
        <b/>
        <u/>
        <sz val="12"/>
        <rFont val="Arial"/>
        <family val="2"/>
      </rPr>
      <t>AMBITO 3</t>
    </r>
    <r>
      <rPr>
        <b/>
        <sz val="12"/>
        <rFont val="Arial"/>
        <family val="2"/>
      </rPr>
      <t>. PARTICIPACIÓN EN PROGRAMAS RELACIONADOS CON LA PRÁCTICA DE ACTIVIDAD FÍSICO-DEPORTIVA Y LA MEJORA DE LA SALUD Y CALIDAD DE VIDA.</t>
    </r>
  </si>
  <si>
    <t>ÁMBITO REGIONAL</t>
  </si>
  <si>
    <t>CRDEE</t>
  </si>
  <si>
    <t>Plan consumo Frutas</t>
  </si>
  <si>
    <t xml:space="preserve">ÁMBITO ESTATAL </t>
  </si>
  <si>
    <t>Campeonato de España en Edad Escolar</t>
  </si>
  <si>
    <t>Se contemplan actuaciones que potencien la participación de alumnos/as</t>
  </si>
  <si>
    <t>Ciclos Formativos</t>
  </si>
  <si>
    <t>Periodicidad de las propuestas planteadas durante el curso escolar</t>
  </si>
  <si>
    <t>De 1 a 3 al mes</t>
  </si>
  <si>
    <t>De 4 a 6 al mes</t>
  </si>
  <si>
    <t>De 7 a 10 al mes</t>
  </si>
  <si>
    <t>Dirige el programa algún miembro del equipo directivo</t>
  </si>
  <si>
    <t>Dirige el programa algún miembro del A.M.P.A.</t>
  </si>
  <si>
    <t>Criterios de
evaluación</t>
  </si>
  <si>
    <t>Incluye actuaciones par la difusión y desarrollo de hábitos saludables con relación a la prevención del consumo de sustancias adictivas</t>
  </si>
  <si>
    <t>Incluye actuaciones par la difusión y desarrollo de hábitos saludables con relación a los primeros auxilios ante accidentes producidos dureante la práctica de actividad físico-deportiva</t>
  </si>
  <si>
    <t>Incluye actuaciones par la difusión y desarrollo de hábitos saludables con relación a la higiene personal y postural</t>
  </si>
  <si>
    <t>Incluye actuaciones par la difusión y desarrollo de hábitos saludables con relación a la práctica
de actividad física saludable</t>
  </si>
  <si>
    <t>A</t>
  </si>
  <si>
    <t>B</t>
  </si>
  <si>
    <t>C</t>
  </si>
  <si>
    <t>PROGRAMA 5. DEPORTE EN FAMILIA</t>
  </si>
  <si>
    <t>Dirige el programa algún miembro del Departamento de Orientación.</t>
  </si>
  <si>
    <t xml:space="preserve">Se prevé el uso de otros canales para difundir las actuaciones y/o actividades que forman parte del Proyecto </t>
  </si>
  <si>
    <t xml:space="preserve">Se preve el uso de la Pizarra Digital Interactiva
(PDI) </t>
  </si>
  <si>
    <t>Participación activa del A.M.P.A.</t>
  </si>
  <si>
    <t>Número de actuaciones y/o actividades que potencien la participación del ámbito femenido en la práctica de actividades físico-deportivas</t>
  </si>
  <si>
    <t>PROGRAMA 4</t>
  </si>
  <si>
    <t>PROGRAMA 5</t>
  </si>
  <si>
    <t>PROGRAMA 6</t>
  </si>
  <si>
    <t>PROGRAMA 7</t>
  </si>
  <si>
    <t>PROGRAMA 8</t>
  </si>
  <si>
    <t>PROGRAMA 9</t>
  </si>
  <si>
    <t>PROGRAMA 10</t>
  </si>
  <si>
    <t>Desplazamiento Activo</t>
  </si>
  <si>
    <t>Deporte en Familia</t>
  </si>
  <si>
    <t>Hábitos Saludables</t>
  </si>
  <si>
    <t>Recreos</t>
  </si>
  <si>
    <t>Actividades Complementarias</t>
  </si>
  <si>
    <t>Actividades Extracurriculares</t>
  </si>
  <si>
    <t>Tic´s</t>
  </si>
  <si>
    <t>De 1-4</t>
  </si>
  <si>
    <t>De 5-9</t>
  </si>
  <si>
    <t>De 10-14</t>
  </si>
  <si>
    <t>Más de 15</t>
  </si>
  <si>
    <t>ÁMBITO 2. IMPLICACIÓN DE LA
COMUNIDAD EDUCATIVA Y OTRAS ENTIDADES O AGENTES  EXTERNOS EN EL PROYECTO ESCOLAR SALUDABLE</t>
  </si>
  <si>
    <t>ÁMBITO 3. PARTICIPACIÓN EN PROGRAMAS RELACIONADOS  CON LA PRÁCTICA DE ACTIVIDAD FÍSICO-DEPORTIVA  Y LA MEJORA DE LA SALUD Y CALIDAD DE VIDA</t>
  </si>
  <si>
    <t>ÁMBITO 4. OTROS</t>
  </si>
  <si>
    <t>Número de actuaciones y/o actividades que potencien la participación inclusiva en la práctica de actividades físico-deportivas</t>
  </si>
  <si>
    <t>Mas de 15</t>
  </si>
  <si>
    <t>Puntuación final</t>
  </si>
  <si>
    <t xml:space="preserve">Sello de Vida Saludable </t>
  </si>
  <si>
    <t>1 AR</t>
  </si>
  <si>
    <t>1 AE</t>
  </si>
  <si>
    <t>2 AR</t>
  </si>
  <si>
    <t>2 AE</t>
  </si>
  <si>
    <t>3 AR</t>
  </si>
  <si>
    <t>Se incluye en el Proyecto acciones formativas dirigidas a la Comunidad Educativa</t>
  </si>
  <si>
    <t>Incluye estrategias, actuacione y/o actividadse para el alumnado en situación desfavorable</t>
  </si>
  <si>
    <t>Infaltil</t>
  </si>
  <si>
    <t>ESO</t>
  </si>
  <si>
    <r>
      <rPr>
        <b/>
        <u/>
        <sz val="12"/>
        <rFont val="Arial"/>
        <family val="2"/>
      </rPr>
      <t>AMBITO 4</t>
    </r>
    <r>
      <rPr>
        <b/>
        <sz val="12"/>
        <rFont val="Arial"/>
        <family val="2"/>
      </rPr>
      <t>. OTROS ASPECTOS</t>
    </r>
  </si>
  <si>
    <t>% de alumnado del centro al que va 
dirigido el programa</t>
  </si>
  <si>
    <t>Se potencia el juego limpio y la educación en valores</t>
  </si>
  <si>
    <t>Entre 6-10</t>
  </si>
  <si>
    <t>Entre 11-15</t>
  </si>
  <si>
    <t>Entre 16-20</t>
  </si>
  <si>
    <t>26%-50%</t>
  </si>
  <si>
    <t>51%-75%</t>
  </si>
  <si>
    <t>76%-100%</t>
  </si>
  <si>
    <t xml:space="preserve">                       </t>
  </si>
  <si>
    <t>Puntuación total del programa y/o ámbito</t>
  </si>
  <si>
    <t>Puntuación AMBITO 1</t>
  </si>
  <si>
    <t>PES</t>
  </si>
  <si>
    <t>SOMOS DEPORTE 3-18</t>
  </si>
  <si>
    <t>Iniciación Deportiva</t>
  </si>
  <si>
    <t>Promoción Deportiva</t>
  </si>
  <si>
    <t>3 AE</t>
  </si>
  <si>
    <t>INFORMACIÓN BÁSICA DE PROTECCIÓN DE DATOS</t>
  </si>
  <si>
    <t>Responsable</t>
  </si>
  <si>
    <t>Finalidad</t>
  </si>
  <si>
    <t>Legitimación</t>
  </si>
  <si>
    <t>Destinatarios</t>
  </si>
  <si>
    <t>Existe cesión de datos</t>
  </si>
  <si>
    <t>Derechos</t>
  </si>
  <si>
    <t>Puede ejercer los derechos de acceso, rectificación o supresión de sus datos, así como otros derechos, tal y como se explica en la información adicional.</t>
  </si>
  <si>
    <t>Información adicional</t>
  </si>
  <si>
    <t>Patines /Monopatin</t>
  </si>
  <si>
    <t>En los CEIP se incluyen actuaciones y/o propuestas de desplazamiento activo para la etapa de Infantil</t>
  </si>
  <si>
    <t>Participan lel alumnado del centro en la 
organización y control de la actividad</t>
  </si>
  <si>
    <t>Las actuaciones y/o actividades programadas están dirigidas a los diferenrttes niveles educativos</t>
  </si>
  <si>
    <t>Dirección General de Juventud y Deportes</t>
  </si>
  <si>
    <t>Gestión del procedimiento de concesión de ayudas y subvenciones a centros docentes para desarrollar proyectos deportivos, así como la gestión docente de la actividad física del alumnado y el fomento de los hábitos saludables.</t>
  </si>
  <si>
    <t xml:space="preserve">Disponible en la dirección electrónica: https://rat.castillalamancha.es/info/0250
</t>
  </si>
  <si>
    <t>CFGB</t>
  </si>
  <si>
    <t>Curso 2022-2023</t>
  </si>
  <si>
    <t>CFG Básico</t>
  </si>
  <si>
    <t>ANEXO II. EVALUACIÓN DEL PROYECTO</t>
  </si>
  <si>
    <t>6.1.c) Cumplimiento de una obligación legal del Reglamento General de Protección de Datos; 6.1.e) Misión en interés público o ejercicio de poderes públicos del Reglamento General de Protección de Datos.
Datos de categoría especial: 9.2.g) el tratamiento es necesario por razones de un interés público esencial del Reglamento General de Protección de Datos.
Ley 5/2015, de 26 de marzo, de la Actividad Física y el Deporte de Castilla-La Mancha. Ley Orgánica 2/2006, de 3 de mayo, de Educación. Ley 38/2003, de 17 de noviembre, General de Subvenciones. Decreto Legislativo 1/2002, de 19 de noviembre de 2002</t>
  </si>
  <si>
    <t>Curso 2023-2024</t>
  </si>
  <si>
    <t>Curso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</si>
</sst>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justify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3" xfId="0" applyFont="1" applyBorder="1"/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2" xfId="0" applyFont="1" applyBorder="1"/>
    <xf numFmtId="0" fontId="9" fillId="0" borderId="2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/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5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4" borderId="12" xfId="0" quotePrefix="1" applyFont="1" applyFill="1" applyBorder="1" applyAlignment="1" applyProtection="1">
      <alignment horizontal="center"/>
      <protection locked="0"/>
    </xf>
    <xf numFmtId="0" fontId="1" fillId="0" borderId="16" xfId="0" applyFont="1" applyBorder="1" applyProtection="1"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9" fillId="0" borderId="0" xfId="0" applyFont="1" applyAlignment="1">
      <alignment horizontal="left" vertical="center"/>
    </xf>
    <xf numFmtId="0" fontId="5" fillId="0" borderId="18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4" borderId="17" xfId="0" applyFont="1" applyFill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4" borderId="12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4" borderId="13" xfId="0" applyFont="1" applyFill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5" fillId="4" borderId="15" xfId="0" applyFont="1" applyFill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4" borderId="0" xfId="0" applyFont="1" applyFill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26" xfId="0" applyFont="1" applyBorder="1"/>
    <xf numFmtId="0" fontId="2" fillId="0" borderId="27" xfId="0" applyFont="1" applyBorder="1"/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8" fillId="3" borderId="32" xfId="0" applyFont="1" applyFill="1" applyBorder="1"/>
    <xf numFmtId="0" fontId="1" fillId="3" borderId="33" xfId="0" applyFont="1" applyFill="1" applyBorder="1" applyAlignment="1">
      <alignment horizontal="center"/>
    </xf>
    <xf numFmtId="0" fontId="18" fillId="3" borderId="34" xfId="0" applyFont="1" applyFill="1" applyBorder="1" applyAlignment="1">
      <alignment horizontal="center"/>
    </xf>
    <xf numFmtId="0" fontId="18" fillId="3" borderId="35" xfId="0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9" fillId="0" borderId="37" xfId="0" applyFont="1" applyBorder="1" applyAlignment="1">
      <alignment horizontal="center" vertical="center"/>
    </xf>
    <xf numFmtId="0" fontId="10" fillId="0" borderId="41" xfId="0" applyFont="1" applyBorder="1"/>
    <xf numFmtId="16" fontId="9" fillId="0" borderId="22" xfId="0" applyNumberFormat="1" applyFont="1" applyBorder="1" applyAlignment="1">
      <alignment horizontal="center"/>
    </xf>
    <xf numFmtId="16" fontId="9" fillId="0" borderId="31" xfId="0" applyNumberFormat="1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4" borderId="17" xfId="0" applyFont="1" applyFill="1" applyBorder="1" applyAlignment="1" applyProtection="1">
      <alignment vertical="center"/>
      <protection locked="0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Protection="1">
      <protection locked="0"/>
    </xf>
    <xf numFmtId="0" fontId="9" fillId="0" borderId="17" xfId="0" applyFont="1" applyBorder="1" applyAlignment="1">
      <alignment horizontal="center"/>
    </xf>
    <xf numFmtId="0" fontId="5" fillId="0" borderId="7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5" fillId="0" borderId="43" xfId="0" applyFont="1" applyBorder="1" applyProtection="1">
      <protection locked="0"/>
    </xf>
    <xf numFmtId="0" fontId="9" fillId="0" borderId="12" xfId="0" applyFont="1" applyBorder="1" applyAlignment="1">
      <alignment horizontal="left" vertical="center"/>
    </xf>
    <xf numFmtId="0" fontId="9" fillId="0" borderId="44" xfId="0" applyFont="1" applyBorder="1" applyAlignment="1">
      <alignment horizontal="left"/>
    </xf>
    <xf numFmtId="0" fontId="1" fillId="3" borderId="16" xfId="0" applyFont="1" applyFill="1" applyBorder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5" xfId="0" applyFont="1" applyFill="1" applyBorder="1" applyAlignment="1" applyProtection="1">
      <alignment horizontal="center" vertical="center"/>
      <protection locked="0"/>
    </xf>
    <xf numFmtId="0" fontId="9" fillId="3" borderId="46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9" fillId="3" borderId="22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9" fillId="3" borderId="3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/>
    <xf numFmtId="0" fontId="2" fillId="0" borderId="0" xfId="0" applyFont="1"/>
    <xf numFmtId="0" fontId="0" fillId="0" borderId="34" xfId="0" applyBorder="1"/>
    <xf numFmtId="0" fontId="5" fillId="4" borderId="48" xfId="0" applyFont="1" applyFill="1" applyBorder="1" applyProtection="1">
      <protection locked="0"/>
    </xf>
    <xf numFmtId="0" fontId="5" fillId="4" borderId="9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5" fillId="4" borderId="41" xfId="0" applyFont="1" applyFill="1" applyBorder="1" applyProtection="1">
      <protection locked="0"/>
    </xf>
    <xf numFmtId="0" fontId="9" fillId="0" borderId="37" xfId="0" applyFont="1" applyBorder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5" fillId="0" borderId="34" xfId="0" applyFont="1" applyBorder="1"/>
    <xf numFmtId="0" fontId="5" fillId="0" borderId="43" xfId="0" applyFont="1" applyBorder="1"/>
    <xf numFmtId="0" fontId="9" fillId="0" borderId="18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0" xfId="0" applyBorder="1"/>
    <xf numFmtId="2" fontId="0" fillId="0" borderId="0" xfId="0" applyNumberFormat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18" fillId="3" borderId="55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4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2" fillId="0" borderId="48" xfId="0" applyFont="1" applyBorder="1" applyProtection="1">
      <protection locked="0"/>
    </xf>
    <xf numFmtId="0" fontId="18" fillId="0" borderId="54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9" fillId="3" borderId="53" xfId="0" applyFont="1" applyFill="1" applyBorder="1" applyAlignment="1">
      <alignment horizontal="left" vertical="center"/>
    </xf>
    <xf numFmtId="0" fontId="18" fillId="3" borderId="5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justify" vertical="center" wrapText="1"/>
    </xf>
    <xf numFmtId="0" fontId="11" fillId="7" borderId="0" xfId="0" applyFont="1" applyFill="1" applyAlignment="1">
      <alignment horizontal="center" vertical="top"/>
    </xf>
    <xf numFmtId="0" fontId="9" fillId="4" borderId="5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7" borderId="4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center"/>
      <protection locked="0"/>
    </xf>
    <xf numFmtId="0" fontId="10" fillId="0" borderId="62" xfId="0" applyFont="1" applyBorder="1" applyAlignment="1" applyProtection="1">
      <alignment horizontal="center"/>
      <protection locked="0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57" xfId="0" applyFont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9" fillId="5" borderId="61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0" fillId="0" borderId="17" xfId="0" applyFont="1" applyBorder="1" applyAlignment="1" applyProtection="1">
      <alignment horizontal="center"/>
      <protection locked="0"/>
    </xf>
    <xf numFmtId="0" fontId="9" fillId="5" borderId="6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left" vertical="center"/>
    </xf>
    <xf numFmtId="0" fontId="9" fillId="8" borderId="55" xfId="0" applyFont="1" applyFill="1" applyBorder="1" applyAlignment="1">
      <alignment horizontal="left" vertical="center"/>
    </xf>
    <xf numFmtId="0" fontId="9" fillId="8" borderId="50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1" fillId="7" borderId="8" xfId="0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8" fillId="0" borderId="26" xfId="0" applyFont="1" applyBorder="1" applyAlignment="1">
      <alignment horizontal="center"/>
    </xf>
    <xf numFmtId="0" fontId="18" fillId="0" borderId="5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9" fillId="8" borderId="45" xfId="0" applyFont="1" applyFill="1" applyBorder="1" applyAlignment="1">
      <alignment horizontal="left" vertical="center"/>
    </xf>
    <xf numFmtId="0" fontId="9" fillId="8" borderId="20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0" fontId="9" fillId="0" borderId="67" xfId="0" applyFont="1" applyBorder="1" applyAlignment="1">
      <alignment horizontal="left" vertical="center" wrapText="1"/>
    </xf>
    <xf numFmtId="0" fontId="9" fillId="5" borderId="63" xfId="0" applyFont="1" applyFill="1" applyBorder="1" applyAlignment="1">
      <alignment horizontal="left" vertical="center" wrapText="1"/>
    </xf>
    <xf numFmtId="0" fontId="9" fillId="5" borderId="64" xfId="0" applyFont="1" applyFill="1" applyBorder="1" applyAlignment="1">
      <alignment horizontal="left" vertical="center" wrapText="1"/>
    </xf>
    <xf numFmtId="0" fontId="9" fillId="5" borderId="6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 wrapText="1"/>
    </xf>
    <xf numFmtId="0" fontId="9" fillId="5" borderId="48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18" fillId="0" borderId="27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9" fillId="5" borderId="3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59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5" borderId="22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 wrapText="1"/>
    </xf>
    <xf numFmtId="0" fontId="9" fillId="5" borderId="58" xfId="0" applyFont="1" applyFill="1" applyBorder="1" applyAlignment="1">
      <alignment horizontal="center" vertical="center" wrapText="1"/>
    </xf>
    <xf numFmtId="0" fontId="9" fillId="5" borderId="54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9" fillId="0" borderId="66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/>
    </xf>
    <xf numFmtId="0" fontId="9" fillId="0" borderId="70" xfId="0" applyFont="1" applyBorder="1" applyAlignment="1">
      <alignment horizontal="left" vertical="center"/>
    </xf>
    <xf numFmtId="0" fontId="9" fillId="0" borderId="66" xfId="0" applyFont="1" applyBorder="1" applyAlignment="1">
      <alignment horizontal="left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9" fillId="5" borderId="68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9" fillId="5" borderId="69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61" xfId="0" applyFont="1" applyBorder="1" applyAlignment="1">
      <alignment horizontal="center"/>
    </xf>
    <xf numFmtId="0" fontId="6" fillId="7" borderId="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9" fillId="8" borderId="42" xfId="0" applyFont="1" applyFill="1" applyBorder="1" applyAlignment="1">
      <alignment horizontal="left" vertical="center"/>
    </xf>
    <xf numFmtId="0" fontId="9" fillId="8" borderId="43" xfId="0" applyFont="1" applyFill="1" applyBorder="1" applyAlignment="1">
      <alignment horizontal="left" vertical="center"/>
    </xf>
    <xf numFmtId="0" fontId="9" fillId="8" borderId="41" xfId="0" applyFont="1" applyFill="1" applyBorder="1" applyAlignment="1">
      <alignment horizontal="left" vertical="center"/>
    </xf>
    <xf numFmtId="0" fontId="9" fillId="5" borderId="56" xfId="0" applyFont="1" applyFill="1" applyBorder="1" applyAlignment="1">
      <alignment horizontal="center" vertical="center"/>
    </xf>
    <xf numFmtId="0" fontId="9" fillId="8" borderId="72" xfId="0" applyFont="1" applyFill="1" applyBorder="1" applyAlignment="1">
      <alignment horizontal="left" vertical="center"/>
    </xf>
    <xf numFmtId="0" fontId="18" fillId="0" borderId="45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1" fillId="7" borderId="8" xfId="0" applyFont="1" applyFill="1" applyBorder="1" applyAlignment="1">
      <alignment horizontal="center" vertical="top" wrapText="1"/>
    </xf>
    <xf numFmtId="0" fontId="11" fillId="7" borderId="0" xfId="0" applyFont="1" applyFill="1" applyAlignment="1">
      <alignment horizontal="center" vertical="top"/>
    </xf>
    <xf numFmtId="0" fontId="11" fillId="7" borderId="9" xfId="0" applyFont="1" applyFill="1" applyBorder="1" applyAlignment="1">
      <alignment horizontal="center" vertical="top"/>
    </xf>
    <xf numFmtId="0" fontId="11" fillId="7" borderId="34" xfId="0" applyFont="1" applyFill="1" applyBorder="1" applyAlignment="1">
      <alignment horizontal="center" vertical="top"/>
    </xf>
    <xf numFmtId="0" fontId="11" fillId="7" borderId="10" xfId="0" applyFont="1" applyFill="1" applyBorder="1" applyAlignment="1">
      <alignment horizontal="center" vertical="top"/>
    </xf>
    <xf numFmtId="0" fontId="11" fillId="7" borderId="11" xfId="0" applyFont="1" applyFill="1" applyBorder="1" applyAlignment="1">
      <alignment horizontal="center" vertical="top"/>
    </xf>
    <xf numFmtId="0" fontId="18" fillId="0" borderId="44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18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7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7" borderId="0" xfId="0" applyFont="1" applyFill="1" applyAlignment="1">
      <alignment horizontal="center" vertical="top" wrapText="1"/>
    </xf>
    <xf numFmtId="0" fontId="9" fillId="0" borderId="42" xfId="0" applyFont="1" applyBorder="1" applyAlignment="1">
      <alignment horizontal="center" vertical="top"/>
    </xf>
    <xf numFmtId="0" fontId="9" fillId="0" borderId="43" xfId="0" applyFont="1" applyBorder="1" applyAlignment="1">
      <alignment horizontal="center" vertical="top"/>
    </xf>
    <xf numFmtId="0" fontId="9" fillId="0" borderId="41" xfId="0" applyFont="1" applyBorder="1" applyAlignment="1">
      <alignment horizontal="center" vertical="top"/>
    </xf>
    <xf numFmtId="0" fontId="18" fillId="3" borderId="37" xfId="0" applyFont="1" applyFill="1" applyBorder="1" applyAlignment="1">
      <alignment horizontal="center" vertical="center"/>
    </xf>
    <xf numFmtId="0" fontId="18" fillId="3" borderId="5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9" fillId="0" borderId="7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4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5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4" xfId="0" applyBorder="1" applyAlignment="1">
      <alignment horizontal="center"/>
    </xf>
    <xf numFmtId="16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fmlaLink="$L$16" noThreeD="1"/>
</file>

<file path=xl/ctrlProps/ctrlProp100.xml><?xml version="1.0" encoding="utf-8"?>
<formControlPr xmlns="http://schemas.microsoft.com/office/spreadsheetml/2009/9/main" objectType="Radio" checked="Checked" firstButton="1" fmlaLink="$Q$36" noThreeD="1"/>
</file>

<file path=xl/ctrlProps/ctrlProp101.xml><?xml version="1.0" encoding="utf-8"?>
<formControlPr xmlns="http://schemas.microsoft.com/office/spreadsheetml/2009/9/main" objectType="Radio" noThreeD="1"/>
</file>

<file path=xl/ctrlProps/ctrlProp102.xml><?xml version="1.0" encoding="utf-8"?>
<formControlPr xmlns="http://schemas.microsoft.com/office/spreadsheetml/2009/9/main" objectType="Radio" noThreeD="1"/>
</file>

<file path=xl/ctrlProps/ctrlProp103.xml><?xml version="1.0" encoding="utf-8"?>
<formControlPr xmlns="http://schemas.microsoft.com/office/spreadsheetml/2009/9/main" objectType="CheckBox" fmlaLink="$O$14" noThreeD="1"/>
</file>

<file path=xl/ctrlProps/ctrlProp104.xml><?xml version="1.0" encoding="utf-8"?>
<formControlPr xmlns="http://schemas.microsoft.com/office/spreadsheetml/2009/9/main" objectType="CheckBox" fmlaLink="$O$15" noThreeD="1"/>
</file>

<file path=xl/ctrlProps/ctrlProp105.xml><?xml version="1.0" encoding="utf-8"?>
<formControlPr xmlns="http://schemas.microsoft.com/office/spreadsheetml/2009/9/main" objectType="Radio" checked="Checked" firstButton="1" fmlaLink="$O$16" lockText="1" noThreeD="1"/>
</file>

<file path=xl/ctrlProps/ctrlProp106.xml><?xml version="1.0" encoding="utf-8"?>
<formControlPr xmlns="http://schemas.microsoft.com/office/spreadsheetml/2009/9/main" objectType="Radio" noThreeD="1"/>
</file>

<file path=xl/ctrlProps/ctrlProp107.xml><?xml version="1.0" encoding="utf-8"?>
<formControlPr xmlns="http://schemas.microsoft.com/office/spreadsheetml/2009/9/main" objectType="Radio" noThreeD="1"/>
</file>

<file path=xl/ctrlProps/ctrlProp108.xml><?xml version="1.0" encoding="utf-8"?>
<formControlPr xmlns="http://schemas.microsoft.com/office/spreadsheetml/2009/9/main" objectType="Radio" noThreeD="1"/>
</file>

<file path=xl/ctrlProps/ctrlProp109.xml><?xml version="1.0" encoding="utf-8"?>
<formControlPr xmlns="http://schemas.microsoft.com/office/spreadsheetml/2009/9/main" objectType="Radio" noThreeD="1"/>
</file>

<file path=xl/ctrlProps/ctrlProp11.xml><?xml version="1.0" encoding="utf-8"?>
<formControlPr xmlns="http://schemas.microsoft.com/office/spreadsheetml/2009/9/main" objectType="CheckBox" fmlaLink="$L$17" noThreeD="1"/>
</file>

<file path=xl/ctrlProps/ctrlProp110.xml><?xml version="1.0" encoding="utf-8"?>
<formControlPr xmlns="http://schemas.microsoft.com/office/spreadsheetml/2009/9/main" objectType="CheckBox" fmlaLink="$O$39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fmlaLink="$L$14" noThreeD="1"/>
</file>

<file path=xl/ctrlProps/ctrlProp114.xml><?xml version="1.0" encoding="utf-8"?>
<formControlPr xmlns="http://schemas.microsoft.com/office/spreadsheetml/2009/9/main" objectType="CheckBox" fmlaLink="$L$17" noThreeD="1"/>
</file>

<file path=xl/ctrlProps/ctrlProp115.xml><?xml version="1.0" encoding="utf-8"?>
<formControlPr xmlns="http://schemas.microsoft.com/office/spreadsheetml/2009/9/main" objectType="CheckBox" fmlaLink="$L$2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fmlaLink="$L$12" noThreeD="1"/>
</file>

<file path=xl/ctrlProps/ctrlProp118.xml><?xml version="1.0" encoding="utf-8"?>
<formControlPr xmlns="http://schemas.microsoft.com/office/spreadsheetml/2009/9/main" objectType="Radio" noThreeD="1"/>
</file>

<file path=xl/ctrlProps/ctrlProp119.xml><?xml version="1.0" encoding="utf-8"?>
<formControlPr xmlns="http://schemas.microsoft.com/office/spreadsheetml/2009/9/main" objectType="Radio" noThreeD="1"/>
</file>

<file path=xl/ctrlProps/ctrlProp12.xml><?xml version="1.0" encoding="utf-8"?>
<formControlPr xmlns="http://schemas.microsoft.com/office/spreadsheetml/2009/9/main" objectType="CheckBox" fmlaLink="$L$18" noThreeD="1"/>
</file>

<file path=xl/ctrlProps/ctrlProp120.xml><?xml version="1.0" encoding="utf-8"?>
<formControlPr xmlns="http://schemas.microsoft.com/office/spreadsheetml/2009/9/main" objectType="Radio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checked="Checked" firstButton="1" fmlaLink="$L$24" noThreeD="1"/>
</file>

<file path=xl/ctrlProps/ctrlProp123.xml><?xml version="1.0" encoding="utf-8"?>
<formControlPr xmlns="http://schemas.microsoft.com/office/spreadsheetml/2009/9/main" objectType="Radio" noThreeD="1"/>
</file>

<file path=xl/ctrlProps/ctrlProp124.xml><?xml version="1.0" encoding="utf-8"?>
<formControlPr xmlns="http://schemas.microsoft.com/office/spreadsheetml/2009/9/main" objectType="Radio" noThreeD="1"/>
</file>

<file path=xl/ctrlProps/ctrlProp125.xml><?xml version="1.0" encoding="utf-8"?>
<formControlPr xmlns="http://schemas.microsoft.com/office/spreadsheetml/2009/9/main" objectType="Radio" noThreeD="1"/>
</file>

<file path=xl/ctrlProps/ctrlProp126.xml><?xml version="1.0" encoding="utf-8"?>
<formControlPr xmlns="http://schemas.microsoft.com/office/spreadsheetml/2009/9/main" objectType="Radio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checked="Checked" firstButton="1" fmlaLink="$L$27" noThreeD="1"/>
</file>

<file path=xl/ctrlProps/ctrlProp129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CheckBox" fmlaLink="$L$26" noThreeD="1"/>
</file>

<file path=xl/ctrlProps/ctrlProp130.xml><?xml version="1.0" encoding="utf-8"?>
<formControlPr xmlns="http://schemas.microsoft.com/office/spreadsheetml/2009/9/main" objectType="Radio" noThreeD="1"/>
</file>

<file path=xl/ctrlProps/ctrlProp131.xml><?xml version="1.0" encoding="utf-8"?>
<formControlPr xmlns="http://schemas.microsoft.com/office/spreadsheetml/2009/9/main" objectType="Radio" noThreeD="1"/>
</file>

<file path=xl/ctrlProps/ctrlProp132.xml><?xml version="1.0" encoding="utf-8"?>
<formControlPr xmlns="http://schemas.microsoft.com/office/spreadsheetml/2009/9/main" objectType="Radio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fmlaLink="$L$12" noThreeD="1"/>
</file>

<file path=xl/ctrlProps/ctrlProp136.xml><?xml version="1.0" encoding="utf-8"?>
<formControlPr xmlns="http://schemas.microsoft.com/office/spreadsheetml/2009/9/main" objectType="CheckBox" fmlaLink="$L$17" noThreeD="1"/>
</file>

<file path=xl/ctrlProps/ctrlProp137.xml><?xml version="1.0" encoding="utf-8"?>
<formControlPr xmlns="http://schemas.microsoft.com/office/spreadsheetml/2009/9/main" objectType="CheckBox" fmlaLink="$L$25" noThreeD="1"/>
</file>

<file path=xl/ctrlProps/ctrlProp138.xml><?xml version="1.0" encoding="utf-8"?>
<formControlPr xmlns="http://schemas.microsoft.com/office/spreadsheetml/2009/9/main" objectType="CheckBox" fmlaLink="$L$26" noThreeD="1"/>
</file>

<file path=xl/ctrlProps/ctrlProp139.xml><?xml version="1.0" encoding="utf-8"?>
<formControlPr xmlns="http://schemas.microsoft.com/office/spreadsheetml/2009/9/main" objectType="CheckBox" fmlaLink="$L$27" noThreeD="1"/>
</file>

<file path=xl/ctrlProps/ctrlProp14.xml><?xml version="1.0" encoding="utf-8"?>
<formControlPr xmlns="http://schemas.microsoft.com/office/spreadsheetml/2009/9/main" objectType="CheckBox" fmlaLink="$L$33" noThreeD="1"/>
</file>

<file path=xl/ctrlProps/ctrlProp140.xml><?xml version="1.0" encoding="utf-8"?>
<formControlPr xmlns="http://schemas.microsoft.com/office/spreadsheetml/2009/9/main" objectType="CheckBox" fmlaLink="$L$18" noThreeD="1"/>
</file>

<file path=xl/ctrlProps/ctrlProp141.xml><?xml version="1.0" encoding="utf-8"?>
<formControlPr xmlns="http://schemas.microsoft.com/office/spreadsheetml/2009/9/main" objectType="CheckBox" fmlaLink="$L$19" noThreeD="1"/>
</file>

<file path=xl/ctrlProps/ctrlProp142.xml><?xml version="1.0" encoding="utf-8"?>
<formControlPr xmlns="http://schemas.microsoft.com/office/spreadsheetml/2009/9/main" objectType="CheckBox" fmlaLink="$L$20" noThreeD="1"/>
</file>

<file path=xl/ctrlProps/ctrlProp143.xml><?xml version="1.0" encoding="utf-8"?>
<formControlPr xmlns="http://schemas.microsoft.com/office/spreadsheetml/2009/9/main" objectType="CheckBox" fmlaLink="$L$21" noThreeD="1"/>
</file>

<file path=xl/ctrlProps/ctrlProp144.xml><?xml version="1.0" encoding="utf-8"?>
<formControlPr xmlns="http://schemas.microsoft.com/office/spreadsheetml/2009/9/main" objectType="CheckBox" fmlaLink="$L$22" noThreeD="1"/>
</file>

<file path=xl/ctrlProps/ctrlProp145.xml><?xml version="1.0" encoding="utf-8"?>
<formControlPr xmlns="http://schemas.microsoft.com/office/spreadsheetml/2009/9/main" objectType="CheckBox" fmlaLink="$L$28" noThreeD="1"/>
</file>

<file path=xl/ctrlProps/ctrlProp146.xml><?xml version="1.0" encoding="utf-8"?>
<formControlPr xmlns="http://schemas.microsoft.com/office/spreadsheetml/2009/9/main" objectType="CheckBox" fmlaLink="$L$29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checked="Checked" firstButton="1" fmlaLink="$L$15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fmlaLink="$L$11" noThreeD="1"/>
</file>

<file path=xl/ctrlProps/ctrlProp156.xml><?xml version="1.0" encoding="utf-8"?>
<formControlPr xmlns="http://schemas.microsoft.com/office/spreadsheetml/2009/9/main" objectType="CheckBox" fmlaLink="$L$20" noThreeD="1"/>
</file>

<file path=xl/ctrlProps/ctrlProp157.xml><?xml version="1.0" encoding="utf-8"?>
<formControlPr xmlns="http://schemas.microsoft.com/office/spreadsheetml/2009/9/main" objectType="CheckBox" fmlaLink="$L$28" noThreeD="1"/>
</file>

<file path=xl/ctrlProps/ctrlProp158.xml><?xml version="1.0" encoding="utf-8"?>
<formControlPr xmlns="http://schemas.microsoft.com/office/spreadsheetml/2009/9/main" objectType="CheckBox" fmlaLink="$L$30" noThreeD="1"/>
</file>

<file path=xl/ctrlProps/ctrlProp159.xml><?xml version="1.0" encoding="utf-8"?>
<formControlPr xmlns="http://schemas.microsoft.com/office/spreadsheetml/2009/9/main" objectType="CheckBox" fmlaLink="$L$32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CheckBox" fmlaLink="$L$21" noThreeD="1"/>
</file>

<file path=xl/ctrlProps/ctrlProp161.xml><?xml version="1.0" encoding="utf-8"?>
<formControlPr xmlns="http://schemas.microsoft.com/office/spreadsheetml/2009/9/main" objectType="CheckBox" fmlaLink="$L$22" noThreeD="1"/>
</file>

<file path=xl/ctrlProps/ctrlProp162.xml><?xml version="1.0" encoding="utf-8"?>
<formControlPr xmlns="http://schemas.microsoft.com/office/spreadsheetml/2009/9/main" objectType="CheckBox" fmlaLink="$L$23" noThreeD="1"/>
</file>

<file path=xl/ctrlProps/ctrlProp163.xml><?xml version="1.0" encoding="utf-8"?>
<formControlPr xmlns="http://schemas.microsoft.com/office/spreadsheetml/2009/9/main" objectType="CheckBox" fmlaLink="$L$24" noThreeD="1"/>
</file>

<file path=xl/ctrlProps/ctrlProp164.xml><?xml version="1.0" encoding="utf-8"?>
<formControlPr xmlns="http://schemas.microsoft.com/office/spreadsheetml/2009/9/main" objectType="CheckBox" fmlaLink="$L$25" noThreeD="1"/>
</file>

<file path=xl/ctrlProps/ctrlProp165.xml><?xml version="1.0" encoding="utf-8"?>
<formControlPr xmlns="http://schemas.microsoft.com/office/spreadsheetml/2009/9/main" objectType="CheckBox" fmlaLink="$L$34" noThreeD="1"/>
</file>

<file path=xl/ctrlProps/ctrlProp166.xml><?xml version="1.0" encoding="utf-8"?>
<formControlPr xmlns="http://schemas.microsoft.com/office/spreadsheetml/2009/9/main" objectType="CheckBox" fmlaLink="$L$36" noThreeD="1"/>
</file>

<file path=xl/ctrlProps/ctrlProp167.xml><?xml version="1.0" encoding="utf-8"?>
<formControlPr xmlns="http://schemas.microsoft.com/office/spreadsheetml/2009/9/main" objectType="CheckBox" fmlaLink="$L$15" noThreeD="1"/>
</file>

<file path=xl/ctrlProps/ctrlProp168.xml><?xml version="1.0" encoding="utf-8"?>
<formControlPr xmlns="http://schemas.microsoft.com/office/spreadsheetml/2009/9/main" objectType="CheckBox" fmlaLink="$L$38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L$13" noThreeD="1"/>
</file>

<file path=xl/ctrlProps/ctrlProp170.xml><?xml version="1.0" encoding="utf-8"?>
<formControlPr xmlns="http://schemas.microsoft.com/office/spreadsheetml/2009/9/main" objectType="Radio" checked="Checked" firstButton="1" fmlaLink="$L$18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fmlaLink="$L$12" noThreeD="1"/>
</file>

<file path=xl/ctrlProps/ctrlProp176.xml><?xml version="1.0" encoding="utf-8"?>
<formControlPr xmlns="http://schemas.microsoft.com/office/spreadsheetml/2009/9/main" objectType="CheckBox" fmlaLink="$L$16" noThreeD="1"/>
</file>

<file path=xl/ctrlProps/ctrlProp177.xml><?xml version="1.0" encoding="utf-8"?>
<formControlPr xmlns="http://schemas.microsoft.com/office/spreadsheetml/2009/9/main" objectType="CheckBox" fmlaLink="$L$18" noThreeD="1"/>
</file>

<file path=xl/ctrlProps/ctrlProp178.xml><?xml version="1.0" encoding="utf-8"?>
<formControlPr xmlns="http://schemas.microsoft.com/office/spreadsheetml/2009/9/main" objectType="CheckBox" fmlaLink="$L$20" noThreeD="1"/>
</file>

<file path=xl/ctrlProps/ctrlProp179.xml><?xml version="1.0" encoding="utf-8"?>
<formControlPr xmlns="http://schemas.microsoft.com/office/spreadsheetml/2009/9/main" objectType="CheckBox" fmlaLink="$L$14" noThreeD="1"/>
</file>

<file path=xl/ctrlProps/ctrlProp18.xml><?xml version="1.0" encoding="utf-8"?>
<formControlPr xmlns="http://schemas.microsoft.com/office/spreadsheetml/2009/9/main" objectType="Radio" noThreeD="1"/>
</file>

<file path=xl/ctrlProps/ctrlProp180.xml><?xml version="1.0" encoding="utf-8"?>
<formControlPr xmlns="http://schemas.microsoft.com/office/spreadsheetml/2009/9/main" objectType="CheckBox" fmlaLink="$Q$22" noThreeD="1"/>
</file>

<file path=xl/ctrlProps/ctrlProp181.xml><?xml version="1.0" encoding="utf-8"?>
<formControlPr xmlns="http://schemas.microsoft.com/office/spreadsheetml/2009/9/main" objectType="CheckBox" fmlaLink="$Q$15" noThreeD="1"/>
</file>

<file path=xl/ctrlProps/ctrlProp182.xml><?xml version="1.0" encoding="utf-8"?>
<formControlPr xmlns="http://schemas.microsoft.com/office/spreadsheetml/2009/9/main" objectType="CheckBox" fmlaLink="$Q$16" noThreeD="1"/>
</file>

<file path=xl/ctrlProps/ctrlProp183.xml><?xml version="1.0" encoding="utf-8"?>
<formControlPr xmlns="http://schemas.microsoft.com/office/spreadsheetml/2009/9/main" objectType="CheckBox" fmlaLink="$Q$17" noThreeD="1"/>
</file>

<file path=xl/ctrlProps/ctrlProp184.xml><?xml version="1.0" encoding="utf-8"?>
<formControlPr xmlns="http://schemas.microsoft.com/office/spreadsheetml/2009/9/main" objectType="CheckBox" fmlaLink="$Q$18" noThreeD="1"/>
</file>

<file path=xl/ctrlProps/ctrlProp185.xml><?xml version="1.0" encoding="utf-8"?>
<formControlPr xmlns="http://schemas.microsoft.com/office/spreadsheetml/2009/9/main" objectType="CheckBox" fmlaLink="$Q$19" noThreeD="1"/>
</file>

<file path=xl/ctrlProps/ctrlProp186.xml><?xml version="1.0" encoding="utf-8"?>
<formControlPr xmlns="http://schemas.microsoft.com/office/spreadsheetml/2009/9/main" objectType="CheckBox" fmlaLink="$Q$20" noThreeD="1"/>
</file>

<file path=xl/ctrlProps/ctrlProp187.xml><?xml version="1.0" encoding="utf-8"?>
<formControlPr xmlns="http://schemas.microsoft.com/office/spreadsheetml/2009/9/main" objectType="CheckBox" fmlaLink="$Q$23" noThreeD="1"/>
</file>

<file path=xl/ctrlProps/ctrlProp188.xml><?xml version="1.0" encoding="utf-8"?>
<formControlPr xmlns="http://schemas.microsoft.com/office/spreadsheetml/2009/9/main" objectType="CheckBox" fmlaLink="$Q$24" noThreeD="1"/>
</file>

<file path=xl/ctrlProps/ctrlProp189.xml><?xml version="1.0" encoding="utf-8"?>
<formControlPr xmlns="http://schemas.microsoft.com/office/spreadsheetml/2009/9/main" objectType="CheckBox" fmlaLink="$Q$25" noThreeD="1"/>
</file>

<file path=xl/ctrlProps/ctrlProp19.xml><?xml version="1.0" encoding="utf-8"?>
<formControlPr xmlns="http://schemas.microsoft.com/office/spreadsheetml/2009/9/main" objectType="Radio" checked="Checked" noThreeD="1"/>
</file>

<file path=xl/ctrlProps/ctrlProp190.xml><?xml version="1.0" encoding="utf-8"?>
<formControlPr xmlns="http://schemas.microsoft.com/office/spreadsheetml/2009/9/main" objectType="CheckBox" fmlaLink="$Q$26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Radio" checked="Checked" firstButton="1" fmlaLink="$Q$13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CheckBox" fmlaLink="$Q$27" noThreeD="1"/>
</file>

<file path=xl/ctrlProps/ctrlProp197.xml><?xml version="1.0" encoding="utf-8"?>
<formControlPr xmlns="http://schemas.microsoft.com/office/spreadsheetml/2009/9/main" objectType="CheckBox" fmlaLink="$Q$28" noThreeD="1"/>
</file>

<file path=xl/ctrlProps/ctrlProp198.xml><?xml version="1.0" encoding="utf-8"?>
<formControlPr xmlns="http://schemas.microsoft.com/office/spreadsheetml/2009/9/main" objectType="CheckBox" fmlaLink="$Q$29" noThreeD="1"/>
</file>

<file path=xl/ctrlProps/ctrlProp199.xml><?xml version="1.0" encoding="utf-8"?>
<formControlPr xmlns="http://schemas.microsoft.com/office/spreadsheetml/2009/9/main" objectType="CheckBox" fmlaLink="$Q$30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Radio" noThreeD="1"/>
</file>

<file path=xl/ctrlProps/ctrlProp200.xml><?xml version="1.0" encoding="utf-8"?>
<formControlPr xmlns="http://schemas.microsoft.com/office/spreadsheetml/2009/9/main" objectType="CheckBox" fmlaLink="$Q$31" noThreeD="1"/>
</file>

<file path=xl/ctrlProps/ctrlProp201.xml><?xml version="1.0" encoding="utf-8"?>
<formControlPr xmlns="http://schemas.microsoft.com/office/spreadsheetml/2009/9/main" objectType="CheckBox" fmlaLink="$R$7" noThreeD="1"/>
</file>

<file path=xl/ctrlProps/ctrlProp202.xml><?xml version="1.0" encoding="utf-8"?>
<formControlPr xmlns="http://schemas.microsoft.com/office/spreadsheetml/2009/9/main" objectType="CheckBox" fmlaLink="$R$9" noThreeD="1"/>
</file>

<file path=xl/ctrlProps/ctrlProp203.xml><?xml version="1.0" encoding="utf-8"?>
<formControlPr xmlns="http://schemas.microsoft.com/office/spreadsheetml/2009/9/main" objectType="CheckBox" fmlaLink="$R$10" noThreeD="1"/>
</file>

<file path=xl/ctrlProps/ctrlProp204.xml><?xml version="1.0" encoding="utf-8"?>
<formControlPr xmlns="http://schemas.microsoft.com/office/spreadsheetml/2009/9/main" objectType="CheckBox" fmlaLink="$R$12" noThreeD="1"/>
</file>

<file path=xl/ctrlProps/ctrlProp205.xml><?xml version="1.0" encoding="utf-8"?>
<formControlPr xmlns="http://schemas.microsoft.com/office/spreadsheetml/2009/9/main" objectType="CheckBox" fmlaLink="$R$11" noThreeD="1"/>
</file>

<file path=xl/ctrlProps/ctrlProp206.xml><?xml version="1.0" encoding="utf-8"?>
<formControlPr xmlns="http://schemas.microsoft.com/office/spreadsheetml/2009/9/main" objectType="CheckBox" fmlaLink="$R$15" noThreeD="1"/>
</file>

<file path=xl/ctrlProps/ctrlProp207.xml><?xml version="1.0" encoding="utf-8"?>
<formControlPr xmlns="http://schemas.microsoft.com/office/spreadsheetml/2009/9/main" objectType="CheckBox" fmlaLink="$R$16" noThreeD="1"/>
</file>

<file path=xl/ctrlProps/ctrlProp208.xml><?xml version="1.0" encoding="utf-8"?>
<formControlPr xmlns="http://schemas.microsoft.com/office/spreadsheetml/2009/9/main" objectType="CheckBox" fmlaLink="$R$18" noThreeD="1"/>
</file>

<file path=xl/ctrlProps/ctrlProp209.xml><?xml version="1.0" encoding="utf-8"?>
<formControlPr xmlns="http://schemas.microsoft.com/office/spreadsheetml/2009/9/main" objectType="CheckBox" fmlaLink="$R$19" noThreeD="1"/>
</file>

<file path=xl/ctrlProps/ctrlProp21.xml><?xml version="1.0" encoding="utf-8"?>
<formControlPr xmlns="http://schemas.microsoft.com/office/spreadsheetml/2009/9/main" objectType="CheckBox" fmlaLink="$L$34" noThreeD="1"/>
</file>

<file path=xl/ctrlProps/ctrlProp210.xml><?xml version="1.0" encoding="utf-8"?>
<formControlPr xmlns="http://schemas.microsoft.com/office/spreadsheetml/2009/9/main" objectType="CheckBox" fmlaLink="$R$21" noThreeD="1"/>
</file>

<file path=xl/ctrlProps/ctrlProp211.xml><?xml version="1.0" encoding="utf-8"?>
<formControlPr xmlns="http://schemas.microsoft.com/office/spreadsheetml/2009/9/main" objectType="CheckBox" fmlaLink="$R$24" noThreeD="1"/>
</file>

<file path=xl/ctrlProps/ctrlProp212.xml><?xml version="1.0" encoding="utf-8"?>
<formControlPr xmlns="http://schemas.microsoft.com/office/spreadsheetml/2009/9/main" objectType="CheckBox" fmlaLink="$R$25" noThreeD="1"/>
</file>

<file path=xl/ctrlProps/ctrlProp213.xml><?xml version="1.0" encoding="utf-8"?>
<formControlPr xmlns="http://schemas.microsoft.com/office/spreadsheetml/2009/9/main" objectType="CheckBox" fmlaLink="$R$27" noThreeD="1"/>
</file>

<file path=xl/ctrlProps/ctrlProp214.xml><?xml version="1.0" encoding="utf-8"?>
<formControlPr xmlns="http://schemas.microsoft.com/office/spreadsheetml/2009/9/main" objectType="CheckBox" fmlaLink="$R$28" noThreeD="1"/>
</file>

<file path=xl/ctrlProps/ctrlProp215.xml><?xml version="1.0" encoding="utf-8"?>
<formControlPr xmlns="http://schemas.microsoft.com/office/spreadsheetml/2009/9/main" objectType="CheckBox" fmlaLink="$R$30" noThreeD="1"/>
</file>

<file path=xl/ctrlProps/ctrlProp216.xml><?xml version="1.0" encoding="utf-8"?>
<formControlPr xmlns="http://schemas.microsoft.com/office/spreadsheetml/2009/9/main" objectType="CheckBox" fmlaLink="$R$8" noThreeD="1"/>
</file>

<file path=xl/ctrlProps/ctrlProp217.xml><?xml version="1.0" encoding="utf-8"?>
<formControlPr xmlns="http://schemas.microsoft.com/office/spreadsheetml/2009/9/main" objectType="CheckBox" fmlaLink="$R$5" noThreeD="1"/>
</file>

<file path=xl/ctrlProps/ctrlProp218.xml><?xml version="1.0" encoding="utf-8"?>
<formControlPr xmlns="http://schemas.microsoft.com/office/spreadsheetml/2009/9/main" objectType="CheckBox" fmlaLink="$R$6" noThreeD="1"/>
</file>

<file path=xl/ctrlProps/ctrlProp219.xml><?xml version="1.0" encoding="utf-8"?>
<formControlPr xmlns="http://schemas.microsoft.com/office/spreadsheetml/2009/9/main" objectType="CheckBox" fmlaLink="$R$3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CheckBox" fmlaLink="$R$20" noThreeD="1"/>
</file>

<file path=xl/ctrlProps/ctrlProp221.xml><?xml version="1.0" encoding="utf-8"?>
<formControlPr xmlns="http://schemas.microsoft.com/office/spreadsheetml/2009/9/main" objectType="CheckBox" fmlaLink="$R$13" noThreeD="1"/>
</file>

<file path=xl/ctrlProps/ctrlProp222.xml><?xml version="1.0" encoding="utf-8"?>
<formControlPr xmlns="http://schemas.microsoft.com/office/spreadsheetml/2009/9/main" objectType="CheckBox" fmlaLink="$R$14" noThreeD="1"/>
</file>

<file path=xl/ctrlProps/ctrlProp223.xml><?xml version="1.0" encoding="utf-8"?>
<formControlPr xmlns="http://schemas.microsoft.com/office/spreadsheetml/2009/9/main" objectType="CheckBox" fmlaLink="$R$17" noThreeD="1"/>
</file>

<file path=xl/ctrlProps/ctrlProp224.xml><?xml version="1.0" encoding="utf-8"?>
<formControlPr xmlns="http://schemas.microsoft.com/office/spreadsheetml/2009/9/main" objectType="CheckBox" fmlaLink="$R$29" noThreeD="1"/>
</file>

<file path=xl/ctrlProps/ctrlProp225.xml><?xml version="1.0" encoding="utf-8"?>
<formControlPr xmlns="http://schemas.microsoft.com/office/spreadsheetml/2009/9/main" objectType="CheckBox" fmlaLink="$R$22" lockText="1" noThreeD="1"/>
</file>

<file path=xl/ctrlProps/ctrlProp226.xml><?xml version="1.0" encoding="utf-8"?>
<formControlPr xmlns="http://schemas.microsoft.com/office/spreadsheetml/2009/9/main" objectType="CheckBox" fmlaLink="$R$23" lockText="1" noThreeD="1"/>
</file>

<file path=xl/ctrlProps/ctrlProp227.xml><?xml version="1.0" encoding="utf-8"?>
<formControlPr xmlns="http://schemas.microsoft.com/office/spreadsheetml/2009/9/main" objectType="CheckBox" fmlaLink="$R$26" lockText="1" noThreeD="1"/>
</file>

<file path=xl/ctrlProps/ctrlProp228.xml><?xml version="1.0" encoding="utf-8"?>
<formControlPr xmlns="http://schemas.microsoft.com/office/spreadsheetml/2009/9/main" objectType="CheckBox" fmlaLink="$N$16" noThreeD="1"/>
</file>

<file path=xl/ctrlProps/ctrlProp229.xml><?xml version="1.0" encoding="utf-8"?>
<formControlPr xmlns="http://schemas.microsoft.com/office/spreadsheetml/2009/9/main" objectType="CheckBox" fmlaLink="$N$17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CheckBox" fmlaLink="$N$18" noThreeD="1"/>
</file>

<file path=xl/ctrlProps/ctrlProp231.xml><?xml version="1.0" encoding="utf-8"?>
<formControlPr xmlns="http://schemas.microsoft.com/office/spreadsheetml/2009/9/main" objectType="CheckBox" fmlaLink="$N$25" noThreeD="1"/>
</file>

<file path=xl/ctrlProps/ctrlProp232.xml><?xml version="1.0" encoding="utf-8"?>
<formControlPr xmlns="http://schemas.microsoft.com/office/spreadsheetml/2009/9/main" objectType="CheckBox" fmlaLink="$N$27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Radio" checked="Checked" firstButton="1" fmlaLink="$N$12" noThreeD="1"/>
</file>

<file path=xl/ctrlProps/ctrlProp235.xml><?xml version="1.0" encoding="utf-8"?>
<formControlPr xmlns="http://schemas.microsoft.com/office/spreadsheetml/2009/9/main" objectType="Radio" noThreeD="1"/>
</file>

<file path=xl/ctrlProps/ctrlProp236.xml><?xml version="1.0" encoding="utf-8"?>
<formControlPr xmlns="http://schemas.microsoft.com/office/spreadsheetml/2009/9/main" objectType="Radio" noThreeD="1"/>
</file>

<file path=xl/ctrlProps/ctrlProp237.xml><?xml version="1.0" encoding="utf-8"?>
<formControlPr xmlns="http://schemas.microsoft.com/office/spreadsheetml/2009/9/main" objectType="Radio" noThreeD="1"/>
</file>

<file path=xl/ctrlProps/ctrlProp238.xml><?xml version="1.0" encoding="utf-8"?>
<formControlPr xmlns="http://schemas.microsoft.com/office/spreadsheetml/2009/9/main" objectType="Radio" checked="Checked" firstButton="1" fmlaLink="$N$14" noThreeD="1"/>
</file>

<file path=xl/ctrlProps/ctrlProp239.xml><?xml version="1.0" encoding="utf-8"?>
<formControlPr xmlns="http://schemas.microsoft.com/office/spreadsheetml/2009/9/main" objectType="Radio" noThreeD="1"/>
</file>

<file path=xl/ctrlProps/ctrlProp24.xml><?xml version="1.0" encoding="utf-8"?>
<formControlPr xmlns="http://schemas.microsoft.com/office/spreadsheetml/2009/9/main" objectType="Radio" checked="Checked" firstButton="1" fmlaLink="$L$28" noThreeD="1"/>
</file>

<file path=xl/ctrlProps/ctrlProp240.xml><?xml version="1.0" encoding="utf-8"?>
<formControlPr xmlns="http://schemas.microsoft.com/office/spreadsheetml/2009/9/main" objectType="Radio" noThreeD="1"/>
</file>

<file path=xl/ctrlProps/ctrlProp241.xml><?xml version="1.0" encoding="utf-8"?>
<formControlPr xmlns="http://schemas.microsoft.com/office/spreadsheetml/2009/9/main" objectType="Radio" noThreeD="1"/>
</file>

<file path=xl/ctrlProps/ctrlProp242.xml><?xml version="1.0" encoding="utf-8"?>
<formControlPr xmlns="http://schemas.microsoft.com/office/spreadsheetml/2009/9/main" objectType="CheckBox" fmlaLink="$N$19" noThreeD="1"/>
</file>

<file path=xl/ctrlProps/ctrlProp243.xml><?xml version="1.0" encoding="utf-8"?>
<formControlPr xmlns="http://schemas.microsoft.com/office/spreadsheetml/2009/9/main" objectType="CheckBox" fmlaLink="$N$20" noThreeD="1"/>
</file>

<file path=xl/ctrlProps/ctrlProp244.xml><?xml version="1.0" encoding="utf-8"?>
<formControlPr xmlns="http://schemas.microsoft.com/office/spreadsheetml/2009/9/main" objectType="CheckBox" fmlaLink="$N$2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L$21" noThreeD="1"/>
</file>

<file path=xl/ctrlProps/ctrlProp30.xml><?xml version="1.0" encoding="utf-8"?>
<formControlPr xmlns="http://schemas.microsoft.com/office/spreadsheetml/2009/9/main" objectType="CheckBox" fmlaLink="$K$13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checked="Checked" firstButton="1" fmlaLink="$K$11" noThreeD="1"/>
</file>

<file path=xl/ctrlProps/ctrlProp33.xml><?xml version="1.0" encoding="utf-8"?>
<formControlPr xmlns="http://schemas.microsoft.com/office/spreadsheetml/2009/9/main" objectType="Radio" noThreeD="1"/>
</file>

<file path=xl/ctrlProps/ctrlProp34.xml><?xml version="1.0" encoding="utf-8"?>
<formControlPr xmlns="http://schemas.microsoft.com/office/spreadsheetml/2009/9/main" objectType="Radio" noThreeD="1"/>
</file>

<file path=xl/ctrlProps/ctrlProp35.xml><?xml version="1.0" encoding="utf-8"?>
<formControlPr xmlns="http://schemas.microsoft.com/office/spreadsheetml/2009/9/main" objectType="Radio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Radio" checked="Checked" firstButton="1" fmlaLink="$Q$11" noThreeD="1"/>
</file>

<file path=xl/ctrlProps/ctrlProp4.xml><?xml version="1.0" encoding="utf-8"?>
<formControlPr xmlns="http://schemas.microsoft.com/office/spreadsheetml/2009/9/main" objectType="CheckBox" fmlaLink="$L$22" noThreeD="1"/>
</file>

<file path=xl/ctrlProps/ctrlProp40.xml><?xml version="1.0" encoding="utf-8"?>
<formControlPr xmlns="http://schemas.microsoft.com/office/spreadsheetml/2009/9/main" objectType="Radio" noThreeD="1"/>
</file>

<file path=xl/ctrlProps/ctrlProp41.xml><?xml version="1.0" encoding="utf-8"?>
<formControlPr xmlns="http://schemas.microsoft.com/office/spreadsheetml/2009/9/main" objectType="Radio" noThreeD="1"/>
</file>

<file path=xl/ctrlProps/ctrlProp42.xml><?xml version="1.0" encoding="utf-8"?>
<formControlPr xmlns="http://schemas.microsoft.com/office/spreadsheetml/2009/9/main" objectType="Radio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Q$18" noThreeD="1"/>
</file>

<file path=xl/ctrlProps/ctrlProp45.xml><?xml version="1.0" encoding="utf-8"?>
<formControlPr xmlns="http://schemas.microsoft.com/office/spreadsheetml/2009/9/main" objectType="Radio" noThreeD="1"/>
</file>

<file path=xl/ctrlProps/ctrlProp46.xml><?xml version="1.0" encoding="utf-8"?>
<formControlPr xmlns="http://schemas.microsoft.com/office/spreadsheetml/2009/9/main" objectType="Radio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Q$19" noThreeD="1"/>
</file>

<file path=xl/ctrlProps/ctrlProp49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CheckBox" fmlaLink="$L$23" noThreeD="1"/>
</file>

<file path=xl/ctrlProps/ctrlProp50.xml><?xml version="1.0" encoding="utf-8"?>
<formControlPr xmlns="http://schemas.microsoft.com/office/spreadsheetml/2009/9/main" objectType="Radio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checked="Checked" firstButton="1" fmlaLink="$Q$20" noThreeD="1"/>
</file>

<file path=xl/ctrlProps/ctrlProp53.xml><?xml version="1.0" encoding="utf-8"?>
<formControlPr xmlns="http://schemas.microsoft.com/office/spreadsheetml/2009/9/main" objectType="Radio" noThreeD="1"/>
</file>

<file path=xl/ctrlProps/ctrlProp54.xml><?xml version="1.0" encoding="utf-8"?>
<formControlPr xmlns="http://schemas.microsoft.com/office/spreadsheetml/2009/9/main" objectType="Radio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Q$22" noThreeD="1"/>
</file>

<file path=xl/ctrlProps/ctrlProp57.xml><?xml version="1.0" encoding="utf-8"?>
<formControlPr xmlns="http://schemas.microsoft.com/office/spreadsheetml/2009/9/main" objectType="Radio" noThreeD="1"/>
</file>

<file path=xl/ctrlProps/ctrlProp58.xml><?xml version="1.0" encoding="utf-8"?>
<formControlPr xmlns="http://schemas.microsoft.com/office/spreadsheetml/2009/9/main" objectType="Radio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fmlaLink="$L$24" noThreeD="1"/>
</file>

<file path=xl/ctrlProps/ctrlProp60.xml><?xml version="1.0" encoding="utf-8"?>
<formControlPr xmlns="http://schemas.microsoft.com/office/spreadsheetml/2009/9/main" objectType="Radio" checked="Checked" firstButton="1" fmlaLink="$Q$23" noThreeD="1"/>
</file>

<file path=xl/ctrlProps/ctrlProp61.xml><?xml version="1.0" encoding="utf-8"?>
<formControlPr xmlns="http://schemas.microsoft.com/office/spreadsheetml/2009/9/main" objectType="Radio" noThreeD="1"/>
</file>

<file path=xl/ctrlProps/ctrlProp62.xml><?xml version="1.0" encoding="utf-8"?>
<formControlPr xmlns="http://schemas.microsoft.com/office/spreadsheetml/2009/9/main" objectType="Radio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checked="Checked" firstButton="1" fmlaLink="$Q$24" noThreeD="1"/>
</file>

<file path=xl/ctrlProps/ctrlProp65.xml><?xml version="1.0" encoding="utf-8"?>
<formControlPr xmlns="http://schemas.microsoft.com/office/spreadsheetml/2009/9/main" objectType="Radio" noThreeD="1"/>
</file>

<file path=xl/ctrlProps/ctrlProp66.xml><?xml version="1.0" encoding="utf-8"?>
<formControlPr xmlns="http://schemas.microsoft.com/office/spreadsheetml/2009/9/main" objectType="Radio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checked="Checked" firstButton="1" fmlaLink="$Q$26" noThreeD="1"/>
</file>

<file path=xl/ctrlProps/ctrlProp69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CheckBox" fmlaLink="$L$20" noThreeD="1"/>
</file>

<file path=xl/ctrlProps/ctrlProp70.xml><?xml version="1.0" encoding="utf-8"?>
<formControlPr xmlns="http://schemas.microsoft.com/office/spreadsheetml/2009/9/main" objectType="Radio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checked="Checked" firstButton="1" fmlaLink="$Q$27" noThreeD="1"/>
</file>

<file path=xl/ctrlProps/ctrlProp73.xml><?xml version="1.0" encoding="utf-8"?>
<formControlPr xmlns="http://schemas.microsoft.com/office/spreadsheetml/2009/9/main" objectType="Radio" noThreeD="1"/>
</file>

<file path=xl/ctrlProps/ctrlProp74.xml><?xml version="1.0" encoding="utf-8"?>
<formControlPr xmlns="http://schemas.microsoft.com/office/spreadsheetml/2009/9/main" objectType="Radio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checked="Checked" firstButton="1" fmlaLink="$Q$28" noThreeD="1"/>
</file>

<file path=xl/ctrlProps/ctrlProp77.xml><?xml version="1.0" encoding="utf-8"?>
<formControlPr xmlns="http://schemas.microsoft.com/office/spreadsheetml/2009/9/main" objectType="Radio" noThreeD="1"/>
</file>

<file path=xl/ctrlProps/ctrlProp78.xml><?xml version="1.0" encoding="utf-8"?>
<formControlPr xmlns="http://schemas.microsoft.com/office/spreadsheetml/2009/9/main" objectType="Radio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L$15" noThreeD="1"/>
</file>

<file path=xl/ctrlProps/ctrlProp80.xml><?xml version="1.0" encoding="utf-8"?>
<formControlPr xmlns="http://schemas.microsoft.com/office/spreadsheetml/2009/9/main" objectType="Radio" checked="Checked" firstButton="1" fmlaLink="$Q$30" noThreeD="1"/>
</file>

<file path=xl/ctrlProps/ctrlProp81.xml><?xml version="1.0" encoding="utf-8"?>
<formControlPr xmlns="http://schemas.microsoft.com/office/spreadsheetml/2009/9/main" objectType="Radio" noThreeD="1"/>
</file>

<file path=xl/ctrlProps/ctrlProp82.xml><?xml version="1.0" encoding="utf-8"?>
<formControlPr xmlns="http://schemas.microsoft.com/office/spreadsheetml/2009/9/main" objectType="Radio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$Q$31" noThreeD="1"/>
</file>

<file path=xl/ctrlProps/ctrlProp85.xml><?xml version="1.0" encoding="utf-8"?>
<formControlPr xmlns="http://schemas.microsoft.com/office/spreadsheetml/2009/9/main" objectType="Radio" noThreeD="1"/>
</file>

<file path=xl/ctrlProps/ctrlProp86.xml><?xml version="1.0" encoding="utf-8"?>
<formControlPr xmlns="http://schemas.microsoft.com/office/spreadsheetml/2009/9/main" objectType="Radio" checked="Checked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checked="Checked" firstButton="1" fmlaLink="$Q$32" noThreeD="1"/>
</file>

<file path=xl/ctrlProps/ctrlProp89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CheckBox" fmlaLink="$L$14" noThreeD="1"/>
</file>

<file path=xl/ctrlProps/ctrlProp90.xml><?xml version="1.0" encoding="utf-8"?>
<formControlPr xmlns="http://schemas.microsoft.com/office/spreadsheetml/2009/9/main" objectType="Radio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checked="Checked" firstButton="1" fmlaLink="$Q$34" noThreeD="1"/>
</file>

<file path=xl/ctrlProps/ctrlProp93.xml><?xml version="1.0" encoding="utf-8"?>
<formControlPr xmlns="http://schemas.microsoft.com/office/spreadsheetml/2009/9/main" objectType="Radio" noThreeD="1"/>
</file>

<file path=xl/ctrlProps/ctrlProp94.xml><?xml version="1.0" encoding="utf-8"?>
<formControlPr xmlns="http://schemas.microsoft.com/office/spreadsheetml/2009/9/main" objectType="Radio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checked="Checked" firstButton="1" fmlaLink="$Q$35" noThreeD="1"/>
</file>

<file path=xl/ctrlProps/ctrlProp97.xml><?xml version="1.0" encoding="utf-8"?>
<formControlPr xmlns="http://schemas.microsoft.com/office/spreadsheetml/2009/9/main" objectType="Radio" noThreeD="1"/>
</file>

<file path=xl/ctrlProps/ctrlProp98.xml><?xml version="1.0" encoding="utf-8"?>
<formControlPr xmlns="http://schemas.microsoft.com/office/spreadsheetml/2009/9/main" objectType="Radio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76835</xdr:rowOff>
    </xdr:from>
    <xdr:to>
      <xdr:col>10</xdr:col>
      <xdr:colOff>10885</xdr:colOff>
      <xdr:row>79</xdr:row>
      <xdr:rowOff>101600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025" y="826135"/>
          <a:ext cx="9259660" cy="1290256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A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través del siguiente Libro Excel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el centro docente participante deberá valorar el Proyecto Escolar Saludable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presentado, de acuerdo a los ámbitos y criterios de valoración contenidos en el mismo. El libro está</a:t>
          </a:r>
          <a:r>
            <a:rPr lang="es-E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estructurado en hojas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de conformidad con los siguientes ámbitos de valoración:</a:t>
          </a:r>
        </a:p>
        <a:p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eaLnBrk="1" fontAlgn="auto" latinLnBrk="0" hangingPunct="1"/>
          <a:r>
            <a:rPr lang="es-ES" sz="1100" b="1" u="none">
              <a:solidFill>
                <a:srgbClr val="FF0000"/>
              </a:solidFill>
              <a:latin typeface="+mn-lt"/>
              <a:ea typeface="+mn-ea"/>
              <a:cs typeface="+mn-cs"/>
            </a:rPr>
            <a:t>AMBITO</a:t>
          </a:r>
          <a:r>
            <a:rPr lang="es-ES" sz="1100" b="1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 1.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PROGRAMAS</a:t>
          </a:r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. </a:t>
          </a:r>
        </a:p>
        <a:p>
          <a:pPr eaLnBrk="1" fontAlgn="auto" latinLnBrk="0" hangingPunct="1"/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Este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ámbito consta de siete pestañas u hojas que corresponden con los siete </a:t>
          </a:r>
          <a:r>
            <a:rPr lang="es-ES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 en los que los centros deberán plantear actividades y/o propuestas de actuación a desarrollar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Los siete hojas siguientes corresponden a los </a:t>
          </a:r>
          <a:r>
            <a:rPr lang="es-ES" sz="1100" i="0">
              <a:solidFill>
                <a:schemeClr val="dk1"/>
              </a:solidFill>
              <a:latin typeface="+mn-lt"/>
              <a:ea typeface="+mn-ea"/>
              <a:cs typeface="+mn-cs"/>
            </a:rPr>
            <a:t>Programas en los que los centros deberán plantear actividades y/o propuestas de actuación a desarrollar:</a:t>
          </a: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P4. Desplazamiento activo al centro.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P5. Deporte en familia.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P6. Hábitos Saludables.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P7. Recreos con actividad físico-deportiva organizada.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P8. Actividades físico-deportivas complementarias.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P9. Actividades físico-deportivas  extracurriculares.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	P 10. Uso de las Técnologías de la Información y la Comunicación (TIC).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En este ámbito, por tanto,  se valorarán estos 7 programas.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 de cada uno de estos 7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programas se realizará de de 0 a 10 puntos. </a:t>
          </a:r>
        </a:p>
        <a:p>
          <a:pPr eaLnBrk="1" fontAlgn="auto" latinLnBrk="0" hangingPunct="1"/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ÁMBITO</a:t>
          </a:r>
          <a:r>
            <a:rPr lang="es-ES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1, el </a:t>
          </a: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requisito mínimo, para acceder a la propuesta de selección, será alcanzar una puntuación igual o superior a 35 puntos de un máximo de 70 en su conjunto. </a:t>
          </a:r>
        </a:p>
        <a:p>
          <a:pPr eaLnBrk="1" fontAlgn="auto" latinLnBrk="0" hangingPunct="1"/>
          <a:endParaRPr lang="es-ES" sz="14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 2.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IMPLICACIÓN DE LA COMUNIDAD EDUCATIVA Y OTRAS ENTIDADES</a:t>
          </a:r>
          <a:r>
            <a:rPr lang="es-ES" sz="1100" b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 O AGENTES EXTERNOS EN EL PROYECTO</a:t>
          </a:r>
          <a:r>
            <a:rPr lang="es-ES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.</a:t>
          </a:r>
          <a:endParaRPr lang="es-ES" sz="1100" b="1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- 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En este ámbito se valorará la participación e implicación del profesorado y del alumnado del centro, la colaboración con agentes externos y la implicación activa del AMPA en el Proyecto.</a:t>
          </a:r>
        </a:p>
        <a:p>
          <a:endParaRPr lang="es-ES" b="0"/>
        </a:p>
        <a:p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se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realizará de 0 a 10 puntos. Por lo tanto, en este ámbito ,se podrá alcanzar hasta un máximo de 10 puntos en su conjunto. </a:t>
          </a:r>
        </a:p>
        <a:p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 3.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PARTICIPACIÓN EN PROGRAMAS,CAMPAÑAS Y/O EVENTOS DE ÁMBITO REGIONAL O ESTATAL, RELACIONADOS CON LA PRÁCTICA</a:t>
          </a:r>
          <a:r>
            <a:rPr lang="es-ES" sz="1100" b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 DE ACTIVIDAD FÍSICO-DEPORTIVA Y DE MEJORA DE LA SALUD Y LA CALIDAD DE VIDA.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</a:p>
        <a:p>
          <a:endParaRPr lang="es-E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del centro durante los últimos tres 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cursos escolares en programas, campañas y/o eventos de ámbito regional, promovidos por la Junta de Comunidades de Castilla-La Mancha y/o nacional, promovidos por el Ministerio </a:t>
          </a:r>
          <a:r>
            <a:rPr lang="es-ES" sz="1100" b="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competente en materia de deportes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fomenten la práctica de actividad física y el deporte, así como la mejora de la salud y la calidad de vida.</a:t>
          </a:r>
        </a:p>
        <a:p>
          <a:pPr eaLnBrk="1" fontAlgn="auto" latinLnBrk="0" hangingPunct="1"/>
          <a:endParaRPr lang="es-ES" b="0">
            <a:effectLst/>
          </a:endParaRPr>
        </a:p>
        <a:p>
          <a:pPr eaLnBrk="1" fontAlgn="auto" latinLnBrk="0" hangingPunct="1"/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CAMPAÑAS Y/O EVENTOS DE ÁMBITO REGIONAL, PROMOVIDOS POR LA  JUNTA DE COMUNIDADES DE CASTILLA-LA MANCHA.</a:t>
          </a:r>
          <a:endParaRPr lang="es-ES"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PROGRAMA SOMOS DEPORTE 3-18: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valorará con 0,3 puntos por curso escolar el  haber participado como centro en cualquiera de las tres lineas del Programa: Iniciación Deportiva, Promoción Deportiva o Campeonato Regional del Deporte en Edad Escolar.</a:t>
          </a:r>
          <a:endParaRPr lang="es-ES">
            <a:effectLst/>
          </a:endParaRPr>
        </a:p>
        <a:p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 de Consumo de Frutas 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0,25  puntos  por curso escolar la participación del centro en  esta campaña . </a:t>
          </a:r>
          <a:endParaRPr lang="es-ES">
            <a:effectLst/>
          </a:endParaRP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Proyectos Escolares Saludables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Se valorará con 1 punto  a quellos  centros  que hayan presentado proyecto en  convocatorias anteriores sin haber sido seleccionado.</a:t>
          </a:r>
          <a:endParaRPr lang="es-ES">
            <a:effectLst/>
          </a:endParaRP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regional: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regional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pPr eaLnBrk="1" fontAlgn="auto" latinLnBrk="0" hangingPunct="1"/>
          <a:r>
            <a:rPr lang="es-E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CAMPAÑAS Y/O EVENTOS DE ÁMBITO ESTATAL  PROMOVIDOS POR EL MINISTERIO </a:t>
          </a:r>
          <a:endParaRPr lang="es-ES" strike="sngStrike">
            <a:solidFill>
              <a:srgbClr val="FF0000"/>
            </a:solidFill>
            <a:effectLst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Campeonato de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España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Edad Escolar. 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 con 0,10 puntos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curso escolar ,la  participación, como centro, en dicho campeonato   en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cualquiera de las modalidades  deportivas  incluidas en el programa de los Campeonatos de España  en Edad Escolar que anualmente convoca el Consejo Superior de Deportes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effectLst/>
          </a:endParaRPr>
        </a:p>
        <a:p>
          <a:pPr eaLnBrk="1" fontAlgn="auto" latinLnBrk="0" hangingPunct="1"/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Sello de Vida Saludable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 0,60  puntos  a todos los centros que acrediten haber solicitado el distintivo de calidad "Sello Vida Saludable" , convocado por Orden ECD/2474/2015, de 19 de noviembre y, que cuenten con el informe favorable emitido por la Dirección General de Juventud y Deportes de la Consejería de Educación, Cultura y Deportes de Castilla-La Mancha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 programas, campañas y/o eventos de ámbito estatal: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estatal no contemplados , siempre que sean convenientemente justificados  y  que  fomenten la práctica de actividad físisca y el deporte, así como la mejora de la salud y la calidad de vida. </a:t>
          </a:r>
          <a:endParaRPr lang="es-ES">
            <a:effectLst/>
          </a:endParaRPr>
        </a:p>
        <a:p>
          <a:endParaRPr lang="es-ES">
            <a:effectLst/>
          </a:endParaRP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  <a:endParaRPr lang="es-ES">
            <a:effectLst/>
          </a:endParaRPr>
        </a:p>
        <a:p>
          <a:endParaRPr lang="es-ES" sz="1100" b="1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4. </a:t>
          </a:r>
          <a:r>
            <a:rPr lang="es-ES" sz="1100" b="1" u="sng">
              <a:solidFill>
                <a:srgbClr val="FF0000"/>
              </a:solidFill>
              <a:latin typeface="+mn-lt"/>
              <a:ea typeface="+mn-ea"/>
              <a:cs typeface="+mn-cs"/>
            </a:rPr>
            <a:t>Otros aspectos</a:t>
          </a:r>
          <a:r>
            <a:rPr lang="es-ES" sz="1100" b="1">
              <a:solidFill>
                <a:srgbClr val="FF0000"/>
              </a:solidFill>
              <a:latin typeface="+mn-lt"/>
              <a:ea typeface="+mn-ea"/>
              <a:cs typeface="+mn-cs"/>
            </a:rPr>
            <a:t>. </a:t>
          </a:r>
        </a:p>
        <a:p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- En este ámbito se valorarán una serie de aspectos que darán mayor calidad al Proyecto presentado: participación del ámbito femenino, actuaciones y/o actividades inclusivas, actuaciones que potencien la participación de alumnos/as en riesgo de abandono de la práctica físico-deportiva (bachillerato, ciclos formativos, FP Básica</a:t>
          </a:r>
          <a:r>
            <a:rPr lang="es-ES" sz="11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…), las estrategias, actuaciones y/o actividades previstas para el alumnado en situación desfavorable y la inclusión en el Proyecto de acciones formativas dirigidas a la comunidad educativa.</a:t>
          </a:r>
        </a:p>
        <a:p>
          <a:endParaRPr lang="es-ES" b="0"/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se podrá alcanzar hasta un máximo de 10 puntos en su conjunto</a:t>
          </a:r>
          <a:r>
            <a:rPr lang="es-ES" sz="1100" b="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pPr eaLnBrk="1" fontAlgn="auto" latinLnBrk="0" hangingPunct="1"/>
          <a:endParaRPr lang="es-E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ámbitos</a:t>
          </a:r>
          <a:r>
            <a:rPr lang="es-ES" sz="14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2, 3 y 4 </a:t>
          </a:r>
          <a:r>
            <a:rPr lang="es-E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requisito mínimo, para acceder a la propuesta de selección, será alcanzar una puntuación igual o superior a 15 puntos , de un máximo de 30 en su conjunto. </a:t>
          </a:r>
          <a:endParaRPr lang="es-ES" sz="1400" b="1" u="sng">
            <a:effectLst/>
          </a:endParaRPr>
        </a:p>
        <a:p>
          <a:pPr eaLnBrk="1" fontAlgn="auto" latinLnBrk="0" hangingPunct="1">
            <a:lnSpc>
              <a:spcPts val="1200"/>
            </a:lnSpc>
          </a:pPr>
          <a:endParaRPr lang="es-E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endParaRPr lang="es-ES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pPr marL="0" marR="0" lvl="1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7620</xdr:colOff>
      <xdr:row>3</xdr:row>
      <xdr:rowOff>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8580" y="0"/>
          <a:ext cx="99822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3</xdr:row>
      <xdr:rowOff>9525</xdr:rowOff>
    </xdr:to>
    <xdr:pic>
      <xdr:nvPicPr>
        <xdr:cNvPr id="50518" name="Imagen 1">
          <a:extLst>
            <a:ext uri="{FF2B5EF4-FFF2-40B4-BE49-F238E27FC236}">
              <a16:creationId xmlns:a16="http://schemas.microsoft.com/office/drawing/2014/main" id="{00000000-0008-0000-0000-000056C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62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295275</xdr:rowOff>
    </xdr:from>
    <xdr:to>
      <xdr:col>3</xdr:col>
      <xdr:colOff>2024808</xdr:colOff>
      <xdr:row>2</xdr:row>
      <xdr:rowOff>197397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0" y="295275"/>
          <a:ext cx="2005758" cy="44504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24289</xdr:colOff>
      <xdr:row>4</xdr:row>
      <xdr:rowOff>7779</xdr:rowOff>
    </xdr:from>
    <xdr:to>
      <xdr:col>9</xdr:col>
      <xdr:colOff>1246345</xdr:colOff>
      <xdr:row>9</xdr:row>
      <xdr:rowOff>83344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88107" y="960279"/>
          <a:ext cx="9752665" cy="108759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 la participación e implicación del profesorado y del alumnado del centro, la colaboración con agentes externos y la implicación activa del AMPA en el Proyecto.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realizará de 0 a 10 puntos.  </a:t>
          </a:r>
          <a:endParaRPr lang="es-ES" sz="1100" b="1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201367</xdr:colOff>
      <xdr:row>3</xdr:row>
      <xdr:rowOff>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59397" name="Imagen 1">
          <a:extLst>
            <a:ext uri="{FF2B5EF4-FFF2-40B4-BE49-F238E27FC236}">
              <a16:creationId xmlns:a16="http://schemas.microsoft.com/office/drawing/2014/main" id="{00000000-0008-0000-0900-000005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18</xdr:row>
          <xdr:rowOff>0</xdr:rowOff>
        </xdr:from>
        <xdr:to>
          <xdr:col>4</xdr:col>
          <xdr:colOff>685800</xdr:colOff>
          <xdr:row>19</xdr:row>
          <xdr:rowOff>57150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9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14</xdr:row>
          <xdr:rowOff>142875</xdr:rowOff>
        </xdr:from>
        <xdr:to>
          <xdr:col>4</xdr:col>
          <xdr:colOff>704850</xdr:colOff>
          <xdr:row>16</xdr:row>
          <xdr:rowOff>38100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9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14</xdr:row>
          <xdr:rowOff>142875</xdr:rowOff>
        </xdr:from>
        <xdr:to>
          <xdr:col>5</xdr:col>
          <xdr:colOff>704850</xdr:colOff>
          <xdr:row>16</xdr:row>
          <xdr:rowOff>38100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9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14</xdr:row>
          <xdr:rowOff>142875</xdr:rowOff>
        </xdr:from>
        <xdr:to>
          <xdr:col>6</xdr:col>
          <xdr:colOff>704850</xdr:colOff>
          <xdr:row>16</xdr:row>
          <xdr:rowOff>38100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9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14</xdr:row>
          <xdr:rowOff>142875</xdr:rowOff>
        </xdr:from>
        <xdr:to>
          <xdr:col>7</xdr:col>
          <xdr:colOff>704850</xdr:colOff>
          <xdr:row>16</xdr:row>
          <xdr:rowOff>38100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9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14</xdr:row>
          <xdr:rowOff>142875</xdr:rowOff>
        </xdr:from>
        <xdr:to>
          <xdr:col>8</xdr:col>
          <xdr:colOff>704850</xdr:colOff>
          <xdr:row>16</xdr:row>
          <xdr:rowOff>38100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9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14</xdr:row>
          <xdr:rowOff>142875</xdr:rowOff>
        </xdr:from>
        <xdr:to>
          <xdr:col>9</xdr:col>
          <xdr:colOff>704850</xdr:colOff>
          <xdr:row>16</xdr:row>
          <xdr:rowOff>38100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9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18</xdr:row>
          <xdr:rowOff>0</xdr:rowOff>
        </xdr:from>
        <xdr:to>
          <xdr:col>5</xdr:col>
          <xdr:colOff>685800</xdr:colOff>
          <xdr:row>19</xdr:row>
          <xdr:rowOff>57150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9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0</xdr:rowOff>
        </xdr:from>
        <xdr:to>
          <xdr:col>6</xdr:col>
          <xdr:colOff>685800</xdr:colOff>
          <xdr:row>19</xdr:row>
          <xdr:rowOff>57150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9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18</xdr:row>
          <xdr:rowOff>0</xdr:rowOff>
        </xdr:from>
        <xdr:to>
          <xdr:col>7</xdr:col>
          <xdr:colOff>685800</xdr:colOff>
          <xdr:row>19</xdr:row>
          <xdr:rowOff>57150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9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18</xdr:row>
          <xdr:rowOff>0</xdr:rowOff>
        </xdr:from>
        <xdr:to>
          <xdr:col>8</xdr:col>
          <xdr:colOff>685800</xdr:colOff>
          <xdr:row>19</xdr:row>
          <xdr:rowOff>57150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9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8</xdr:col>
          <xdr:colOff>0</xdr:colOff>
          <xdr:row>13</xdr:row>
          <xdr:rowOff>161925</xdr:rowOff>
        </xdr:to>
        <xdr:sp macro="" textlink="">
          <xdr:nvSpPr>
            <xdr:cNvPr id="39395" name="Group Box 483" hidden="1">
              <a:extLst>
                <a:ext uri="{63B3BB69-23CF-44E3-9099-C40C66FF867C}">
                  <a14:compatExt spid="_x0000_s39395"/>
                </a:ext>
                <a:ext uri="{FF2B5EF4-FFF2-40B4-BE49-F238E27FC236}">
                  <a16:creationId xmlns:a16="http://schemas.microsoft.com/office/drawing/2014/main" id="{00000000-0008-0000-0900-0000E3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12</xdr:row>
          <xdr:rowOff>57150</xdr:rowOff>
        </xdr:from>
        <xdr:to>
          <xdr:col>4</xdr:col>
          <xdr:colOff>476250</xdr:colOff>
          <xdr:row>12</xdr:row>
          <xdr:rowOff>276225</xdr:rowOff>
        </xdr:to>
        <xdr:sp macro="" textlink="">
          <xdr:nvSpPr>
            <xdr:cNvPr id="39396" name="Option Button 484" hidden="1">
              <a:extLst>
                <a:ext uri="{63B3BB69-23CF-44E3-9099-C40C66FF867C}">
                  <a14:compatExt spid="_x0000_s39396"/>
                </a:ext>
                <a:ext uri="{FF2B5EF4-FFF2-40B4-BE49-F238E27FC236}">
                  <a16:creationId xmlns:a16="http://schemas.microsoft.com/office/drawing/2014/main" id="{00000000-0008-0000-0900-0000E4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12</xdr:row>
          <xdr:rowOff>47625</xdr:rowOff>
        </xdr:from>
        <xdr:to>
          <xdr:col>5</xdr:col>
          <xdr:colOff>447675</xdr:colOff>
          <xdr:row>12</xdr:row>
          <xdr:rowOff>295275</xdr:rowOff>
        </xdr:to>
        <xdr:sp macro="" textlink="">
          <xdr:nvSpPr>
            <xdr:cNvPr id="39397" name="Option Button 485" hidden="1">
              <a:extLst>
                <a:ext uri="{63B3BB69-23CF-44E3-9099-C40C66FF867C}">
                  <a14:compatExt spid="_x0000_s39397"/>
                </a:ext>
                <a:ext uri="{FF2B5EF4-FFF2-40B4-BE49-F238E27FC236}">
                  <a16:creationId xmlns:a16="http://schemas.microsoft.com/office/drawing/2014/main" id="{00000000-0008-0000-0900-0000E5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12</xdr:row>
          <xdr:rowOff>28575</xdr:rowOff>
        </xdr:from>
        <xdr:to>
          <xdr:col>6</xdr:col>
          <xdr:colOff>428625</xdr:colOff>
          <xdr:row>12</xdr:row>
          <xdr:rowOff>276225</xdr:rowOff>
        </xdr:to>
        <xdr:sp macro="" textlink="">
          <xdr:nvSpPr>
            <xdr:cNvPr id="39398" name="Option Button 486" hidden="1">
              <a:extLst>
                <a:ext uri="{63B3BB69-23CF-44E3-9099-C40C66FF867C}">
                  <a14:compatExt spid="_x0000_s39398"/>
                </a:ext>
                <a:ext uri="{FF2B5EF4-FFF2-40B4-BE49-F238E27FC236}">
                  <a16:creationId xmlns:a16="http://schemas.microsoft.com/office/drawing/2014/main" id="{00000000-0008-0000-0900-0000E6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66675</xdr:rowOff>
        </xdr:from>
        <xdr:to>
          <xdr:col>7</xdr:col>
          <xdr:colOff>428625</xdr:colOff>
          <xdr:row>12</xdr:row>
          <xdr:rowOff>323850</xdr:rowOff>
        </xdr:to>
        <xdr:sp macro="" textlink="">
          <xdr:nvSpPr>
            <xdr:cNvPr id="39399" name="Option Button 487" hidden="1">
              <a:extLst>
                <a:ext uri="{63B3BB69-23CF-44E3-9099-C40C66FF867C}">
                  <a14:compatExt spid="_x0000_s39399"/>
                </a:ext>
                <a:ext uri="{FF2B5EF4-FFF2-40B4-BE49-F238E27FC236}">
                  <a16:creationId xmlns:a16="http://schemas.microsoft.com/office/drawing/2014/main" id="{00000000-0008-0000-0900-0000E7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21</xdr:row>
          <xdr:rowOff>19050</xdr:rowOff>
        </xdr:from>
        <xdr:to>
          <xdr:col>4</xdr:col>
          <xdr:colOff>752475</xdr:colOff>
          <xdr:row>21</xdr:row>
          <xdr:rowOff>238125</xdr:rowOff>
        </xdr:to>
        <xdr:sp macro="" textlink="">
          <xdr:nvSpPr>
            <xdr:cNvPr id="39400" name="Check Box 488" hidden="1">
              <a:extLst>
                <a:ext uri="{63B3BB69-23CF-44E3-9099-C40C66FF867C}">
                  <a14:compatExt spid="_x0000_s39400"/>
                </a:ext>
                <a:ext uri="{FF2B5EF4-FFF2-40B4-BE49-F238E27FC236}">
                  <a16:creationId xmlns:a16="http://schemas.microsoft.com/office/drawing/2014/main" id="{00000000-0008-0000-0900-0000E8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21</xdr:row>
          <xdr:rowOff>38100</xdr:rowOff>
        </xdr:from>
        <xdr:to>
          <xdr:col>5</xdr:col>
          <xdr:colOff>762000</xdr:colOff>
          <xdr:row>21</xdr:row>
          <xdr:rowOff>257175</xdr:rowOff>
        </xdr:to>
        <xdr:sp macro="" textlink="">
          <xdr:nvSpPr>
            <xdr:cNvPr id="39401" name="Check Box 489" hidden="1">
              <a:extLst>
                <a:ext uri="{63B3BB69-23CF-44E3-9099-C40C66FF867C}">
                  <a14:compatExt spid="_x0000_s39401"/>
                </a:ext>
                <a:ext uri="{FF2B5EF4-FFF2-40B4-BE49-F238E27FC236}">
                  <a16:creationId xmlns:a16="http://schemas.microsoft.com/office/drawing/2014/main" id="{00000000-0008-0000-0900-0000E9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21</xdr:row>
          <xdr:rowOff>19050</xdr:rowOff>
        </xdr:from>
        <xdr:to>
          <xdr:col>6</xdr:col>
          <xdr:colOff>752475</xdr:colOff>
          <xdr:row>21</xdr:row>
          <xdr:rowOff>238125</xdr:rowOff>
        </xdr:to>
        <xdr:sp macro="" textlink="">
          <xdr:nvSpPr>
            <xdr:cNvPr id="39402" name="Check Box 490" hidden="1">
              <a:extLst>
                <a:ext uri="{63B3BB69-23CF-44E3-9099-C40C66FF867C}">
                  <a14:compatExt spid="_x0000_s39402"/>
                </a:ext>
                <a:ext uri="{FF2B5EF4-FFF2-40B4-BE49-F238E27FC236}">
                  <a16:creationId xmlns:a16="http://schemas.microsoft.com/office/drawing/2014/main" id="{00000000-0008-0000-0900-0000EA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21</xdr:row>
          <xdr:rowOff>47625</xdr:rowOff>
        </xdr:from>
        <xdr:to>
          <xdr:col>7</xdr:col>
          <xdr:colOff>790575</xdr:colOff>
          <xdr:row>21</xdr:row>
          <xdr:rowOff>266700</xdr:rowOff>
        </xdr:to>
        <xdr:sp macro="" textlink="">
          <xdr:nvSpPr>
            <xdr:cNvPr id="39403" name="Check Box 491" hidden="1">
              <a:extLst>
                <a:ext uri="{63B3BB69-23CF-44E3-9099-C40C66FF867C}">
                  <a14:compatExt spid="_x0000_s39403"/>
                </a:ext>
                <a:ext uri="{FF2B5EF4-FFF2-40B4-BE49-F238E27FC236}">
                  <a16:creationId xmlns:a16="http://schemas.microsoft.com/office/drawing/2014/main" id="{00000000-0008-0000-0900-0000EB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21</xdr:row>
          <xdr:rowOff>19050</xdr:rowOff>
        </xdr:from>
        <xdr:to>
          <xdr:col>8</xdr:col>
          <xdr:colOff>733425</xdr:colOff>
          <xdr:row>21</xdr:row>
          <xdr:rowOff>238125</xdr:rowOff>
        </xdr:to>
        <xdr:sp macro="" textlink="">
          <xdr:nvSpPr>
            <xdr:cNvPr id="39404" name="Check Box 492" hidden="1">
              <a:extLst>
                <a:ext uri="{63B3BB69-23CF-44E3-9099-C40C66FF867C}">
                  <a14:compatExt spid="_x0000_s39404"/>
                </a:ext>
                <a:ext uri="{FF2B5EF4-FFF2-40B4-BE49-F238E27FC236}">
                  <a16:creationId xmlns:a16="http://schemas.microsoft.com/office/drawing/2014/main" id="{00000000-0008-0000-0900-0000EC9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1</xdr:colOff>
      <xdr:row>0</xdr:row>
      <xdr:rowOff>276225</xdr:rowOff>
    </xdr:from>
    <xdr:to>
      <xdr:col>3</xdr:col>
      <xdr:colOff>1428750</xdr:colOff>
      <xdr:row>2</xdr:row>
      <xdr:rowOff>180340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028701" y="276225"/>
          <a:ext cx="1428749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28574</xdr:colOff>
      <xdr:row>4</xdr:row>
      <xdr:rowOff>27304</xdr:rowOff>
    </xdr:from>
    <xdr:to>
      <xdr:col>13</xdr:col>
      <xdr:colOff>417534</xdr:colOff>
      <xdr:row>25</xdr:row>
      <xdr:rowOff>143527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32958" y="953708"/>
          <a:ext cx="13867487" cy="422632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este ámbito se valorará la participación del centro durante los últimos tres cursos escolares (2022/23, 2023/24 y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2024/25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 en programas, campañas y/o eventos de ámbito regional, promovidos por la Junta de Comunidades de Castilla-La Mancha y/o nacional, promovidos por el Ministerio de Educación y Ciencia, que fomenten la práctica de actividad física y el deporte, así como la mejora de la salud y la calidad de vida.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u="sng">
              <a:solidFill>
                <a:sysClr val="windowText" lastClr="000000"/>
              </a:solidFill>
            </a:rPr>
            <a:t>PROGRAMAS</a:t>
          </a:r>
          <a:r>
            <a:rPr lang="es-ES" sz="1100" b="1" u="sng" baseline="0">
              <a:solidFill>
                <a:sysClr val="windowText" lastClr="000000"/>
              </a:solidFill>
            </a:rPr>
            <a:t>, CAMPAÑAS Y/O EVENTOS DE ÁMBITO REGIONAL, PROMOVIDOS POR LA  JUNTA DE COMUNIDADADES DE CASTILLA-LA MANCHA.</a:t>
          </a:r>
          <a:endParaRPr lang="es-ES" sz="1100" b="1" u="sng">
            <a:solidFill>
              <a:sysClr val="windowText" lastClr="000000"/>
            </a:solidFill>
          </a:endParaRPr>
        </a:p>
        <a:p>
          <a:r>
            <a:rPr lang="es-ES" sz="1100" b="1">
              <a:solidFill>
                <a:sysClr val="windowText" lastClr="000000"/>
              </a:solidFill>
            </a:rPr>
            <a:t>- PROGRAMA SOMOS DEPORTE 3-18: </a:t>
          </a:r>
          <a:r>
            <a:rPr lang="es-ES" sz="1100" b="0">
              <a:solidFill>
                <a:sysClr val="windowText" lastClr="000000"/>
              </a:solidFill>
            </a:rPr>
            <a:t>Se</a:t>
          </a:r>
          <a:r>
            <a:rPr lang="es-ES" sz="1100" b="0" baseline="0">
              <a:solidFill>
                <a:sysClr val="windowText" lastClr="000000"/>
              </a:solidFill>
            </a:rPr>
            <a:t> valorará con 0,3 puntospor curso escolar el  haber participado como centro en cualquiera de las tres lineas del Programa: Iniciación Deportiva,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Promoción Deportiva o Campeonato Regional del Deporte en Edad Escolar.</a:t>
          </a:r>
          <a:endParaRPr lang="es-ES" sz="1100" b="0">
            <a:solidFill>
              <a:sysClr val="windowText" lastClr="000000"/>
            </a:solidFill>
          </a:endParaRPr>
        </a:p>
        <a:p>
          <a:r>
            <a:rPr lang="es-ES" sz="1100" b="0">
              <a:solidFill>
                <a:sysClr val="windowText" lastClr="000000"/>
              </a:solidFill>
            </a:rPr>
            <a:t>- </a:t>
          </a:r>
          <a:r>
            <a:rPr lang="es-ES" sz="1100" b="1">
              <a:solidFill>
                <a:sysClr val="windowText" lastClr="000000"/>
              </a:solidFill>
            </a:rPr>
            <a:t>Pl</a:t>
          </a:r>
          <a:r>
            <a:rPr lang="es-ES" sz="1100" b="1" baseline="0">
              <a:solidFill>
                <a:sysClr val="windowText" lastClr="000000"/>
              </a:solidFill>
            </a:rPr>
            <a:t>an de Consumo de Frutas : </a:t>
          </a:r>
          <a:r>
            <a:rPr lang="es-ES" sz="1100" b="0" baseline="0">
              <a:solidFill>
                <a:sysClr val="windowText" lastClr="000000"/>
              </a:solidFill>
            </a:rPr>
            <a:t>Se valorará con  0,25  puntos  por curso escolar la participación del centro en  esta campaña . </a:t>
          </a:r>
        </a:p>
        <a:p>
          <a:r>
            <a:rPr lang="es-ES" sz="1100" b="0" baseline="0">
              <a:solidFill>
                <a:sysClr val="windowText" lastClr="000000"/>
              </a:solidFill>
            </a:rPr>
            <a:t>- </a:t>
          </a:r>
          <a:r>
            <a:rPr lang="es-ES" sz="1100" b="1" baseline="0">
              <a:solidFill>
                <a:sysClr val="windowText" lastClr="000000"/>
              </a:solidFill>
            </a:rPr>
            <a:t>Proyectos Escolares Saludables</a:t>
          </a:r>
          <a:r>
            <a:rPr lang="es-ES" sz="1100" b="0" baseline="0">
              <a:solidFill>
                <a:sysClr val="windowText" lastClr="000000"/>
              </a:solidFill>
            </a:rPr>
            <a:t>:  Se valorará con 1 punto  a quellos  centros  que presentaron proyecto en la convocatoria del curso escolar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2022/23, 2023/24 y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2024/25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 sz="1100" b="0" baseline="0">
            <a:solidFill>
              <a:sysClr val="windowText" lastClr="000000"/>
            </a:solidFill>
          </a:endParaRPr>
        </a:p>
        <a:p>
          <a:r>
            <a:rPr lang="es-ES" sz="1100" b="0" baseline="0">
              <a:solidFill>
                <a:sysClr val="windowText" lastClr="000000"/>
              </a:solidFill>
            </a:rPr>
            <a:t>- </a:t>
          </a:r>
          <a:r>
            <a:rPr lang="es-ES" sz="1100" b="1" baseline="0">
              <a:solidFill>
                <a:sysClr val="windowText" lastClr="000000"/>
              </a:solidFill>
            </a:rPr>
            <a:t>Otros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programas, campañas y/o eventos de ámbito regional: </a:t>
          </a:r>
          <a:r>
            <a:rPr lang="es-ES" sz="1100" b="0" baseline="0">
              <a:solidFill>
                <a:sysClr val="windowText" lastClr="000000"/>
              </a:solidFill>
            </a:rPr>
            <a:t>Se valorará con 0,25 puntos por curso escolar la participación en  otros programas, campañas y/o eventos de ámbito regional no contemplados , siempre que sean convenientemente justificados  y  que  fomenten la práctica de actividad físisca y el deporte, así como la mejora de la salud y la calidad de vida. </a:t>
          </a:r>
        </a:p>
        <a:p>
          <a:endParaRPr lang="es-ES" sz="1100" b="0" baseline="0">
            <a:solidFill>
              <a:sysClr val="windowText" lastClr="000000"/>
            </a:solidFill>
          </a:endParaRPr>
        </a:p>
        <a:p>
          <a:pPr eaLnBrk="1" fontAlgn="auto" latinLnBrk="0" hangingPunct="1"/>
          <a:r>
            <a:rPr lang="es-E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PROGRAMAS</a:t>
          </a:r>
          <a:r>
            <a:rPr lang="es-ES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CAMPAÑAS Y/O EVENTOS DE ÁMBITO ESTATAL  PROMOVIDOS POR EL MINISTERIO DE EDUCACIÓN Y CIENCIA.</a:t>
          </a:r>
          <a:endParaRPr lang="es-ES">
            <a:solidFill>
              <a:sysClr val="windowText" lastClr="000000"/>
            </a:solidFill>
            <a:effectLst/>
          </a:endParaRPr>
        </a:p>
        <a:p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Campeonato de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España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Edad Escolar.  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valorará  con 0,10 puntos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p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or curso escolar ,la  participación, como centro, en dicho campeonato   en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cualquiera de las modalidades  deportivas  incluidas en el programa de los Campeonatos de España  en Edad Escolar que anualmente convoca el Consejo Superior de Deportes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Sello de Vida Saludable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valorará con  0,60  puntos  a todos los centros que acrediten haber solicitado el distintivo de calidad "Sello Vida Saludable" , convocado por  el Ministerio de Educación, Cultura y Deporte por Orden ECD/2474/2015, de 19 de noviembre y, que cuenten con el informe favorable emitido por la </a:t>
          </a:r>
          <a:r>
            <a:rPr lang="es-E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Delegación Provincial de Educación, Cultura y Deportes de Castilla-La Mancha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los cursos escolares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2022/23, 2023/24 y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2024/25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ES">
            <a:solidFill>
              <a:sysClr val="windowText" lastClr="000000"/>
            </a:solidFill>
            <a:effectLst/>
          </a:endParaRPr>
        </a:p>
        <a:p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Otros programas, campañas y/o eventos de ámbito estatal: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valorará con 0,25 puntos por curso escolar la participación en  otros programas, campañas y/o eventos de ámbito estatal no contemplados , siempre que sean convenientemente justificados  y  que  fomenten la práctica de actividad físisca y el deporte, así como la mejora de la salud y la calidad de vida. </a:t>
          </a:r>
          <a:endParaRPr lang="es-ES">
            <a:solidFill>
              <a:sysClr val="windowText" lastClr="000000"/>
            </a:solidFill>
            <a:effectLst/>
          </a:endParaRPr>
        </a:p>
        <a:p>
          <a:endParaRPr lang="es-ES" sz="1100" b="0" baseline="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ysClr val="windowText" lastClr="000000"/>
              </a:solidFill>
            </a:rPr>
            <a:t>L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valoración se realizará de 0 a 10 puntos. Por lo tanto, en este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</a:p>
        <a:p>
          <a:endParaRPr lang="es-ES" sz="1100" b="1"/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15239</xdr:colOff>
      <xdr:row>3</xdr:row>
      <xdr:rowOff>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923925</xdr:colOff>
      <xdr:row>3</xdr:row>
      <xdr:rowOff>0</xdr:rowOff>
    </xdr:to>
    <xdr:pic>
      <xdr:nvPicPr>
        <xdr:cNvPr id="60421" name="Imagen 1">
          <a:extLst>
            <a:ext uri="{FF2B5EF4-FFF2-40B4-BE49-F238E27FC236}">
              <a16:creationId xmlns:a16="http://schemas.microsoft.com/office/drawing/2014/main" id="{00000000-0008-0000-0A00-000005E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"/>
          <a:ext cx="9239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29</xdr:row>
          <xdr:rowOff>114300</xdr:rowOff>
        </xdr:from>
        <xdr:to>
          <xdr:col>7</xdr:col>
          <xdr:colOff>904875</xdr:colOff>
          <xdr:row>30</xdr:row>
          <xdr:rowOff>161925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A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142875</xdr:rowOff>
        </xdr:from>
        <xdr:to>
          <xdr:col>9</xdr:col>
          <xdr:colOff>371475</xdr:colOff>
          <xdr:row>30</xdr:row>
          <xdr:rowOff>180975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A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29</xdr:row>
          <xdr:rowOff>123825</xdr:rowOff>
        </xdr:from>
        <xdr:to>
          <xdr:col>11</xdr:col>
          <xdr:colOff>447675</xdr:colOff>
          <xdr:row>30</xdr:row>
          <xdr:rowOff>180975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A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29</xdr:row>
          <xdr:rowOff>95250</xdr:rowOff>
        </xdr:from>
        <xdr:to>
          <xdr:col>13</xdr:col>
          <xdr:colOff>390525</xdr:colOff>
          <xdr:row>30</xdr:row>
          <xdr:rowOff>152400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A00-00001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29</xdr:row>
          <xdr:rowOff>133350</xdr:rowOff>
        </xdr:from>
        <xdr:to>
          <xdr:col>12</xdr:col>
          <xdr:colOff>876300</xdr:colOff>
          <xdr:row>30</xdr:row>
          <xdr:rowOff>180975</xdr:rowOff>
        </xdr:to>
        <xdr:sp macro="" textlink="">
          <xdr:nvSpPr>
            <xdr:cNvPr id="40583" name="Check Box 647" hidden="1">
              <a:extLst>
                <a:ext uri="{63B3BB69-23CF-44E3-9099-C40C66FF867C}">
                  <a14:compatExt spid="_x0000_s40583"/>
                </a:ext>
                <a:ext uri="{FF2B5EF4-FFF2-40B4-BE49-F238E27FC236}">
                  <a16:creationId xmlns:a16="http://schemas.microsoft.com/office/drawing/2014/main" id="{00000000-0008-0000-0A00-000087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142875</xdr:rowOff>
        </xdr:from>
        <xdr:to>
          <xdr:col>6</xdr:col>
          <xdr:colOff>523875</xdr:colOff>
          <xdr:row>32</xdr:row>
          <xdr:rowOff>361950</xdr:rowOff>
        </xdr:to>
        <xdr:sp macro="" textlink="">
          <xdr:nvSpPr>
            <xdr:cNvPr id="40597" name="Check Box 661" hidden="1">
              <a:extLst>
                <a:ext uri="{63B3BB69-23CF-44E3-9099-C40C66FF867C}">
                  <a14:compatExt spid="_x0000_s40597"/>
                </a:ext>
                <a:ext uri="{FF2B5EF4-FFF2-40B4-BE49-F238E27FC236}">
                  <a16:creationId xmlns:a16="http://schemas.microsoft.com/office/drawing/2014/main" id="{00000000-0008-0000-0A00-000095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32</xdr:row>
          <xdr:rowOff>152400</xdr:rowOff>
        </xdr:from>
        <xdr:to>
          <xdr:col>7</xdr:col>
          <xdr:colOff>1000125</xdr:colOff>
          <xdr:row>32</xdr:row>
          <xdr:rowOff>371475</xdr:rowOff>
        </xdr:to>
        <xdr:sp macro="" textlink="">
          <xdr:nvSpPr>
            <xdr:cNvPr id="40598" name="Check Box 662" hidden="1">
              <a:extLst>
                <a:ext uri="{63B3BB69-23CF-44E3-9099-C40C66FF867C}">
                  <a14:compatExt spid="_x0000_s40598"/>
                </a:ext>
                <a:ext uri="{FF2B5EF4-FFF2-40B4-BE49-F238E27FC236}">
                  <a16:creationId xmlns:a16="http://schemas.microsoft.com/office/drawing/2014/main" id="{00000000-0008-0000-0A00-000096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32</xdr:row>
          <xdr:rowOff>152400</xdr:rowOff>
        </xdr:from>
        <xdr:to>
          <xdr:col>10</xdr:col>
          <xdr:colOff>28575</xdr:colOff>
          <xdr:row>32</xdr:row>
          <xdr:rowOff>371475</xdr:rowOff>
        </xdr:to>
        <xdr:sp macro="" textlink="">
          <xdr:nvSpPr>
            <xdr:cNvPr id="40600" name="Check Box 664" hidden="1">
              <a:extLst>
                <a:ext uri="{63B3BB69-23CF-44E3-9099-C40C66FF867C}">
                  <a14:compatExt spid="_x0000_s40600"/>
                </a:ext>
                <a:ext uri="{FF2B5EF4-FFF2-40B4-BE49-F238E27FC236}">
                  <a16:creationId xmlns:a16="http://schemas.microsoft.com/office/drawing/2014/main" id="{00000000-0008-0000-0A00-000098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32</xdr:row>
          <xdr:rowOff>171450</xdr:rowOff>
        </xdr:from>
        <xdr:to>
          <xdr:col>11</xdr:col>
          <xdr:colOff>523875</xdr:colOff>
          <xdr:row>32</xdr:row>
          <xdr:rowOff>400050</xdr:rowOff>
        </xdr:to>
        <xdr:sp macro="" textlink="">
          <xdr:nvSpPr>
            <xdr:cNvPr id="40601" name="Check Box 665" hidden="1">
              <a:extLst>
                <a:ext uri="{63B3BB69-23CF-44E3-9099-C40C66FF867C}">
                  <a14:compatExt spid="_x0000_s40601"/>
                </a:ext>
                <a:ext uri="{FF2B5EF4-FFF2-40B4-BE49-F238E27FC236}">
                  <a16:creationId xmlns:a16="http://schemas.microsoft.com/office/drawing/2014/main" id="{00000000-0008-0000-0A00-000099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32</xdr:row>
          <xdr:rowOff>180975</xdr:rowOff>
        </xdr:from>
        <xdr:to>
          <xdr:col>14</xdr:col>
          <xdr:colOff>47625</xdr:colOff>
          <xdr:row>32</xdr:row>
          <xdr:rowOff>400050</xdr:rowOff>
        </xdr:to>
        <xdr:sp macro="" textlink="">
          <xdr:nvSpPr>
            <xdr:cNvPr id="40606" name="Check Box 670" hidden="1">
              <a:extLst>
                <a:ext uri="{63B3BB69-23CF-44E3-9099-C40C66FF867C}">
                  <a14:compatExt spid="_x0000_s40606"/>
                </a:ext>
                <a:ext uri="{FF2B5EF4-FFF2-40B4-BE49-F238E27FC236}">
                  <a16:creationId xmlns:a16="http://schemas.microsoft.com/office/drawing/2014/main" id="{00000000-0008-0000-0A00-00009E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33</xdr:row>
          <xdr:rowOff>133350</xdr:rowOff>
        </xdr:from>
        <xdr:to>
          <xdr:col>6</xdr:col>
          <xdr:colOff>523875</xdr:colOff>
          <xdr:row>33</xdr:row>
          <xdr:rowOff>361950</xdr:rowOff>
        </xdr:to>
        <xdr:sp macro="" textlink="">
          <xdr:nvSpPr>
            <xdr:cNvPr id="40607" name="Check Box 671" hidden="1">
              <a:extLst>
                <a:ext uri="{63B3BB69-23CF-44E3-9099-C40C66FF867C}">
                  <a14:compatExt spid="_x0000_s40607"/>
                </a:ext>
                <a:ext uri="{FF2B5EF4-FFF2-40B4-BE49-F238E27FC236}">
                  <a16:creationId xmlns:a16="http://schemas.microsoft.com/office/drawing/2014/main" id="{00000000-0008-0000-0A00-00009F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33</xdr:row>
          <xdr:rowOff>152400</xdr:rowOff>
        </xdr:from>
        <xdr:to>
          <xdr:col>7</xdr:col>
          <xdr:colOff>1000125</xdr:colOff>
          <xdr:row>33</xdr:row>
          <xdr:rowOff>371475</xdr:rowOff>
        </xdr:to>
        <xdr:sp macro="" textlink="">
          <xdr:nvSpPr>
            <xdr:cNvPr id="40608" name="Check Box 672" hidden="1">
              <a:extLst>
                <a:ext uri="{63B3BB69-23CF-44E3-9099-C40C66FF867C}">
                  <a14:compatExt spid="_x0000_s40608"/>
                </a:ext>
                <a:ext uri="{FF2B5EF4-FFF2-40B4-BE49-F238E27FC236}">
                  <a16:creationId xmlns:a16="http://schemas.microsoft.com/office/drawing/2014/main" id="{00000000-0008-0000-0A00-0000A0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33</xdr:row>
          <xdr:rowOff>152400</xdr:rowOff>
        </xdr:from>
        <xdr:to>
          <xdr:col>10</xdr:col>
          <xdr:colOff>47625</xdr:colOff>
          <xdr:row>33</xdr:row>
          <xdr:rowOff>371475</xdr:rowOff>
        </xdr:to>
        <xdr:sp macro="" textlink="">
          <xdr:nvSpPr>
            <xdr:cNvPr id="40610" name="Check Box 674" hidden="1">
              <a:extLst>
                <a:ext uri="{63B3BB69-23CF-44E3-9099-C40C66FF867C}">
                  <a14:compatExt spid="_x0000_s40610"/>
                </a:ext>
                <a:ext uri="{FF2B5EF4-FFF2-40B4-BE49-F238E27FC236}">
                  <a16:creationId xmlns:a16="http://schemas.microsoft.com/office/drawing/2014/main" id="{00000000-0008-0000-0A00-0000A2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</xdr:row>
          <xdr:rowOff>171450</xdr:rowOff>
        </xdr:from>
        <xdr:to>
          <xdr:col>11</xdr:col>
          <xdr:colOff>533400</xdr:colOff>
          <xdr:row>33</xdr:row>
          <xdr:rowOff>390525</xdr:rowOff>
        </xdr:to>
        <xdr:sp macro="" textlink="">
          <xdr:nvSpPr>
            <xdr:cNvPr id="40611" name="Check Box 675" hidden="1">
              <a:extLst>
                <a:ext uri="{63B3BB69-23CF-44E3-9099-C40C66FF867C}">
                  <a14:compatExt spid="_x0000_s40611"/>
                </a:ext>
                <a:ext uri="{FF2B5EF4-FFF2-40B4-BE49-F238E27FC236}">
                  <a16:creationId xmlns:a16="http://schemas.microsoft.com/office/drawing/2014/main" id="{00000000-0008-0000-0A00-0000A3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33</xdr:row>
          <xdr:rowOff>152400</xdr:rowOff>
        </xdr:from>
        <xdr:to>
          <xdr:col>14</xdr:col>
          <xdr:colOff>47625</xdr:colOff>
          <xdr:row>33</xdr:row>
          <xdr:rowOff>371475</xdr:rowOff>
        </xdr:to>
        <xdr:sp macro="" textlink="">
          <xdr:nvSpPr>
            <xdr:cNvPr id="40612" name="Check Box 676" hidden="1">
              <a:extLst>
                <a:ext uri="{63B3BB69-23CF-44E3-9099-C40C66FF867C}">
                  <a14:compatExt spid="_x0000_s40612"/>
                </a:ext>
                <a:ext uri="{FF2B5EF4-FFF2-40B4-BE49-F238E27FC236}">
                  <a16:creationId xmlns:a16="http://schemas.microsoft.com/office/drawing/2014/main" id="{00000000-0008-0000-0A00-0000A49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29</xdr:row>
          <xdr:rowOff>85725</xdr:rowOff>
        </xdr:from>
        <xdr:to>
          <xdr:col>8</xdr:col>
          <xdr:colOff>790575</xdr:colOff>
          <xdr:row>30</xdr:row>
          <xdr:rowOff>276225</xdr:rowOff>
        </xdr:to>
        <xdr:sp macro="" textlink="">
          <xdr:nvSpPr>
            <xdr:cNvPr id="40797" name="Check Box 861" hidden="1">
              <a:extLst>
                <a:ext uri="{63B3BB69-23CF-44E3-9099-C40C66FF867C}">
                  <a14:compatExt spid="_x0000_s40797"/>
                </a:ext>
                <a:ext uri="{FF2B5EF4-FFF2-40B4-BE49-F238E27FC236}">
                  <a16:creationId xmlns:a16="http://schemas.microsoft.com/office/drawing/2014/main" id="{00000000-0008-0000-0A00-00005D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30</xdr:row>
          <xdr:rowOff>19050</xdr:rowOff>
        </xdr:from>
        <xdr:to>
          <xdr:col>5</xdr:col>
          <xdr:colOff>847725</xdr:colOff>
          <xdr:row>30</xdr:row>
          <xdr:rowOff>257175</xdr:rowOff>
        </xdr:to>
        <xdr:sp macro="" textlink="">
          <xdr:nvSpPr>
            <xdr:cNvPr id="40798" name="Check Box 862" hidden="1">
              <a:extLst>
                <a:ext uri="{63B3BB69-23CF-44E3-9099-C40C66FF867C}">
                  <a14:compatExt spid="_x0000_s40798"/>
                </a:ext>
                <a:ext uri="{FF2B5EF4-FFF2-40B4-BE49-F238E27FC236}">
                  <a16:creationId xmlns:a16="http://schemas.microsoft.com/office/drawing/2014/main" id="{00000000-0008-0000-0A00-00005E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30</xdr:row>
          <xdr:rowOff>28575</xdr:rowOff>
        </xdr:from>
        <xdr:to>
          <xdr:col>6</xdr:col>
          <xdr:colOff>457200</xdr:colOff>
          <xdr:row>30</xdr:row>
          <xdr:rowOff>257175</xdr:rowOff>
        </xdr:to>
        <xdr:sp macro="" textlink="">
          <xdr:nvSpPr>
            <xdr:cNvPr id="40803" name="Check Box 867" hidden="1">
              <a:extLst>
                <a:ext uri="{63B3BB69-23CF-44E3-9099-C40C66FF867C}">
                  <a14:compatExt spid="_x0000_s40803"/>
                </a:ext>
                <a:ext uri="{FF2B5EF4-FFF2-40B4-BE49-F238E27FC236}">
                  <a16:creationId xmlns:a16="http://schemas.microsoft.com/office/drawing/2014/main" id="{00000000-0008-0000-0A00-000063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29</xdr:row>
          <xdr:rowOff>123825</xdr:rowOff>
        </xdr:from>
        <xdr:to>
          <xdr:col>4</xdr:col>
          <xdr:colOff>1123950</xdr:colOff>
          <xdr:row>30</xdr:row>
          <xdr:rowOff>304800</xdr:rowOff>
        </xdr:to>
        <xdr:sp macro="" textlink="">
          <xdr:nvSpPr>
            <xdr:cNvPr id="40804" name="Check Box 868" hidden="1">
              <a:extLst>
                <a:ext uri="{63B3BB69-23CF-44E3-9099-C40C66FF867C}">
                  <a14:compatExt spid="_x0000_s40804"/>
                </a:ext>
                <a:ext uri="{FF2B5EF4-FFF2-40B4-BE49-F238E27FC236}">
                  <a16:creationId xmlns:a16="http://schemas.microsoft.com/office/drawing/2014/main" id="{00000000-0008-0000-0A00-000064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32</xdr:row>
          <xdr:rowOff>133350</xdr:rowOff>
        </xdr:from>
        <xdr:to>
          <xdr:col>12</xdr:col>
          <xdr:colOff>1000125</xdr:colOff>
          <xdr:row>32</xdr:row>
          <xdr:rowOff>447675</xdr:rowOff>
        </xdr:to>
        <xdr:sp macro="" textlink="">
          <xdr:nvSpPr>
            <xdr:cNvPr id="40809" name="Check Box 873" hidden="1">
              <a:extLst>
                <a:ext uri="{63B3BB69-23CF-44E3-9099-C40C66FF867C}">
                  <a14:compatExt spid="_x0000_s40809"/>
                </a:ext>
                <a:ext uri="{FF2B5EF4-FFF2-40B4-BE49-F238E27FC236}">
                  <a16:creationId xmlns:a16="http://schemas.microsoft.com/office/drawing/2014/main" id="{00000000-0008-0000-0A00-000069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32</xdr:row>
          <xdr:rowOff>133350</xdr:rowOff>
        </xdr:from>
        <xdr:to>
          <xdr:col>4</xdr:col>
          <xdr:colOff>971550</xdr:colOff>
          <xdr:row>32</xdr:row>
          <xdr:rowOff>342900</xdr:rowOff>
        </xdr:to>
        <xdr:sp macro="" textlink="">
          <xdr:nvSpPr>
            <xdr:cNvPr id="40890" name="Check Box 954" hidden="1">
              <a:extLst>
                <a:ext uri="{63B3BB69-23CF-44E3-9099-C40C66FF867C}">
                  <a14:compatExt spid="_x0000_s40890"/>
                </a:ext>
                <a:ext uri="{FF2B5EF4-FFF2-40B4-BE49-F238E27FC236}">
                  <a16:creationId xmlns:a16="http://schemas.microsoft.com/office/drawing/2014/main" id="{00000000-0008-0000-0A00-0000BA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32</xdr:row>
          <xdr:rowOff>152400</xdr:rowOff>
        </xdr:from>
        <xdr:to>
          <xdr:col>5</xdr:col>
          <xdr:colOff>923925</xdr:colOff>
          <xdr:row>32</xdr:row>
          <xdr:rowOff>371475</xdr:rowOff>
        </xdr:to>
        <xdr:sp macro="" textlink="">
          <xdr:nvSpPr>
            <xdr:cNvPr id="40891" name="Check Box 955" hidden="1">
              <a:extLst>
                <a:ext uri="{63B3BB69-23CF-44E3-9099-C40C66FF867C}">
                  <a14:compatExt spid="_x0000_s40891"/>
                </a:ext>
                <a:ext uri="{FF2B5EF4-FFF2-40B4-BE49-F238E27FC236}">
                  <a16:creationId xmlns:a16="http://schemas.microsoft.com/office/drawing/2014/main" id="{00000000-0008-0000-0A00-0000BB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32</xdr:row>
          <xdr:rowOff>142875</xdr:rowOff>
        </xdr:from>
        <xdr:to>
          <xdr:col>8</xdr:col>
          <xdr:colOff>923925</xdr:colOff>
          <xdr:row>32</xdr:row>
          <xdr:rowOff>361950</xdr:rowOff>
        </xdr:to>
        <xdr:sp macro="" textlink="">
          <xdr:nvSpPr>
            <xdr:cNvPr id="40892" name="Check Box 956" hidden="1">
              <a:extLst>
                <a:ext uri="{63B3BB69-23CF-44E3-9099-C40C66FF867C}">
                  <a14:compatExt spid="_x0000_s40892"/>
                </a:ext>
                <a:ext uri="{FF2B5EF4-FFF2-40B4-BE49-F238E27FC236}">
                  <a16:creationId xmlns:a16="http://schemas.microsoft.com/office/drawing/2014/main" id="{00000000-0008-0000-0A00-0000BC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523875</xdr:colOff>
          <xdr:row>33</xdr:row>
          <xdr:rowOff>200025</xdr:rowOff>
        </xdr:from>
        <xdr:to>
          <xdr:col>12</xdr:col>
          <xdr:colOff>923925</xdr:colOff>
          <xdr:row>33</xdr:row>
          <xdr:rowOff>419100</xdr:rowOff>
        </xdr:to>
        <xdr:sp macro="" textlink="">
          <xdr:nvSpPr>
            <xdr:cNvPr id="40893" name="Check Box 957" hidden="1">
              <a:extLst>
                <a:ext uri="{63B3BB69-23CF-44E3-9099-C40C66FF867C}">
                  <a14:compatExt spid="_x0000_s40893"/>
                </a:ext>
                <a:ext uri="{FF2B5EF4-FFF2-40B4-BE49-F238E27FC236}">
                  <a16:creationId xmlns:a16="http://schemas.microsoft.com/office/drawing/2014/main" id="{00000000-0008-0000-0A00-0000BD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33</xdr:row>
          <xdr:rowOff>161925</xdr:rowOff>
        </xdr:from>
        <xdr:to>
          <xdr:col>4</xdr:col>
          <xdr:colOff>1009650</xdr:colOff>
          <xdr:row>33</xdr:row>
          <xdr:rowOff>371475</xdr:rowOff>
        </xdr:to>
        <xdr:sp macro="" textlink="">
          <xdr:nvSpPr>
            <xdr:cNvPr id="40919" name="Check Box 983" hidden="1">
              <a:extLst>
                <a:ext uri="{63B3BB69-23CF-44E3-9099-C40C66FF867C}">
                  <a14:compatExt spid="_x0000_s40919"/>
                </a:ext>
                <a:ext uri="{FF2B5EF4-FFF2-40B4-BE49-F238E27FC236}">
                  <a16:creationId xmlns:a16="http://schemas.microsoft.com/office/drawing/2014/main" id="{00000000-0008-0000-0A00-0000D7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33</xdr:row>
          <xdr:rowOff>190500</xdr:rowOff>
        </xdr:from>
        <xdr:to>
          <xdr:col>5</xdr:col>
          <xdr:colOff>933450</xdr:colOff>
          <xdr:row>33</xdr:row>
          <xdr:rowOff>400050</xdr:rowOff>
        </xdr:to>
        <xdr:sp macro="" textlink="">
          <xdr:nvSpPr>
            <xdr:cNvPr id="40920" name="Check Box 984" hidden="1">
              <a:extLst>
                <a:ext uri="{63B3BB69-23CF-44E3-9099-C40C66FF867C}">
                  <a14:compatExt spid="_x0000_s40920"/>
                </a:ext>
                <a:ext uri="{FF2B5EF4-FFF2-40B4-BE49-F238E27FC236}">
                  <a16:creationId xmlns:a16="http://schemas.microsoft.com/office/drawing/2014/main" id="{00000000-0008-0000-0A00-0000D8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33</xdr:row>
          <xdr:rowOff>190500</xdr:rowOff>
        </xdr:from>
        <xdr:to>
          <xdr:col>8</xdr:col>
          <xdr:colOff>971550</xdr:colOff>
          <xdr:row>33</xdr:row>
          <xdr:rowOff>400050</xdr:rowOff>
        </xdr:to>
        <xdr:sp macro="" textlink="">
          <xdr:nvSpPr>
            <xdr:cNvPr id="40921" name="Check Box 985" hidden="1">
              <a:extLst>
                <a:ext uri="{63B3BB69-23CF-44E3-9099-C40C66FF867C}">
                  <a14:compatExt spid="_x0000_s40921"/>
                </a:ext>
                <a:ext uri="{FF2B5EF4-FFF2-40B4-BE49-F238E27FC236}">
                  <a16:creationId xmlns:a16="http://schemas.microsoft.com/office/drawing/2014/main" id="{00000000-0008-0000-0A00-0000D99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19566</xdr:colOff>
      <xdr:row>2</xdr:row>
      <xdr:rowOff>80584</xdr:rowOff>
    </xdr:from>
    <xdr:to>
      <xdr:col>3</xdr:col>
      <xdr:colOff>464911</xdr:colOff>
      <xdr:row>4</xdr:row>
      <xdr:rowOff>34018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21620" y="624870"/>
          <a:ext cx="1658648" cy="361648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19527</xdr:colOff>
      <xdr:row>3</xdr:row>
      <xdr:rowOff>108267</xdr:rowOff>
    </xdr:from>
    <xdr:to>
      <xdr:col>10</xdr:col>
      <xdr:colOff>5</xdr:colOff>
      <xdr:row>9</xdr:row>
      <xdr:rowOff>85725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6202" y="851217"/>
          <a:ext cx="9800753" cy="117760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este ámbito se valorarán una serie de aspectos que darán mayor calidad al Proyecto presentado: participación del ámbito femenino, actuaciones y/o actividades inclusivas, actuaciones que potencien la participación de alumnos/as en riesgo de abandono de la práctica físico-deportiva (bachillerato, ciclos formativos, FP Básica…), las estrategias, actuaciones y/o actividades previstas para el alumnado en situación desfavorable y la inclusión en el Proyecto de acciones formativas dirigidas a la Comunidad Educativa.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valoración se realizará de 0 a 10 puntos. Por lo tanto, en este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ámbito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podrá alcanzar hasta un máximo de 10 puntos en su conjunto. </a:t>
          </a:r>
          <a:endParaRPr lang="es-ES">
            <a:effectLst/>
          </a:endParaRP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5715</xdr:colOff>
      <xdr:row>3</xdr:row>
      <xdr:rowOff>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933450</xdr:colOff>
      <xdr:row>3</xdr:row>
      <xdr:rowOff>0</xdr:rowOff>
    </xdr:to>
    <xdr:pic>
      <xdr:nvPicPr>
        <xdr:cNvPr id="61445" name="Imagen 1">
          <a:extLst>
            <a:ext uri="{FF2B5EF4-FFF2-40B4-BE49-F238E27FC236}">
              <a16:creationId xmlns:a16="http://schemas.microsoft.com/office/drawing/2014/main" id="{00000000-0008-0000-0B00-000005F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16</xdr:row>
          <xdr:rowOff>142875</xdr:rowOff>
        </xdr:from>
        <xdr:to>
          <xdr:col>4</xdr:col>
          <xdr:colOff>704850</xdr:colOff>
          <xdr:row>18</xdr:row>
          <xdr:rowOff>38100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  <a:ext uri="{FF2B5EF4-FFF2-40B4-BE49-F238E27FC236}">
                  <a16:creationId xmlns:a16="http://schemas.microsoft.com/office/drawing/2014/main" id="{00000000-0008-0000-0B00-00001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16</xdr:row>
          <xdr:rowOff>142875</xdr:rowOff>
        </xdr:from>
        <xdr:to>
          <xdr:col>5</xdr:col>
          <xdr:colOff>704850</xdr:colOff>
          <xdr:row>18</xdr:row>
          <xdr:rowOff>38100</xdr:rowOff>
        </xdr:to>
        <xdr:sp macro="" textlink="">
          <xdr:nvSpPr>
            <xdr:cNvPr id="40977" name="Check Box 17" hidden="1">
              <a:extLst>
                <a:ext uri="{63B3BB69-23CF-44E3-9099-C40C66FF867C}">
                  <a14:compatExt spid="_x0000_s40977"/>
                </a:ext>
                <a:ext uri="{FF2B5EF4-FFF2-40B4-BE49-F238E27FC236}">
                  <a16:creationId xmlns:a16="http://schemas.microsoft.com/office/drawing/2014/main" id="{00000000-0008-0000-0B00-00001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16</xdr:row>
          <xdr:rowOff>142875</xdr:rowOff>
        </xdr:from>
        <xdr:to>
          <xdr:col>6</xdr:col>
          <xdr:colOff>704850</xdr:colOff>
          <xdr:row>18</xdr:row>
          <xdr:rowOff>38100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  <a:ext uri="{FF2B5EF4-FFF2-40B4-BE49-F238E27FC236}">
                  <a16:creationId xmlns:a16="http://schemas.microsoft.com/office/drawing/2014/main" id="{00000000-0008-0000-0B00-00001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20</xdr:row>
          <xdr:rowOff>57150</xdr:rowOff>
        </xdr:from>
        <xdr:to>
          <xdr:col>4</xdr:col>
          <xdr:colOff>695325</xdr:colOff>
          <xdr:row>21</xdr:row>
          <xdr:rowOff>76200</xdr:rowOff>
        </xdr:to>
        <xdr:sp macro="" textlink="">
          <xdr:nvSpPr>
            <xdr:cNvPr id="40979" name="Check Box 19" hidden="1">
              <a:extLst>
                <a:ext uri="{63B3BB69-23CF-44E3-9099-C40C66FF867C}">
                  <a14:compatExt spid="_x0000_s40979"/>
                </a:ext>
                <a:ext uri="{FF2B5EF4-FFF2-40B4-BE49-F238E27FC236}">
                  <a16:creationId xmlns:a16="http://schemas.microsoft.com/office/drawing/2014/main" id="{00000000-0008-0000-0B00-00001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23</xdr:row>
          <xdr:rowOff>57150</xdr:rowOff>
        </xdr:from>
        <xdr:to>
          <xdr:col>4</xdr:col>
          <xdr:colOff>695325</xdr:colOff>
          <xdr:row>24</xdr:row>
          <xdr:rowOff>76200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00000000-0008-0000-0B00-00001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2590800</xdr:colOff>
          <xdr:row>11</xdr:row>
          <xdr:rowOff>0</xdr:rowOff>
        </xdr:from>
        <xdr:to>
          <xdr:col>7</xdr:col>
          <xdr:colOff>1009650</xdr:colOff>
          <xdr:row>13</xdr:row>
          <xdr:rowOff>0</xdr:rowOff>
        </xdr:to>
        <xdr:sp macro="" textlink="">
          <xdr:nvSpPr>
            <xdr:cNvPr id="41540" name="Group Box 580" hidden="1">
              <a:extLst>
                <a:ext uri="{63B3BB69-23CF-44E3-9099-C40C66FF867C}">
                  <a14:compatExt spid="_x0000_s41540"/>
                </a:ext>
                <a:ext uri="{FF2B5EF4-FFF2-40B4-BE49-F238E27FC236}">
                  <a16:creationId xmlns:a16="http://schemas.microsoft.com/office/drawing/2014/main" id="{00000000-0008-0000-0B00-00004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11</xdr:row>
          <xdr:rowOff>9525</xdr:rowOff>
        </xdr:from>
        <xdr:to>
          <xdr:col>4</xdr:col>
          <xdr:colOff>714375</xdr:colOff>
          <xdr:row>11</xdr:row>
          <xdr:rowOff>228600</xdr:rowOff>
        </xdr:to>
        <xdr:sp macro="" textlink="">
          <xdr:nvSpPr>
            <xdr:cNvPr id="41541" name="Option Button 581" hidden="1">
              <a:extLst>
                <a:ext uri="{63B3BB69-23CF-44E3-9099-C40C66FF867C}">
                  <a14:compatExt spid="_x0000_s41541"/>
                </a:ext>
                <a:ext uri="{FF2B5EF4-FFF2-40B4-BE49-F238E27FC236}">
                  <a16:creationId xmlns:a16="http://schemas.microsoft.com/office/drawing/2014/main" id="{00000000-0008-0000-0B00-00004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11</xdr:row>
          <xdr:rowOff>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41542" name="Option Button 582" hidden="1">
              <a:extLst>
                <a:ext uri="{63B3BB69-23CF-44E3-9099-C40C66FF867C}">
                  <a14:compatExt spid="_x0000_s41542"/>
                </a:ext>
                <a:ext uri="{FF2B5EF4-FFF2-40B4-BE49-F238E27FC236}">
                  <a16:creationId xmlns:a16="http://schemas.microsoft.com/office/drawing/2014/main" id="{00000000-0008-0000-0B00-00004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11</xdr:row>
          <xdr:rowOff>9525</xdr:rowOff>
        </xdr:from>
        <xdr:to>
          <xdr:col>6</xdr:col>
          <xdr:colOff>676275</xdr:colOff>
          <xdr:row>11</xdr:row>
          <xdr:rowOff>228600</xdr:rowOff>
        </xdr:to>
        <xdr:sp macro="" textlink="">
          <xdr:nvSpPr>
            <xdr:cNvPr id="41544" name="Option Button 584" hidden="1">
              <a:extLst>
                <a:ext uri="{63B3BB69-23CF-44E3-9099-C40C66FF867C}">
                  <a14:compatExt spid="_x0000_s41544"/>
                </a:ext>
                <a:ext uri="{FF2B5EF4-FFF2-40B4-BE49-F238E27FC236}">
                  <a16:creationId xmlns:a16="http://schemas.microsoft.com/office/drawing/2014/main" id="{00000000-0008-0000-0B00-00004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0</xdr:rowOff>
        </xdr:from>
        <xdr:to>
          <xdr:col>7</xdr:col>
          <xdr:colOff>628650</xdr:colOff>
          <xdr:row>11</xdr:row>
          <xdr:rowOff>219075</xdr:rowOff>
        </xdr:to>
        <xdr:sp macro="" textlink="">
          <xdr:nvSpPr>
            <xdr:cNvPr id="41546" name="Option Button 586" hidden="1">
              <a:extLst>
                <a:ext uri="{63B3BB69-23CF-44E3-9099-C40C66FF867C}">
                  <a14:compatExt spid="_x0000_s41546"/>
                </a:ext>
                <a:ext uri="{FF2B5EF4-FFF2-40B4-BE49-F238E27FC236}">
                  <a16:creationId xmlns:a16="http://schemas.microsoft.com/office/drawing/2014/main" id="{00000000-0008-0000-0B00-00004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28575</xdr:rowOff>
        </xdr:from>
        <xdr:to>
          <xdr:col>4</xdr:col>
          <xdr:colOff>695325</xdr:colOff>
          <xdr:row>14</xdr:row>
          <xdr:rowOff>247650</xdr:rowOff>
        </xdr:to>
        <xdr:sp macro="" textlink="">
          <xdr:nvSpPr>
            <xdr:cNvPr id="41553" name="Option Button 593" hidden="1">
              <a:extLst>
                <a:ext uri="{63B3BB69-23CF-44E3-9099-C40C66FF867C}">
                  <a14:compatExt spid="_x0000_s41553"/>
                </a:ext>
                <a:ext uri="{FF2B5EF4-FFF2-40B4-BE49-F238E27FC236}">
                  <a16:creationId xmlns:a16="http://schemas.microsoft.com/office/drawing/2014/main" id="{00000000-0008-0000-0B00-00005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14</xdr:row>
          <xdr:rowOff>9525</xdr:rowOff>
        </xdr:from>
        <xdr:to>
          <xdr:col>5</xdr:col>
          <xdr:colOff>762000</xdr:colOff>
          <xdr:row>14</xdr:row>
          <xdr:rowOff>276225</xdr:rowOff>
        </xdr:to>
        <xdr:sp macro="" textlink="">
          <xdr:nvSpPr>
            <xdr:cNvPr id="41554" name="Option Button 594" hidden="1">
              <a:extLst>
                <a:ext uri="{63B3BB69-23CF-44E3-9099-C40C66FF867C}">
                  <a14:compatExt spid="_x0000_s41554"/>
                </a:ext>
                <a:ext uri="{FF2B5EF4-FFF2-40B4-BE49-F238E27FC236}">
                  <a16:creationId xmlns:a16="http://schemas.microsoft.com/office/drawing/2014/main" id="{00000000-0008-0000-0B00-00005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14</xdr:row>
          <xdr:rowOff>38100</xdr:rowOff>
        </xdr:from>
        <xdr:to>
          <xdr:col>6</xdr:col>
          <xdr:colOff>647700</xdr:colOff>
          <xdr:row>14</xdr:row>
          <xdr:rowOff>266700</xdr:rowOff>
        </xdr:to>
        <xdr:sp macro="" textlink="">
          <xdr:nvSpPr>
            <xdr:cNvPr id="41555" name="Option Button 595" hidden="1">
              <a:extLst>
                <a:ext uri="{63B3BB69-23CF-44E3-9099-C40C66FF867C}">
                  <a14:compatExt spid="_x0000_s41555"/>
                </a:ext>
                <a:ext uri="{FF2B5EF4-FFF2-40B4-BE49-F238E27FC236}">
                  <a16:creationId xmlns:a16="http://schemas.microsoft.com/office/drawing/2014/main" id="{00000000-0008-0000-0B00-00005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14</xdr:row>
          <xdr:rowOff>0</xdr:rowOff>
        </xdr:from>
        <xdr:to>
          <xdr:col>7</xdr:col>
          <xdr:colOff>609600</xdr:colOff>
          <xdr:row>14</xdr:row>
          <xdr:rowOff>266700</xdr:rowOff>
        </xdr:to>
        <xdr:sp macro="" textlink="">
          <xdr:nvSpPr>
            <xdr:cNvPr id="41556" name="Option Button 596" hidden="1">
              <a:extLst>
                <a:ext uri="{63B3BB69-23CF-44E3-9099-C40C66FF867C}">
                  <a14:compatExt spid="_x0000_s41556"/>
                </a:ext>
                <a:ext uri="{FF2B5EF4-FFF2-40B4-BE49-F238E27FC236}">
                  <a16:creationId xmlns:a16="http://schemas.microsoft.com/office/drawing/2014/main" id="{00000000-0008-0000-0B00-00005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17</xdr:row>
          <xdr:rowOff>0</xdr:rowOff>
        </xdr:from>
        <xdr:to>
          <xdr:col>7</xdr:col>
          <xdr:colOff>704850</xdr:colOff>
          <xdr:row>18</xdr:row>
          <xdr:rowOff>9525</xdr:rowOff>
        </xdr:to>
        <xdr:sp macro="" textlink="">
          <xdr:nvSpPr>
            <xdr:cNvPr id="41661" name="Check Box 701" hidden="1">
              <a:extLst>
                <a:ext uri="{63B3BB69-23CF-44E3-9099-C40C66FF867C}">
                  <a14:compatExt spid="_x0000_s41661"/>
                </a:ext>
                <a:ext uri="{FF2B5EF4-FFF2-40B4-BE49-F238E27FC236}">
                  <a16:creationId xmlns:a16="http://schemas.microsoft.com/office/drawing/2014/main" id="{00000000-0008-0000-0B00-0000B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428625</xdr:colOff>
          <xdr:row>17</xdr:row>
          <xdr:rowOff>0</xdr:rowOff>
        </xdr:from>
        <xdr:to>
          <xdr:col>8</xdr:col>
          <xdr:colOff>800100</xdr:colOff>
          <xdr:row>18</xdr:row>
          <xdr:rowOff>9525</xdr:rowOff>
        </xdr:to>
        <xdr:sp macro="" textlink="">
          <xdr:nvSpPr>
            <xdr:cNvPr id="41662" name="Check Box 702" hidden="1">
              <a:extLst>
                <a:ext uri="{63B3BB69-23CF-44E3-9099-C40C66FF867C}">
                  <a14:compatExt spid="_x0000_s41662"/>
                </a:ext>
                <a:ext uri="{FF2B5EF4-FFF2-40B4-BE49-F238E27FC236}">
                  <a16:creationId xmlns:a16="http://schemas.microsoft.com/office/drawing/2014/main" id="{00000000-0008-0000-0B00-0000B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</xdr:row>
          <xdr:rowOff>28575</xdr:rowOff>
        </xdr:from>
        <xdr:to>
          <xdr:col>9</xdr:col>
          <xdr:colOff>533400</xdr:colOff>
          <xdr:row>18</xdr:row>
          <xdr:rowOff>38100</xdr:rowOff>
        </xdr:to>
        <xdr:sp macro="" textlink="">
          <xdr:nvSpPr>
            <xdr:cNvPr id="41663" name="Check Box 703" hidden="1">
              <a:extLst>
                <a:ext uri="{63B3BB69-23CF-44E3-9099-C40C66FF867C}">
                  <a14:compatExt spid="_x0000_s41663"/>
                </a:ext>
                <a:ext uri="{FF2B5EF4-FFF2-40B4-BE49-F238E27FC236}">
                  <a16:creationId xmlns:a16="http://schemas.microsoft.com/office/drawing/2014/main" id="{00000000-0008-0000-0B00-0000B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23812</xdr:colOff>
      <xdr:row>0</xdr:row>
      <xdr:rowOff>273845</xdr:rowOff>
    </xdr:from>
    <xdr:to>
      <xdr:col>3</xdr:col>
      <xdr:colOff>2012156</xdr:colOff>
      <xdr:row>2</xdr:row>
      <xdr:rowOff>197010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238250" y="273845"/>
          <a:ext cx="1988344" cy="470853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3</xdr:row>
      <xdr:rowOff>76835</xdr:rowOff>
    </xdr:from>
    <xdr:to>
      <xdr:col>10</xdr:col>
      <xdr:colOff>0</xdr:colOff>
      <xdr:row>10</xdr:row>
      <xdr:rowOff>95250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1" y="819785"/>
          <a:ext cx="9001124" cy="117094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En este ámbito se valoraran los 7 programas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que los centros deberán plantear actividades y/o propuestas de actuación a desarrollar dentro su Proyecto Escolar Saludable (programas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IV al X, ambos incluidos)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en función de los criterios establecidos para cada uno de ellos.  </a:t>
          </a:r>
        </a:p>
        <a:p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- La valoración de cada uno de los programas se realizará de de 0 a 10 puntos. Teniendo como requisito mínimo, para acceder a la propuesta de selección, alcanzar una puntuación igual o superior 35 puntos de un máximo de 70 en su conjunto.</a:t>
          </a:r>
        </a:p>
        <a:p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7620</xdr:colOff>
      <xdr:row>3</xdr:row>
      <xdr:rowOff>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66675" y="0"/>
          <a:ext cx="969645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28575</xdr:colOff>
      <xdr:row>3</xdr:row>
      <xdr:rowOff>9525</xdr:rowOff>
    </xdr:to>
    <xdr:pic>
      <xdr:nvPicPr>
        <xdr:cNvPr id="46564" name="Imagen 1">
          <a:extLst>
            <a:ext uri="{FF2B5EF4-FFF2-40B4-BE49-F238E27FC236}">
              <a16:creationId xmlns:a16="http://schemas.microsoft.com/office/drawing/2014/main" id="{00000000-0008-0000-0100-0000E4B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90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0</xdr:row>
      <xdr:rowOff>295275</xdr:rowOff>
    </xdr:from>
    <xdr:to>
      <xdr:col>3</xdr:col>
      <xdr:colOff>2009776</xdr:colOff>
      <xdr:row>2</xdr:row>
      <xdr:rowOff>199390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5850" y="295275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34361</xdr:colOff>
      <xdr:row>3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967740" cy="739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990600</xdr:colOff>
      <xdr:row>3</xdr:row>
      <xdr:rowOff>9525</xdr:rowOff>
    </xdr:to>
    <xdr:pic>
      <xdr:nvPicPr>
        <xdr:cNvPr id="53320" name="Imagen 1">
          <a:extLst>
            <a:ext uri="{FF2B5EF4-FFF2-40B4-BE49-F238E27FC236}">
              <a16:creationId xmlns:a16="http://schemas.microsoft.com/office/drawing/2014/main" id="{00000000-0008-0000-0200-000048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90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28575</xdr:rowOff>
        </xdr:from>
        <xdr:to>
          <xdr:col>3</xdr:col>
          <xdr:colOff>819150</xdr:colOff>
          <xdr:row>6</xdr:row>
          <xdr:rowOff>9525</xdr:rowOff>
        </xdr:to>
        <xdr:sp macro="" textlink="">
          <xdr:nvSpPr>
            <xdr:cNvPr id="11538" name="Check Box 274" hidden="1">
              <a:extLst>
                <a:ext uri="{63B3BB69-23CF-44E3-9099-C40C66FF867C}">
                  <a14:compatExt spid="_x0000_s11538"/>
                </a:ext>
                <a:ext uri="{FF2B5EF4-FFF2-40B4-BE49-F238E27FC236}">
                  <a16:creationId xmlns:a16="http://schemas.microsoft.com/office/drawing/2014/main" id="{00000000-0008-0000-0200-000012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47625</xdr:rowOff>
        </xdr:from>
        <xdr:to>
          <xdr:col>4</xdr:col>
          <xdr:colOff>742950</xdr:colOff>
          <xdr:row>6</xdr:row>
          <xdr:rowOff>19050</xdr:rowOff>
        </xdr:to>
        <xdr:sp macro="" textlink="">
          <xdr:nvSpPr>
            <xdr:cNvPr id="11539" name="Check Box 275" hidden="1">
              <a:extLst>
                <a:ext uri="{63B3BB69-23CF-44E3-9099-C40C66FF867C}">
                  <a14:compatExt spid="_x0000_s11539"/>
                </a:ext>
                <a:ext uri="{FF2B5EF4-FFF2-40B4-BE49-F238E27FC236}">
                  <a16:creationId xmlns:a16="http://schemas.microsoft.com/office/drawing/2014/main" id="{00000000-0008-0000-0200-0000132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85725</xdr:rowOff>
        </xdr:from>
        <xdr:to>
          <xdr:col>4</xdr:col>
          <xdr:colOff>685800</xdr:colOff>
          <xdr:row>21</xdr:row>
          <xdr:rowOff>85725</xdr:rowOff>
        </xdr:to>
        <xdr:sp macro="" textlink="">
          <xdr:nvSpPr>
            <xdr:cNvPr id="11842" name="Check Box 578" hidden="1">
              <a:extLst>
                <a:ext uri="{63B3BB69-23CF-44E3-9099-C40C66FF867C}">
                  <a14:compatExt spid="_x0000_s11842"/>
                </a:ext>
                <a:ext uri="{FF2B5EF4-FFF2-40B4-BE49-F238E27FC236}">
                  <a16:creationId xmlns:a16="http://schemas.microsoft.com/office/drawing/2014/main" id="{00000000-0008-0000-0200-000042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85725</xdr:rowOff>
        </xdr:from>
        <xdr:to>
          <xdr:col>5</xdr:col>
          <xdr:colOff>676275</xdr:colOff>
          <xdr:row>21</xdr:row>
          <xdr:rowOff>85725</xdr:rowOff>
        </xdr:to>
        <xdr:sp macro="" textlink="">
          <xdr:nvSpPr>
            <xdr:cNvPr id="11843" name="Check Box 579" hidden="1">
              <a:extLst>
                <a:ext uri="{63B3BB69-23CF-44E3-9099-C40C66FF867C}">
                  <a14:compatExt spid="_x0000_s11843"/>
                </a:ext>
                <a:ext uri="{FF2B5EF4-FFF2-40B4-BE49-F238E27FC236}">
                  <a16:creationId xmlns:a16="http://schemas.microsoft.com/office/drawing/2014/main" id="{00000000-0008-0000-0200-000043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104775</xdr:rowOff>
        </xdr:from>
        <xdr:to>
          <xdr:col>6</xdr:col>
          <xdr:colOff>676275</xdr:colOff>
          <xdr:row>21</xdr:row>
          <xdr:rowOff>104775</xdr:rowOff>
        </xdr:to>
        <xdr:sp macro="" textlink="">
          <xdr:nvSpPr>
            <xdr:cNvPr id="11844" name="Check Box 580" hidden="1">
              <a:extLst>
                <a:ext uri="{63B3BB69-23CF-44E3-9099-C40C66FF867C}">
                  <a14:compatExt spid="_x0000_s11844"/>
                </a:ext>
                <a:ext uri="{FF2B5EF4-FFF2-40B4-BE49-F238E27FC236}">
                  <a16:creationId xmlns:a16="http://schemas.microsoft.com/office/drawing/2014/main" id="{00000000-0008-0000-0200-000044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104775</xdr:rowOff>
        </xdr:from>
        <xdr:to>
          <xdr:col>7</xdr:col>
          <xdr:colOff>723900</xdr:colOff>
          <xdr:row>21</xdr:row>
          <xdr:rowOff>104775</xdr:rowOff>
        </xdr:to>
        <xdr:sp macro="" textlink="">
          <xdr:nvSpPr>
            <xdr:cNvPr id="11845" name="Check Box 581" hidden="1">
              <a:extLst>
                <a:ext uri="{63B3BB69-23CF-44E3-9099-C40C66FF867C}">
                  <a14:compatExt spid="_x0000_s11845"/>
                </a:ext>
                <a:ext uri="{FF2B5EF4-FFF2-40B4-BE49-F238E27FC236}">
                  <a16:creationId xmlns:a16="http://schemas.microsoft.com/office/drawing/2014/main" id="{00000000-0008-0000-0200-000045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85725</xdr:rowOff>
        </xdr:from>
        <xdr:to>
          <xdr:col>4</xdr:col>
          <xdr:colOff>666750</xdr:colOff>
          <xdr:row>18</xdr:row>
          <xdr:rowOff>85725</xdr:rowOff>
        </xdr:to>
        <xdr:sp macro="" textlink="">
          <xdr:nvSpPr>
            <xdr:cNvPr id="11854" name="Check Box 590" hidden="1">
              <a:extLst>
                <a:ext uri="{63B3BB69-23CF-44E3-9099-C40C66FF867C}">
                  <a14:compatExt spid="_x0000_s11854"/>
                </a:ext>
                <a:ext uri="{FF2B5EF4-FFF2-40B4-BE49-F238E27FC236}">
                  <a16:creationId xmlns:a16="http://schemas.microsoft.com/office/drawing/2014/main" id="{00000000-0008-0000-0200-00004E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28575</xdr:rowOff>
        </xdr:from>
        <xdr:to>
          <xdr:col>5</xdr:col>
          <xdr:colOff>638175</xdr:colOff>
          <xdr:row>15</xdr:row>
          <xdr:rowOff>57150</xdr:rowOff>
        </xdr:to>
        <xdr:sp macro="" textlink="">
          <xdr:nvSpPr>
            <xdr:cNvPr id="11856" name="Check Box 592" hidden="1">
              <a:extLst>
                <a:ext uri="{63B3BB69-23CF-44E3-9099-C40C66FF867C}">
                  <a14:compatExt spid="_x0000_s11856"/>
                </a:ext>
                <a:ext uri="{FF2B5EF4-FFF2-40B4-BE49-F238E27FC236}">
                  <a16:creationId xmlns:a16="http://schemas.microsoft.com/office/drawing/2014/main" id="{00000000-0008-0000-0200-00005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28575</xdr:rowOff>
        </xdr:from>
        <xdr:to>
          <xdr:col>4</xdr:col>
          <xdr:colOff>638175</xdr:colOff>
          <xdr:row>15</xdr:row>
          <xdr:rowOff>57150</xdr:rowOff>
        </xdr:to>
        <xdr:sp macro="" textlink="">
          <xdr:nvSpPr>
            <xdr:cNvPr id="11857" name="Check Box 593" hidden="1">
              <a:extLst>
                <a:ext uri="{63B3BB69-23CF-44E3-9099-C40C66FF867C}">
                  <a14:compatExt spid="_x0000_s11857"/>
                </a:ext>
                <a:ext uri="{FF2B5EF4-FFF2-40B4-BE49-F238E27FC236}">
                  <a16:creationId xmlns:a16="http://schemas.microsoft.com/office/drawing/2014/main" id="{00000000-0008-0000-0200-000051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28575</xdr:rowOff>
        </xdr:from>
        <xdr:to>
          <xdr:col>6</xdr:col>
          <xdr:colOff>638175</xdr:colOff>
          <xdr:row>15</xdr:row>
          <xdr:rowOff>57150</xdr:rowOff>
        </xdr:to>
        <xdr:sp macro="" textlink="">
          <xdr:nvSpPr>
            <xdr:cNvPr id="11858" name="Check Box 594" hidden="1">
              <a:extLst>
                <a:ext uri="{63B3BB69-23CF-44E3-9099-C40C66FF867C}">
                  <a14:compatExt spid="_x0000_s11858"/>
                </a:ext>
                <a:ext uri="{FF2B5EF4-FFF2-40B4-BE49-F238E27FC236}">
                  <a16:creationId xmlns:a16="http://schemas.microsoft.com/office/drawing/2014/main" id="{00000000-0008-0000-0200-000052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7</xdr:col>
          <xdr:colOff>638175</xdr:colOff>
          <xdr:row>15</xdr:row>
          <xdr:rowOff>57150</xdr:rowOff>
        </xdr:to>
        <xdr:sp macro="" textlink="">
          <xdr:nvSpPr>
            <xdr:cNvPr id="11859" name="Check Box 595" hidden="1">
              <a:extLst>
                <a:ext uri="{63B3BB69-23CF-44E3-9099-C40C66FF867C}">
                  <a14:compatExt spid="_x0000_s11859"/>
                </a:ext>
                <a:ext uri="{FF2B5EF4-FFF2-40B4-BE49-F238E27FC236}">
                  <a16:creationId xmlns:a16="http://schemas.microsoft.com/office/drawing/2014/main" id="{00000000-0008-0000-0200-000053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28575</xdr:rowOff>
        </xdr:from>
        <xdr:to>
          <xdr:col>8</xdr:col>
          <xdr:colOff>638175</xdr:colOff>
          <xdr:row>15</xdr:row>
          <xdr:rowOff>57150</xdr:rowOff>
        </xdr:to>
        <xdr:sp macro="" textlink="">
          <xdr:nvSpPr>
            <xdr:cNvPr id="11860" name="Check Box 596" hidden="1">
              <a:extLst>
                <a:ext uri="{63B3BB69-23CF-44E3-9099-C40C66FF867C}">
                  <a14:compatExt spid="_x0000_s11860"/>
                </a:ext>
                <a:ext uri="{FF2B5EF4-FFF2-40B4-BE49-F238E27FC236}">
                  <a16:creationId xmlns:a16="http://schemas.microsoft.com/office/drawing/2014/main" id="{00000000-0008-0000-0200-000054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57150</xdr:rowOff>
        </xdr:from>
        <xdr:to>
          <xdr:col>4</xdr:col>
          <xdr:colOff>638175</xdr:colOff>
          <xdr:row>24</xdr:row>
          <xdr:rowOff>57150</xdr:rowOff>
        </xdr:to>
        <xdr:sp macro="" textlink="">
          <xdr:nvSpPr>
            <xdr:cNvPr id="11861" name="Check Box 597" hidden="1">
              <a:extLst>
                <a:ext uri="{63B3BB69-23CF-44E3-9099-C40C66FF867C}">
                  <a14:compatExt spid="_x0000_s11861"/>
                </a:ext>
                <a:ext uri="{FF2B5EF4-FFF2-40B4-BE49-F238E27FC236}">
                  <a16:creationId xmlns:a16="http://schemas.microsoft.com/office/drawing/2014/main" id="{00000000-0008-0000-0200-000055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85725</xdr:rowOff>
        </xdr:from>
        <xdr:to>
          <xdr:col>4</xdr:col>
          <xdr:colOff>657225</xdr:colOff>
          <xdr:row>32</xdr:row>
          <xdr:rowOff>85725</xdr:rowOff>
        </xdr:to>
        <xdr:sp macro="" textlink="">
          <xdr:nvSpPr>
            <xdr:cNvPr id="11867" name="Check Box 603" hidden="1">
              <a:extLst>
                <a:ext uri="{63B3BB69-23CF-44E3-9099-C40C66FF867C}">
                  <a14:compatExt spid="_x0000_s11867"/>
                </a:ext>
                <a:ext uri="{FF2B5EF4-FFF2-40B4-BE49-F238E27FC236}">
                  <a16:creationId xmlns:a16="http://schemas.microsoft.com/office/drawing/2014/main" id="{00000000-0008-0000-0200-00005B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2600325</xdr:colOff>
          <xdr:row>10</xdr:row>
          <xdr:rowOff>0</xdr:rowOff>
        </xdr:from>
        <xdr:to>
          <xdr:col>7</xdr:col>
          <xdr:colOff>552450</xdr:colOff>
          <xdr:row>11</xdr:row>
          <xdr:rowOff>9525</xdr:rowOff>
        </xdr:to>
        <xdr:sp macro="" textlink="">
          <xdr:nvSpPr>
            <xdr:cNvPr id="11944" name="Group Box 680" hidden="1">
              <a:extLst>
                <a:ext uri="{63B3BB69-23CF-44E3-9099-C40C66FF867C}">
                  <a14:compatExt spid="_x0000_s11944"/>
                </a:ext>
                <a:ext uri="{FF2B5EF4-FFF2-40B4-BE49-F238E27FC236}">
                  <a16:creationId xmlns:a16="http://schemas.microsoft.com/office/drawing/2014/main" id="{00000000-0008-0000-0200-0000A8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11</xdr:row>
          <xdr:rowOff>9525</xdr:rowOff>
        </xdr:from>
        <xdr:to>
          <xdr:col>7</xdr:col>
          <xdr:colOff>542925</xdr:colOff>
          <xdr:row>13</xdr:row>
          <xdr:rowOff>0</xdr:rowOff>
        </xdr:to>
        <xdr:sp macro="" textlink="">
          <xdr:nvSpPr>
            <xdr:cNvPr id="11959" name="Group Box 695" hidden="1">
              <a:extLst>
                <a:ext uri="{63B3BB69-23CF-44E3-9099-C40C66FF867C}">
                  <a14:compatExt spid="_x0000_s11959"/>
                </a:ext>
                <a:ext uri="{FF2B5EF4-FFF2-40B4-BE49-F238E27FC236}">
                  <a16:creationId xmlns:a16="http://schemas.microsoft.com/office/drawing/2014/main" id="{00000000-0008-0000-0200-0000B7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28575</xdr:rowOff>
        </xdr:from>
        <xdr:to>
          <xdr:col>4</xdr:col>
          <xdr:colOff>723900</xdr:colOff>
          <xdr:row>11</xdr:row>
          <xdr:rowOff>247650</xdr:rowOff>
        </xdr:to>
        <xdr:sp macro="" textlink="">
          <xdr:nvSpPr>
            <xdr:cNvPr id="11960" name="Option Button 696" hidden="1">
              <a:extLst>
                <a:ext uri="{63B3BB69-23CF-44E3-9099-C40C66FF867C}">
                  <a14:compatExt spid="_x0000_s11960"/>
                </a:ext>
                <a:ext uri="{FF2B5EF4-FFF2-40B4-BE49-F238E27FC236}">
                  <a16:creationId xmlns:a16="http://schemas.microsoft.com/office/drawing/2014/main" id="{00000000-0008-0000-0200-0000B8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11</xdr:row>
          <xdr:rowOff>28575</xdr:rowOff>
        </xdr:from>
        <xdr:to>
          <xdr:col>5</xdr:col>
          <xdr:colOff>847725</xdr:colOff>
          <xdr:row>11</xdr:row>
          <xdr:rowOff>247650</xdr:rowOff>
        </xdr:to>
        <xdr:sp macro="" textlink="">
          <xdr:nvSpPr>
            <xdr:cNvPr id="11961" name="Option Button 697" hidden="1">
              <a:extLst>
                <a:ext uri="{63B3BB69-23CF-44E3-9099-C40C66FF867C}">
                  <a14:compatExt spid="_x0000_s11961"/>
                </a:ext>
                <a:ext uri="{FF2B5EF4-FFF2-40B4-BE49-F238E27FC236}">
                  <a16:creationId xmlns:a16="http://schemas.microsoft.com/office/drawing/2014/main" id="{00000000-0008-0000-0200-0000B9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28575</xdr:rowOff>
        </xdr:from>
        <xdr:to>
          <xdr:col>6</xdr:col>
          <xdr:colOff>895350</xdr:colOff>
          <xdr:row>11</xdr:row>
          <xdr:rowOff>247650</xdr:rowOff>
        </xdr:to>
        <xdr:sp macro="" textlink="">
          <xdr:nvSpPr>
            <xdr:cNvPr id="11965" name="Option Button 701" hidden="1">
              <a:extLst>
                <a:ext uri="{63B3BB69-23CF-44E3-9099-C40C66FF867C}">
                  <a14:compatExt spid="_x0000_s11965"/>
                </a:ext>
                <a:ext uri="{FF2B5EF4-FFF2-40B4-BE49-F238E27FC236}">
                  <a16:creationId xmlns:a16="http://schemas.microsoft.com/office/drawing/2014/main" id="{00000000-0008-0000-0200-0000BD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28575</xdr:rowOff>
        </xdr:from>
        <xdr:to>
          <xdr:col>7</xdr:col>
          <xdr:colOff>419100</xdr:colOff>
          <xdr:row>11</xdr:row>
          <xdr:rowOff>247650</xdr:rowOff>
        </xdr:to>
        <xdr:sp macro="" textlink="">
          <xdr:nvSpPr>
            <xdr:cNvPr id="11968" name="Option Button 704" hidden="1">
              <a:extLst>
                <a:ext uri="{63B3BB69-23CF-44E3-9099-C40C66FF867C}">
                  <a14:compatExt spid="_x0000_s11968"/>
                </a:ext>
                <a:ext uri="{FF2B5EF4-FFF2-40B4-BE49-F238E27FC236}">
                  <a16:creationId xmlns:a16="http://schemas.microsoft.com/office/drawing/2014/main" id="{00000000-0008-0000-0200-0000C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34</xdr:row>
          <xdr:rowOff>76200</xdr:rowOff>
        </xdr:from>
        <xdr:to>
          <xdr:col>4</xdr:col>
          <xdr:colOff>361950</xdr:colOff>
          <xdr:row>35</xdr:row>
          <xdr:rowOff>133350</xdr:rowOff>
        </xdr:to>
        <xdr:sp macro="" textlink="">
          <xdr:nvSpPr>
            <xdr:cNvPr id="12000" name="Check Box 736" hidden="1">
              <a:extLst>
                <a:ext uri="{63B3BB69-23CF-44E3-9099-C40C66FF867C}">
                  <a14:compatExt spid="_x0000_s12000"/>
                </a:ext>
                <a:ext uri="{FF2B5EF4-FFF2-40B4-BE49-F238E27FC236}">
                  <a16:creationId xmlns:a16="http://schemas.microsoft.com/office/drawing/2014/main" id="{00000000-0008-0000-0200-0000E0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152400</xdr:rowOff>
        </xdr:from>
        <xdr:to>
          <xdr:col>7</xdr:col>
          <xdr:colOff>542925</xdr:colOff>
          <xdr:row>29</xdr:row>
          <xdr:rowOff>161925</xdr:rowOff>
        </xdr:to>
        <xdr:sp macro="" textlink="">
          <xdr:nvSpPr>
            <xdr:cNvPr id="12001" name="Group Box 737" hidden="1">
              <a:extLst>
                <a:ext uri="{63B3BB69-23CF-44E3-9099-C40C66FF867C}">
                  <a14:compatExt spid="_x0000_s12001"/>
                </a:ext>
                <a:ext uri="{FF2B5EF4-FFF2-40B4-BE49-F238E27FC236}">
                  <a16:creationId xmlns:a16="http://schemas.microsoft.com/office/drawing/2014/main" id="{00000000-0008-0000-0200-0000E12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152400</xdr:rowOff>
        </xdr:from>
        <xdr:to>
          <xdr:col>7</xdr:col>
          <xdr:colOff>542925</xdr:colOff>
          <xdr:row>30</xdr:row>
          <xdr:rowOff>0</xdr:rowOff>
        </xdr:to>
        <xdr:sp macro="" textlink="">
          <xdr:nvSpPr>
            <xdr:cNvPr id="12182" name="Group Box 918" hidden="1">
              <a:extLst>
                <a:ext uri="{63B3BB69-23CF-44E3-9099-C40C66FF867C}">
                  <a14:compatExt spid="_x0000_s12182"/>
                </a:ext>
                <a:ext uri="{FF2B5EF4-FFF2-40B4-BE49-F238E27FC236}">
                  <a16:creationId xmlns:a16="http://schemas.microsoft.com/office/drawing/2014/main" id="{00000000-0008-0000-0200-000096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0</xdr:rowOff>
        </xdr:from>
        <xdr:to>
          <xdr:col>4</xdr:col>
          <xdr:colOff>628650</xdr:colOff>
          <xdr:row>29</xdr:row>
          <xdr:rowOff>57150</xdr:rowOff>
        </xdr:to>
        <xdr:sp macro="" textlink="">
          <xdr:nvSpPr>
            <xdr:cNvPr id="12183" name="Option Button 919" hidden="1">
              <a:extLst>
                <a:ext uri="{63B3BB69-23CF-44E3-9099-C40C66FF867C}">
                  <a14:compatExt spid="_x0000_s12183"/>
                </a:ext>
                <a:ext uri="{FF2B5EF4-FFF2-40B4-BE49-F238E27FC236}">
                  <a16:creationId xmlns:a16="http://schemas.microsoft.com/office/drawing/2014/main" id="{00000000-0008-0000-0200-000097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28</xdr:row>
          <xdr:rowOff>9525</xdr:rowOff>
        </xdr:from>
        <xdr:to>
          <xdr:col>5</xdr:col>
          <xdr:colOff>733425</xdr:colOff>
          <xdr:row>29</xdr:row>
          <xdr:rowOff>66675</xdr:rowOff>
        </xdr:to>
        <xdr:sp macro="" textlink="">
          <xdr:nvSpPr>
            <xdr:cNvPr id="12184" name="Option Button 920" hidden="1">
              <a:extLst>
                <a:ext uri="{63B3BB69-23CF-44E3-9099-C40C66FF867C}">
                  <a14:compatExt spid="_x0000_s12184"/>
                </a:ext>
                <a:ext uri="{FF2B5EF4-FFF2-40B4-BE49-F238E27FC236}">
                  <a16:creationId xmlns:a16="http://schemas.microsoft.com/office/drawing/2014/main" id="{00000000-0008-0000-0200-000098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27</xdr:row>
          <xdr:rowOff>152400</xdr:rowOff>
        </xdr:from>
        <xdr:to>
          <xdr:col>6</xdr:col>
          <xdr:colOff>628650</xdr:colOff>
          <xdr:row>29</xdr:row>
          <xdr:rowOff>57150</xdr:rowOff>
        </xdr:to>
        <xdr:sp macro="" textlink="">
          <xdr:nvSpPr>
            <xdr:cNvPr id="12185" name="Option Button 921" hidden="1">
              <a:extLst>
                <a:ext uri="{63B3BB69-23CF-44E3-9099-C40C66FF867C}">
                  <a14:compatExt spid="_x0000_s12185"/>
                </a:ext>
                <a:ext uri="{FF2B5EF4-FFF2-40B4-BE49-F238E27FC236}">
                  <a16:creationId xmlns:a16="http://schemas.microsoft.com/office/drawing/2014/main" id="{00000000-0008-0000-0200-0000992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38100</xdr:rowOff>
        </xdr:from>
        <xdr:to>
          <xdr:col>7</xdr:col>
          <xdr:colOff>390525</xdr:colOff>
          <xdr:row>29</xdr:row>
          <xdr:rowOff>95250</xdr:rowOff>
        </xdr:to>
        <xdr:sp macro="" textlink="">
          <xdr:nvSpPr>
            <xdr:cNvPr id="53292" name="Option Button 1068" hidden="1">
              <a:extLst>
                <a:ext uri="{63B3BB69-23CF-44E3-9099-C40C66FF867C}">
                  <a14:compatExt spid="_x0000_s53292"/>
                </a:ext>
                <a:ext uri="{FF2B5EF4-FFF2-40B4-BE49-F238E27FC236}">
                  <a16:creationId xmlns:a16="http://schemas.microsoft.com/office/drawing/2014/main" id="{00000000-0008-0000-0200-00002C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42334</xdr:colOff>
      <xdr:row>0</xdr:row>
      <xdr:rowOff>296333</xdr:rowOff>
    </xdr:from>
    <xdr:to>
      <xdr:col>3</xdr:col>
      <xdr:colOff>2042585</xdr:colOff>
      <xdr:row>3</xdr:row>
      <xdr:rowOff>2540</xdr:rowOff>
    </xdr:to>
    <xdr:sp macro="" textlink="">
      <xdr:nvSpPr>
        <xdr:cNvPr id="3" name="4 Cuadro de 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94417" y="296333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76200</xdr:colOff>
      <xdr:row>2</xdr:row>
      <xdr:rowOff>156256</xdr:rowOff>
    </xdr:to>
    <xdr:sp macro="" textlink="">
      <xdr:nvSpPr>
        <xdr:cNvPr id="35" name="34 CuadroTexto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0" y="0"/>
          <a:ext cx="103822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9525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3775" name="Imagen 1">
          <a:extLst>
            <a:ext uri="{FF2B5EF4-FFF2-40B4-BE49-F238E27FC236}">
              <a16:creationId xmlns:a16="http://schemas.microsoft.com/office/drawing/2014/main" id="{00000000-0008-0000-0300-0000EF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1038225" cy="733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3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3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142875</xdr:rowOff>
        </xdr:from>
        <xdr:to>
          <xdr:col>4</xdr:col>
          <xdr:colOff>533400</xdr:colOff>
          <xdr:row>14</xdr:row>
          <xdr:rowOff>38100</xdr:rowOff>
        </xdr:to>
        <xdr:sp macro="" textlink="">
          <xdr:nvSpPr>
            <xdr:cNvPr id="32792" name="Check Box 2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3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8</xdr:col>
          <xdr:colOff>0</xdr:colOff>
          <xdr:row>11</xdr:row>
          <xdr:rowOff>152400</xdr:rowOff>
        </xdr:to>
        <xdr:sp macro="" textlink="">
          <xdr:nvSpPr>
            <xdr:cNvPr id="33082" name="Group Box 314" hidden="1">
              <a:extLst>
                <a:ext uri="{63B3BB69-23CF-44E3-9099-C40C66FF867C}">
                  <a14:compatExt spid="_x0000_s33082"/>
                </a:ext>
                <a:ext uri="{FF2B5EF4-FFF2-40B4-BE49-F238E27FC236}">
                  <a16:creationId xmlns:a16="http://schemas.microsoft.com/office/drawing/2014/main" id="{00000000-0008-0000-0300-00003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0</xdr:rowOff>
        </xdr:from>
        <xdr:to>
          <xdr:col>4</xdr:col>
          <xdr:colOff>828675</xdr:colOff>
          <xdr:row>10</xdr:row>
          <xdr:rowOff>228600</xdr:rowOff>
        </xdr:to>
        <xdr:sp macro="" textlink="">
          <xdr:nvSpPr>
            <xdr:cNvPr id="33083" name="Option Button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3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9525</xdr:rowOff>
        </xdr:from>
        <xdr:to>
          <xdr:col>5</xdr:col>
          <xdr:colOff>885825</xdr:colOff>
          <xdr:row>10</xdr:row>
          <xdr:rowOff>228600</xdr:rowOff>
        </xdr:to>
        <xdr:sp macro="" textlink="">
          <xdr:nvSpPr>
            <xdr:cNvPr id="33084" name="Option Button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3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0</xdr:rowOff>
        </xdr:from>
        <xdr:to>
          <xdr:col>6</xdr:col>
          <xdr:colOff>857250</xdr:colOff>
          <xdr:row>10</xdr:row>
          <xdr:rowOff>247650</xdr:rowOff>
        </xdr:to>
        <xdr:sp macro="" textlink="">
          <xdr:nvSpPr>
            <xdr:cNvPr id="33085" name="Option Button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3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9525</xdr:rowOff>
        </xdr:from>
        <xdr:to>
          <xdr:col>7</xdr:col>
          <xdr:colOff>1171575</xdr:colOff>
          <xdr:row>10</xdr:row>
          <xdr:rowOff>238125</xdr:rowOff>
        </xdr:to>
        <xdr:sp macro="" textlink="">
          <xdr:nvSpPr>
            <xdr:cNvPr id="33086" name="Option Button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3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87587</xdr:colOff>
      <xdr:row>0</xdr:row>
      <xdr:rowOff>229915</xdr:rowOff>
    </xdr:from>
    <xdr:to>
      <xdr:col>3</xdr:col>
      <xdr:colOff>2087838</xdr:colOff>
      <xdr:row>2</xdr:row>
      <xdr:rowOff>140489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15259" y="229915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36238</xdr:colOff>
      <xdr:row>3</xdr:row>
      <xdr:rowOff>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0" y="0"/>
          <a:ext cx="99060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85725</xdr:colOff>
      <xdr:row>3</xdr:row>
      <xdr:rowOff>28575</xdr:rowOff>
    </xdr:to>
    <xdr:pic>
      <xdr:nvPicPr>
        <xdr:cNvPr id="58371" name="Imagen 1">
          <a:extLst>
            <a:ext uri="{FF2B5EF4-FFF2-40B4-BE49-F238E27FC236}">
              <a16:creationId xmlns:a16="http://schemas.microsoft.com/office/drawing/2014/main" id="{00000000-0008-0000-0400-000003E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34216" name="Group Box 424" hidden="1">
              <a:extLst>
                <a:ext uri="{63B3BB69-23CF-44E3-9099-C40C66FF867C}">
                  <a14:compatExt spid="_x0000_s34216"/>
                </a:ext>
                <a:ext uri="{FF2B5EF4-FFF2-40B4-BE49-F238E27FC236}">
                  <a16:creationId xmlns:a16="http://schemas.microsoft.com/office/drawing/2014/main" id="{00000000-0008-0000-0400-0000A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3</xdr:col>
          <xdr:colOff>2609850</xdr:colOff>
          <xdr:row>6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4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4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9525</xdr:rowOff>
        </xdr:from>
        <xdr:to>
          <xdr:col>4</xdr:col>
          <xdr:colOff>676275</xdr:colOff>
          <xdr:row>11</xdr:row>
          <xdr:rowOff>295275</xdr:rowOff>
        </xdr:to>
        <xdr:sp macro="" textlink="">
          <xdr:nvSpPr>
            <xdr:cNvPr id="34082" name="Option Button 290" hidden="1">
              <a:extLst>
                <a:ext uri="{63B3BB69-23CF-44E3-9099-C40C66FF867C}">
                  <a14:compatExt spid="_x0000_s34082"/>
                </a:ext>
                <a:ext uri="{FF2B5EF4-FFF2-40B4-BE49-F238E27FC236}">
                  <a16:creationId xmlns:a16="http://schemas.microsoft.com/office/drawing/2014/main" id="{00000000-0008-0000-0400-00002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152400</xdr:rowOff>
        </xdr:from>
        <xdr:to>
          <xdr:col>5</xdr:col>
          <xdr:colOff>742950</xdr:colOff>
          <xdr:row>12</xdr:row>
          <xdr:rowOff>0</xdr:rowOff>
        </xdr:to>
        <xdr:sp macro="" textlink="">
          <xdr:nvSpPr>
            <xdr:cNvPr id="34083" name="Option Button 291" hidden="1">
              <a:extLst>
                <a:ext uri="{63B3BB69-23CF-44E3-9099-C40C66FF867C}">
                  <a14:compatExt spid="_x0000_s34083"/>
                </a:ext>
                <a:ext uri="{FF2B5EF4-FFF2-40B4-BE49-F238E27FC236}">
                  <a16:creationId xmlns:a16="http://schemas.microsoft.com/office/drawing/2014/main" id="{00000000-0008-0000-0400-00002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9525</xdr:rowOff>
        </xdr:from>
        <xdr:to>
          <xdr:col>6</xdr:col>
          <xdr:colOff>657225</xdr:colOff>
          <xdr:row>12</xdr:row>
          <xdr:rowOff>0</xdr:rowOff>
        </xdr:to>
        <xdr:sp macro="" textlink="">
          <xdr:nvSpPr>
            <xdr:cNvPr id="34084" name="Option Button 292" hidden="1">
              <a:extLst>
                <a:ext uri="{63B3BB69-23CF-44E3-9099-C40C66FF867C}">
                  <a14:compatExt spid="_x0000_s34084"/>
                </a:ext>
                <a:ext uri="{FF2B5EF4-FFF2-40B4-BE49-F238E27FC236}">
                  <a16:creationId xmlns:a16="http://schemas.microsoft.com/office/drawing/2014/main" id="{00000000-0008-0000-0400-00002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152400</xdr:rowOff>
        </xdr:from>
        <xdr:to>
          <xdr:col>7</xdr:col>
          <xdr:colOff>847725</xdr:colOff>
          <xdr:row>12</xdr:row>
          <xdr:rowOff>9525</xdr:rowOff>
        </xdr:to>
        <xdr:sp macro="" textlink="">
          <xdr:nvSpPr>
            <xdr:cNvPr id="34085" name="Option Button 293" hidden="1">
              <a:extLst>
                <a:ext uri="{63B3BB69-23CF-44E3-9099-C40C66FF867C}">
                  <a14:compatExt spid="_x0000_s34085"/>
                </a:ext>
                <a:ext uri="{FF2B5EF4-FFF2-40B4-BE49-F238E27FC236}">
                  <a16:creationId xmlns:a16="http://schemas.microsoft.com/office/drawing/2014/main" id="{00000000-0008-0000-0400-00002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34091" name="Group Box 299" hidden="1">
              <a:extLst>
                <a:ext uri="{63B3BB69-23CF-44E3-9099-C40C66FF867C}">
                  <a14:compatExt spid="_x0000_s34091"/>
                </a:ext>
                <a:ext uri="{FF2B5EF4-FFF2-40B4-BE49-F238E27FC236}">
                  <a16:creationId xmlns:a16="http://schemas.microsoft.com/office/drawing/2014/main" id="{00000000-0008-0000-0400-00002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19</xdr:row>
          <xdr:rowOff>76200</xdr:rowOff>
        </xdr:from>
        <xdr:to>
          <xdr:col>4</xdr:col>
          <xdr:colOff>742950</xdr:colOff>
          <xdr:row>19</xdr:row>
          <xdr:rowOff>381000</xdr:rowOff>
        </xdr:to>
        <xdr:sp macro="" textlink="">
          <xdr:nvSpPr>
            <xdr:cNvPr id="34099" name="Option Button 307" hidden="1">
              <a:extLst>
                <a:ext uri="{63B3BB69-23CF-44E3-9099-C40C66FF867C}">
                  <a14:compatExt spid="_x0000_s34099"/>
                </a:ext>
                <a:ext uri="{FF2B5EF4-FFF2-40B4-BE49-F238E27FC236}">
                  <a16:creationId xmlns:a16="http://schemas.microsoft.com/office/drawing/2014/main" id="{00000000-0008-0000-0400-00003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57150</xdr:rowOff>
        </xdr:from>
        <xdr:to>
          <xdr:col>5</xdr:col>
          <xdr:colOff>723900</xdr:colOff>
          <xdr:row>19</xdr:row>
          <xdr:rowOff>419100</xdr:rowOff>
        </xdr:to>
        <xdr:sp macro="" textlink="">
          <xdr:nvSpPr>
            <xdr:cNvPr id="34100" name="Option Button 308" hidden="1">
              <a:extLst>
                <a:ext uri="{63B3BB69-23CF-44E3-9099-C40C66FF867C}">
                  <a14:compatExt spid="_x0000_s34100"/>
                </a:ext>
                <a:ext uri="{FF2B5EF4-FFF2-40B4-BE49-F238E27FC236}">
                  <a16:creationId xmlns:a16="http://schemas.microsoft.com/office/drawing/2014/main" id="{00000000-0008-0000-0400-00003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19</xdr:row>
          <xdr:rowOff>76200</xdr:rowOff>
        </xdr:from>
        <xdr:to>
          <xdr:col>6</xdr:col>
          <xdr:colOff>600075</xdr:colOff>
          <xdr:row>19</xdr:row>
          <xdr:rowOff>390525</xdr:rowOff>
        </xdr:to>
        <xdr:sp macro="" textlink="">
          <xdr:nvSpPr>
            <xdr:cNvPr id="34101" name="Option Button 309" hidden="1">
              <a:extLst>
                <a:ext uri="{63B3BB69-23CF-44E3-9099-C40C66FF867C}">
                  <a14:compatExt spid="_x0000_s34101"/>
                </a:ext>
                <a:ext uri="{FF2B5EF4-FFF2-40B4-BE49-F238E27FC236}">
                  <a16:creationId xmlns:a16="http://schemas.microsoft.com/office/drawing/2014/main" id="{00000000-0008-0000-0400-00003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10</xdr:col>
          <xdr:colOff>0</xdr:colOff>
          <xdr:row>20</xdr:row>
          <xdr:rowOff>142875</xdr:rowOff>
        </xdr:to>
        <xdr:sp macro="" textlink="">
          <xdr:nvSpPr>
            <xdr:cNvPr id="34102" name="Group Box 310" hidden="1">
              <a:extLst>
                <a:ext uri="{63B3BB69-23CF-44E3-9099-C40C66FF867C}">
                  <a14:compatExt spid="_x0000_s34102"/>
                </a:ext>
                <a:ext uri="{FF2B5EF4-FFF2-40B4-BE49-F238E27FC236}">
                  <a16:creationId xmlns:a16="http://schemas.microsoft.com/office/drawing/2014/main" id="{00000000-0008-0000-0400-00003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19</xdr:row>
          <xdr:rowOff>76200</xdr:rowOff>
        </xdr:from>
        <xdr:to>
          <xdr:col>7</xdr:col>
          <xdr:colOff>742950</xdr:colOff>
          <xdr:row>19</xdr:row>
          <xdr:rowOff>428625</xdr:rowOff>
        </xdr:to>
        <xdr:sp macro="" textlink="">
          <xdr:nvSpPr>
            <xdr:cNvPr id="34106" name="Option Button 314" hidden="1">
              <a:extLst>
                <a:ext uri="{63B3BB69-23CF-44E3-9099-C40C66FF867C}">
                  <a14:compatExt spid="_x0000_s34106"/>
                </a:ext>
                <a:ext uri="{FF2B5EF4-FFF2-40B4-BE49-F238E27FC236}">
                  <a16:creationId xmlns:a16="http://schemas.microsoft.com/office/drawing/2014/main" id="{00000000-0008-0000-0400-00003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19</xdr:row>
          <xdr:rowOff>28575</xdr:rowOff>
        </xdr:from>
        <xdr:to>
          <xdr:col>8</xdr:col>
          <xdr:colOff>657225</xdr:colOff>
          <xdr:row>19</xdr:row>
          <xdr:rowOff>428625</xdr:rowOff>
        </xdr:to>
        <xdr:sp macro="" textlink="">
          <xdr:nvSpPr>
            <xdr:cNvPr id="34107" name="Option Button 315" hidden="1">
              <a:extLst>
                <a:ext uri="{63B3BB69-23CF-44E3-9099-C40C66FF867C}">
                  <a14:compatExt spid="_x0000_s34107"/>
                </a:ext>
                <a:ext uri="{FF2B5EF4-FFF2-40B4-BE49-F238E27FC236}">
                  <a16:creationId xmlns:a16="http://schemas.microsoft.com/office/drawing/2014/main" id="{00000000-0008-0000-0400-00003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76200</xdr:rowOff>
        </xdr:from>
        <xdr:to>
          <xdr:col>9</xdr:col>
          <xdr:colOff>762000</xdr:colOff>
          <xdr:row>19</xdr:row>
          <xdr:rowOff>419100</xdr:rowOff>
        </xdr:to>
        <xdr:sp macro="" textlink="">
          <xdr:nvSpPr>
            <xdr:cNvPr id="34108" name="Option Button 316" hidden="1">
              <a:extLst>
                <a:ext uri="{63B3BB69-23CF-44E3-9099-C40C66FF867C}">
                  <a14:compatExt spid="_x0000_s34108"/>
                </a:ext>
                <a:ext uri="{FF2B5EF4-FFF2-40B4-BE49-F238E27FC236}">
                  <a16:creationId xmlns:a16="http://schemas.microsoft.com/office/drawing/2014/main" id="{00000000-0008-0000-0400-00003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13</xdr:col>
          <xdr:colOff>0</xdr:colOff>
          <xdr:row>20</xdr:row>
          <xdr:rowOff>152400</xdr:rowOff>
        </xdr:to>
        <xdr:sp macro="" textlink="">
          <xdr:nvSpPr>
            <xdr:cNvPr id="34109" name="Group Box 317" hidden="1">
              <a:extLst>
                <a:ext uri="{63B3BB69-23CF-44E3-9099-C40C66FF867C}">
                  <a14:compatExt spid="_x0000_s34109"/>
                </a:ext>
                <a:ext uri="{FF2B5EF4-FFF2-40B4-BE49-F238E27FC236}">
                  <a16:creationId xmlns:a16="http://schemas.microsoft.com/office/drawing/2014/main" id="{00000000-0008-0000-0400-00003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57150</xdr:rowOff>
        </xdr:from>
        <xdr:to>
          <xdr:col>10</xdr:col>
          <xdr:colOff>466725</xdr:colOff>
          <xdr:row>19</xdr:row>
          <xdr:rowOff>438150</xdr:rowOff>
        </xdr:to>
        <xdr:sp macro="" textlink="">
          <xdr:nvSpPr>
            <xdr:cNvPr id="34110" name="Option Button 318" hidden="1">
              <a:extLst>
                <a:ext uri="{63B3BB69-23CF-44E3-9099-C40C66FF867C}">
                  <a14:compatExt spid="_x0000_s34110"/>
                </a:ext>
                <a:ext uri="{FF2B5EF4-FFF2-40B4-BE49-F238E27FC236}">
                  <a16:creationId xmlns:a16="http://schemas.microsoft.com/office/drawing/2014/main" id="{00000000-0008-0000-0400-00003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38100</xdr:rowOff>
        </xdr:from>
        <xdr:to>
          <xdr:col>11</xdr:col>
          <xdr:colOff>523875</xdr:colOff>
          <xdr:row>19</xdr:row>
          <xdr:rowOff>428625</xdr:rowOff>
        </xdr:to>
        <xdr:sp macro="" textlink="">
          <xdr:nvSpPr>
            <xdr:cNvPr id="34111" name="Option Button 319" hidden="1">
              <a:extLst>
                <a:ext uri="{63B3BB69-23CF-44E3-9099-C40C66FF867C}">
                  <a14:compatExt spid="_x0000_s34111"/>
                </a:ext>
                <a:ext uri="{FF2B5EF4-FFF2-40B4-BE49-F238E27FC236}">
                  <a16:creationId xmlns:a16="http://schemas.microsoft.com/office/drawing/2014/main" id="{00000000-0008-0000-0400-00003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38100</xdr:rowOff>
        </xdr:from>
        <xdr:to>
          <xdr:col>12</xdr:col>
          <xdr:colOff>581025</xdr:colOff>
          <xdr:row>19</xdr:row>
          <xdr:rowOff>428625</xdr:rowOff>
        </xdr:to>
        <xdr:sp macro="" textlink="">
          <xdr:nvSpPr>
            <xdr:cNvPr id="34112" name="Option Button 320" hidden="1">
              <a:extLst>
                <a:ext uri="{63B3BB69-23CF-44E3-9099-C40C66FF867C}">
                  <a14:compatExt spid="_x0000_s34112"/>
                </a:ext>
                <a:ext uri="{FF2B5EF4-FFF2-40B4-BE49-F238E27FC236}">
                  <a16:creationId xmlns:a16="http://schemas.microsoft.com/office/drawing/2014/main" id="{00000000-0008-0000-0400-00004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9525</xdr:rowOff>
        </xdr:from>
        <xdr:to>
          <xdr:col>7</xdr:col>
          <xdr:colOff>9525</xdr:colOff>
          <xdr:row>25</xdr:row>
          <xdr:rowOff>0</xdr:rowOff>
        </xdr:to>
        <xdr:sp macro="" textlink="">
          <xdr:nvSpPr>
            <xdr:cNvPr id="34113" name="Group Box 321" hidden="1">
              <a:extLst>
                <a:ext uri="{63B3BB69-23CF-44E3-9099-C40C66FF867C}">
                  <a14:compatExt spid="_x0000_s34113"/>
                </a:ext>
                <a:ext uri="{FF2B5EF4-FFF2-40B4-BE49-F238E27FC236}">
                  <a16:creationId xmlns:a16="http://schemas.microsoft.com/office/drawing/2014/main" id="{00000000-0008-0000-0400-00004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57150</xdr:rowOff>
        </xdr:from>
        <xdr:to>
          <xdr:col>4</xdr:col>
          <xdr:colOff>895350</xdr:colOff>
          <xdr:row>23</xdr:row>
          <xdr:rowOff>390525</xdr:rowOff>
        </xdr:to>
        <xdr:sp macro="" textlink="">
          <xdr:nvSpPr>
            <xdr:cNvPr id="34114" name="Option Button 322" hidden="1">
              <a:extLst>
                <a:ext uri="{63B3BB69-23CF-44E3-9099-C40C66FF867C}">
                  <a14:compatExt spid="_x0000_s34114"/>
                </a:ext>
                <a:ext uri="{FF2B5EF4-FFF2-40B4-BE49-F238E27FC236}">
                  <a16:creationId xmlns:a16="http://schemas.microsoft.com/office/drawing/2014/main" id="{00000000-0008-0000-0400-00004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38100</xdr:rowOff>
        </xdr:from>
        <xdr:to>
          <xdr:col>5</xdr:col>
          <xdr:colOff>800100</xdr:colOff>
          <xdr:row>23</xdr:row>
          <xdr:rowOff>390525</xdr:rowOff>
        </xdr:to>
        <xdr:sp macro="" textlink="">
          <xdr:nvSpPr>
            <xdr:cNvPr id="34115" name="Option Button 323" hidden="1">
              <a:extLst>
                <a:ext uri="{63B3BB69-23CF-44E3-9099-C40C66FF867C}">
                  <a14:compatExt spid="_x0000_s34115"/>
                </a:ext>
                <a:ext uri="{FF2B5EF4-FFF2-40B4-BE49-F238E27FC236}">
                  <a16:creationId xmlns:a16="http://schemas.microsoft.com/office/drawing/2014/main" id="{00000000-0008-0000-0400-00004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57150</xdr:rowOff>
        </xdr:from>
        <xdr:to>
          <xdr:col>6</xdr:col>
          <xdr:colOff>676275</xdr:colOff>
          <xdr:row>23</xdr:row>
          <xdr:rowOff>390525</xdr:rowOff>
        </xdr:to>
        <xdr:sp macro="" textlink="">
          <xdr:nvSpPr>
            <xdr:cNvPr id="34116" name="Option Button 324" hidden="1">
              <a:extLst>
                <a:ext uri="{63B3BB69-23CF-44E3-9099-C40C66FF867C}">
                  <a14:compatExt spid="_x0000_s34116"/>
                </a:ext>
                <a:ext uri="{FF2B5EF4-FFF2-40B4-BE49-F238E27FC236}">
                  <a16:creationId xmlns:a16="http://schemas.microsoft.com/office/drawing/2014/main" id="{00000000-0008-0000-0400-00004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1562100</xdr:colOff>
          <xdr:row>24</xdr:row>
          <xdr:rowOff>171450</xdr:rowOff>
        </xdr:to>
        <xdr:sp macro="" textlink="">
          <xdr:nvSpPr>
            <xdr:cNvPr id="34117" name="Group Box 325" hidden="1">
              <a:extLst>
                <a:ext uri="{63B3BB69-23CF-44E3-9099-C40C66FF867C}">
                  <a14:compatExt spid="_x0000_s34117"/>
                </a:ext>
                <a:ext uri="{FF2B5EF4-FFF2-40B4-BE49-F238E27FC236}">
                  <a16:creationId xmlns:a16="http://schemas.microsoft.com/office/drawing/2014/main" id="{00000000-0008-0000-0400-00004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57150</xdr:rowOff>
        </xdr:from>
        <xdr:to>
          <xdr:col>7</xdr:col>
          <xdr:colOff>895350</xdr:colOff>
          <xdr:row>23</xdr:row>
          <xdr:rowOff>419100</xdr:rowOff>
        </xdr:to>
        <xdr:sp macro="" textlink="">
          <xdr:nvSpPr>
            <xdr:cNvPr id="34118" name="Option Button 326" hidden="1">
              <a:extLst>
                <a:ext uri="{63B3BB69-23CF-44E3-9099-C40C66FF867C}">
                  <a14:compatExt spid="_x0000_s34118"/>
                </a:ext>
                <a:ext uri="{FF2B5EF4-FFF2-40B4-BE49-F238E27FC236}">
                  <a16:creationId xmlns:a16="http://schemas.microsoft.com/office/drawing/2014/main" id="{00000000-0008-0000-0400-00004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23</xdr:row>
          <xdr:rowOff>76200</xdr:rowOff>
        </xdr:from>
        <xdr:to>
          <xdr:col>8</xdr:col>
          <xdr:colOff>714375</xdr:colOff>
          <xdr:row>23</xdr:row>
          <xdr:rowOff>390525</xdr:rowOff>
        </xdr:to>
        <xdr:sp macro="" textlink="">
          <xdr:nvSpPr>
            <xdr:cNvPr id="34119" name="Option Button 327" hidden="1">
              <a:extLst>
                <a:ext uri="{63B3BB69-23CF-44E3-9099-C40C66FF867C}">
                  <a14:compatExt spid="_x0000_s34119"/>
                </a:ext>
                <a:ext uri="{FF2B5EF4-FFF2-40B4-BE49-F238E27FC236}">
                  <a16:creationId xmlns:a16="http://schemas.microsoft.com/office/drawing/2014/main" id="{00000000-0008-0000-0400-000047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23</xdr:row>
          <xdr:rowOff>76200</xdr:rowOff>
        </xdr:from>
        <xdr:to>
          <xdr:col>9</xdr:col>
          <xdr:colOff>847725</xdr:colOff>
          <xdr:row>23</xdr:row>
          <xdr:rowOff>409575</xdr:rowOff>
        </xdr:to>
        <xdr:sp macro="" textlink="">
          <xdr:nvSpPr>
            <xdr:cNvPr id="34120" name="Option Button 328" hidden="1">
              <a:extLst>
                <a:ext uri="{63B3BB69-23CF-44E3-9099-C40C66FF867C}">
                  <a14:compatExt spid="_x0000_s34120"/>
                </a:ext>
                <a:ext uri="{FF2B5EF4-FFF2-40B4-BE49-F238E27FC236}">
                  <a16:creationId xmlns:a16="http://schemas.microsoft.com/office/drawing/2014/main" id="{00000000-0008-0000-0400-00004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34121" name="Group Box 329" hidden="1">
              <a:extLst>
                <a:ext uri="{63B3BB69-23CF-44E3-9099-C40C66FF867C}">
                  <a14:compatExt spid="_x0000_s34121"/>
                </a:ext>
                <a:ext uri="{FF2B5EF4-FFF2-40B4-BE49-F238E27FC236}">
                  <a16:creationId xmlns:a16="http://schemas.microsoft.com/office/drawing/2014/main" id="{00000000-0008-0000-0400-00004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23</xdr:row>
          <xdr:rowOff>38100</xdr:rowOff>
        </xdr:from>
        <xdr:to>
          <xdr:col>10</xdr:col>
          <xdr:colOff>466725</xdr:colOff>
          <xdr:row>23</xdr:row>
          <xdr:rowOff>390525</xdr:rowOff>
        </xdr:to>
        <xdr:sp macro="" textlink="">
          <xdr:nvSpPr>
            <xdr:cNvPr id="34122" name="Option Button 330" hidden="1">
              <a:extLst>
                <a:ext uri="{63B3BB69-23CF-44E3-9099-C40C66FF867C}">
                  <a14:compatExt spid="_x0000_s34122"/>
                </a:ext>
                <a:ext uri="{FF2B5EF4-FFF2-40B4-BE49-F238E27FC236}">
                  <a16:creationId xmlns:a16="http://schemas.microsoft.com/office/drawing/2014/main" id="{00000000-0008-0000-0400-00004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23</xdr:row>
          <xdr:rowOff>28575</xdr:rowOff>
        </xdr:from>
        <xdr:to>
          <xdr:col>11</xdr:col>
          <xdr:colOff>552450</xdr:colOff>
          <xdr:row>23</xdr:row>
          <xdr:rowOff>409575</xdr:rowOff>
        </xdr:to>
        <xdr:sp macro="" textlink="">
          <xdr:nvSpPr>
            <xdr:cNvPr id="34123" name="Option Button 331" hidden="1">
              <a:extLst>
                <a:ext uri="{63B3BB69-23CF-44E3-9099-C40C66FF867C}">
                  <a14:compatExt spid="_x0000_s34123"/>
                </a:ext>
                <a:ext uri="{FF2B5EF4-FFF2-40B4-BE49-F238E27FC236}">
                  <a16:creationId xmlns:a16="http://schemas.microsoft.com/office/drawing/2014/main" id="{00000000-0008-0000-0400-00004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28575</xdr:rowOff>
        </xdr:from>
        <xdr:to>
          <xdr:col>12</xdr:col>
          <xdr:colOff>581025</xdr:colOff>
          <xdr:row>23</xdr:row>
          <xdr:rowOff>409575</xdr:rowOff>
        </xdr:to>
        <xdr:sp macro="" textlink="">
          <xdr:nvSpPr>
            <xdr:cNvPr id="34124" name="Option Button 332" hidden="1">
              <a:extLst>
                <a:ext uri="{63B3BB69-23CF-44E3-9099-C40C66FF867C}">
                  <a14:compatExt spid="_x0000_s34124"/>
                </a:ext>
                <a:ext uri="{FF2B5EF4-FFF2-40B4-BE49-F238E27FC236}">
                  <a16:creationId xmlns:a16="http://schemas.microsoft.com/office/drawing/2014/main" id="{00000000-0008-0000-0400-00004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0</xdr:rowOff>
        </xdr:from>
        <xdr:to>
          <xdr:col>7</xdr:col>
          <xdr:colOff>9525</xdr:colOff>
          <xdr:row>29</xdr:row>
          <xdr:rowOff>0</xdr:rowOff>
        </xdr:to>
        <xdr:sp macro="" textlink="">
          <xdr:nvSpPr>
            <xdr:cNvPr id="34125" name="Group Box 333" hidden="1">
              <a:extLst>
                <a:ext uri="{63B3BB69-23CF-44E3-9099-C40C66FF867C}">
                  <a14:compatExt spid="_x0000_s34125"/>
                </a:ext>
                <a:ext uri="{FF2B5EF4-FFF2-40B4-BE49-F238E27FC236}">
                  <a16:creationId xmlns:a16="http://schemas.microsoft.com/office/drawing/2014/main" id="{00000000-0008-0000-0400-00004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27</xdr:row>
          <xdr:rowOff>57150</xdr:rowOff>
        </xdr:from>
        <xdr:to>
          <xdr:col>4</xdr:col>
          <xdr:colOff>790575</xdr:colOff>
          <xdr:row>27</xdr:row>
          <xdr:rowOff>390525</xdr:rowOff>
        </xdr:to>
        <xdr:sp macro="" textlink="">
          <xdr:nvSpPr>
            <xdr:cNvPr id="34126" name="Option Button 334" hidden="1">
              <a:extLst>
                <a:ext uri="{63B3BB69-23CF-44E3-9099-C40C66FF867C}">
                  <a14:compatExt spid="_x0000_s34126"/>
                </a:ext>
                <a:ext uri="{FF2B5EF4-FFF2-40B4-BE49-F238E27FC236}">
                  <a16:creationId xmlns:a16="http://schemas.microsoft.com/office/drawing/2014/main" id="{00000000-0008-0000-0400-00004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27</xdr:row>
          <xdr:rowOff>38100</xdr:rowOff>
        </xdr:from>
        <xdr:to>
          <xdr:col>5</xdr:col>
          <xdr:colOff>704850</xdr:colOff>
          <xdr:row>27</xdr:row>
          <xdr:rowOff>361950</xdr:rowOff>
        </xdr:to>
        <xdr:sp macro="" textlink="">
          <xdr:nvSpPr>
            <xdr:cNvPr id="34127" name="Option Button 335" hidden="1">
              <a:extLst>
                <a:ext uri="{63B3BB69-23CF-44E3-9099-C40C66FF867C}">
                  <a14:compatExt spid="_x0000_s34127"/>
                </a:ext>
                <a:ext uri="{FF2B5EF4-FFF2-40B4-BE49-F238E27FC236}">
                  <a16:creationId xmlns:a16="http://schemas.microsoft.com/office/drawing/2014/main" id="{00000000-0008-0000-0400-00004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27</xdr:row>
          <xdr:rowOff>57150</xdr:rowOff>
        </xdr:from>
        <xdr:to>
          <xdr:col>6</xdr:col>
          <xdr:colOff>609600</xdr:colOff>
          <xdr:row>27</xdr:row>
          <xdr:rowOff>371475</xdr:rowOff>
        </xdr:to>
        <xdr:sp macro="" textlink="">
          <xdr:nvSpPr>
            <xdr:cNvPr id="34128" name="Option Button 336" hidden="1">
              <a:extLst>
                <a:ext uri="{63B3BB69-23CF-44E3-9099-C40C66FF867C}">
                  <a14:compatExt spid="_x0000_s34128"/>
                </a:ext>
                <a:ext uri="{FF2B5EF4-FFF2-40B4-BE49-F238E27FC236}">
                  <a16:creationId xmlns:a16="http://schemas.microsoft.com/office/drawing/2014/main" id="{00000000-0008-0000-0400-00005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9525</xdr:rowOff>
        </xdr:from>
        <xdr:to>
          <xdr:col>10</xdr:col>
          <xdr:colOff>9525</xdr:colOff>
          <xdr:row>28</xdr:row>
          <xdr:rowOff>152400</xdr:rowOff>
        </xdr:to>
        <xdr:sp macro="" textlink="">
          <xdr:nvSpPr>
            <xdr:cNvPr id="34129" name="Group Box 337" hidden="1">
              <a:extLst>
                <a:ext uri="{63B3BB69-23CF-44E3-9099-C40C66FF867C}">
                  <a14:compatExt spid="_x0000_s34129"/>
                </a:ext>
                <a:ext uri="{FF2B5EF4-FFF2-40B4-BE49-F238E27FC236}">
                  <a16:creationId xmlns:a16="http://schemas.microsoft.com/office/drawing/2014/main" id="{00000000-0008-0000-0400-00005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28575</xdr:rowOff>
        </xdr:from>
        <xdr:to>
          <xdr:col>7</xdr:col>
          <xdr:colOff>800100</xdr:colOff>
          <xdr:row>27</xdr:row>
          <xdr:rowOff>361950</xdr:rowOff>
        </xdr:to>
        <xdr:sp macro="" textlink="">
          <xdr:nvSpPr>
            <xdr:cNvPr id="34130" name="Option Button 338" hidden="1">
              <a:extLst>
                <a:ext uri="{63B3BB69-23CF-44E3-9099-C40C66FF867C}">
                  <a14:compatExt spid="_x0000_s34130"/>
                </a:ext>
                <a:ext uri="{FF2B5EF4-FFF2-40B4-BE49-F238E27FC236}">
                  <a16:creationId xmlns:a16="http://schemas.microsoft.com/office/drawing/2014/main" id="{00000000-0008-0000-0400-00005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47625</xdr:rowOff>
        </xdr:from>
        <xdr:to>
          <xdr:col>8</xdr:col>
          <xdr:colOff>628650</xdr:colOff>
          <xdr:row>27</xdr:row>
          <xdr:rowOff>371475</xdr:rowOff>
        </xdr:to>
        <xdr:sp macro="" textlink="">
          <xdr:nvSpPr>
            <xdr:cNvPr id="34131" name="Option Button 339" hidden="1">
              <a:extLst>
                <a:ext uri="{63B3BB69-23CF-44E3-9099-C40C66FF867C}">
                  <a14:compatExt spid="_x0000_s34131"/>
                </a:ext>
                <a:ext uri="{FF2B5EF4-FFF2-40B4-BE49-F238E27FC236}">
                  <a16:creationId xmlns:a16="http://schemas.microsoft.com/office/drawing/2014/main" id="{00000000-0008-0000-0400-00005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27</xdr:row>
          <xdr:rowOff>57150</xdr:rowOff>
        </xdr:from>
        <xdr:to>
          <xdr:col>9</xdr:col>
          <xdr:colOff>809625</xdr:colOff>
          <xdr:row>27</xdr:row>
          <xdr:rowOff>371475</xdr:rowOff>
        </xdr:to>
        <xdr:sp macro="" textlink="">
          <xdr:nvSpPr>
            <xdr:cNvPr id="34132" name="Option Button 340" hidden="1">
              <a:extLst>
                <a:ext uri="{63B3BB69-23CF-44E3-9099-C40C66FF867C}">
                  <a14:compatExt spid="_x0000_s34132"/>
                </a:ext>
                <a:ext uri="{FF2B5EF4-FFF2-40B4-BE49-F238E27FC236}">
                  <a16:creationId xmlns:a16="http://schemas.microsoft.com/office/drawing/2014/main" id="{00000000-0008-0000-0400-00005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34133" name="Group Box 341" hidden="1">
              <a:extLst>
                <a:ext uri="{63B3BB69-23CF-44E3-9099-C40C66FF867C}">
                  <a14:compatExt spid="_x0000_s34133"/>
                </a:ext>
                <a:ext uri="{FF2B5EF4-FFF2-40B4-BE49-F238E27FC236}">
                  <a16:creationId xmlns:a16="http://schemas.microsoft.com/office/drawing/2014/main" id="{00000000-0008-0000-0400-00005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27</xdr:row>
          <xdr:rowOff>47625</xdr:rowOff>
        </xdr:from>
        <xdr:to>
          <xdr:col>10</xdr:col>
          <xdr:colOff>514350</xdr:colOff>
          <xdr:row>27</xdr:row>
          <xdr:rowOff>361950</xdr:rowOff>
        </xdr:to>
        <xdr:sp macro="" textlink="">
          <xdr:nvSpPr>
            <xdr:cNvPr id="34134" name="Option Button 342" hidden="1">
              <a:extLst>
                <a:ext uri="{63B3BB69-23CF-44E3-9099-C40C66FF867C}">
                  <a14:compatExt spid="_x0000_s34134"/>
                </a:ext>
                <a:ext uri="{FF2B5EF4-FFF2-40B4-BE49-F238E27FC236}">
                  <a16:creationId xmlns:a16="http://schemas.microsoft.com/office/drawing/2014/main" id="{00000000-0008-0000-0400-00005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38100</xdr:rowOff>
        </xdr:from>
        <xdr:to>
          <xdr:col>11</xdr:col>
          <xdr:colOff>561975</xdr:colOff>
          <xdr:row>27</xdr:row>
          <xdr:rowOff>361950</xdr:rowOff>
        </xdr:to>
        <xdr:sp macro="" textlink="">
          <xdr:nvSpPr>
            <xdr:cNvPr id="34135" name="Option Button 343" hidden="1">
              <a:extLst>
                <a:ext uri="{63B3BB69-23CF-44E3-9099-C40C66FF867C}">
                  <a14:compatExt spid="_x0000_s34135"/>
                </a:ext>
                <a:ext uri="{FF2B5EF4-FFF2-40B4-BE49-F238E27FC236}">
                  <a16:creationId xmlns:a16="http://schemas.microsoft.com/office/drawing/2014/main" id="{00000000-0008-0000-0400-000057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27</xdr:row>
          <xdr:rowOff>47625</xdr:rowOff>
        </xdr:from>
        <xdr:to>
          <xdr:col>12</xdr:col>
          <xdr:colOff>581025</xdr:colOff>
          <xdr:row>27</xdr:row>
          <xdr:rowOff>371475</xdr:rowOff>
        </xdr:to>
        <xdr:sp macro="" textlink="">
          <xdr:nvSpPr>
            <xdr:cNvPr id="34136" name="Option Button 344" hidden="1">
              <a:extLst>
                <a:ext uri="{63B3BB69-23CF-44E3-9099-C40C66FF867C}">
                  <a14:compatExt spid="_x0000_s34136"/>
                </a:ext>
                <a:ext uri="{FF2B5EF4-FFF2-40B4-BE49-F238E27FC236}">
                  <a16:creationId xmlns:a16="http://schemas.microsoft.com/office/drawing/2014/main" id="{00000000-0008-0000-0400-00005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34147" name="Group Box 355" hidden="1">
              <a:extLst>
                <a:ext uri="{63B3BB69-23CF-44E3-9099-C40C66FF867C}">
                  <a14:compatExt spid="_x0000_s34147"/>
                </a:ext>
                <a:ext uri="{FF2B5EF4-FFF2-40B4-BE49-F238E27FC236}">
                  <a16:creationId xmlns:a16="http://schemas.microsoft.com/office/drawing/2014/main" id="{00000000-0008-0000-0400-00006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31</xdr:row>
          <xdr:rowOff>57150</xdr:rowOff>
        </xdr:from>
        <xdr:to>
          <xdr:col>4</xdr:col>
          <xdr:colOff>666750</xdr:colOff>
          <xdr:row>31</xdr:row>
          <xdr:rowOff>390525</xdr:rowOff>
        </xdr:to>
        <xdr:sp macro="" textlink="">
          <xdr:nvSpPr>
            <xdr:cNvPr id="34148" name="Option Button 356" hidden="1">
              <a:extLst>
                <a:ext uri="{63B3BB69-23CF-44E3-9099-C40C66FF867C}">
                  <a14:compatExt spid="_x0000_s34148"/>
                </a:ext>
                <a:ext uri="{FF2B5EF4-FFF2-40B4-BE49-F238E27FC236}">
                  <a16:creationId xmlns:a16="http://schemas.microsoft.com/office/drawing/2014/main" id="{00000000-0008-0000-0400-00006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31</xdr:row>
          <xdr:rowOff>38100</xdr:rowOff>
        </xdr:from>
        <xdr:to>
          <xdr:col>5</xdr:col>
          <xdr:colOff>666750</xdr:colOff>
          <xdr:row>31</xdr:row>
          <xdr:rowOff>371475</xdr:rowOff>
        </xdr:to>
        <xdr:sp macro="" textlink="">
          <xdr:nvSpPr>
            <xdr:cNvPr id="34149" name="Option Button 357" hidden="1">
              <a:extLst>
                <a:ext uri="{63B3BB69-23CF-44E3-9099-C40C66FF867C}">
                  <a14:compatExt spid="_x0000_s34149"/>
                </a:ext>
                <a:ext uri="{FF2B5EF4-FFF2-40B4-BE49-F238E27FC236}">
                  <a16:creationId xmlns:a16="http://schemas.microsoft.com/office/drawing/2014/main" id="{00000000-0008-0000-0400-00006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31</xdr:row>
          <xdr:rowOff>47625</xdr:rowOff>
        </xdr:from>
        <xdr:to>
          <xdr:col>6</xdr:col>
          <xdr:colOff>619125</xdr:colOff>
          <xdr:row>31</xdr:row>
          <xdr:rowOff>381000</xdr:rowOff>
        </xdr:to>
        <xdr:sp macro="" textlink="">
          <xdr:nvSpPr>
            <xdr:cNvPr id="34150" name="Option Button 358" hidden="1">
              <a:extLst>
                <a:ext uri="{63B3BB69-23CF-44E3-9099-C40C66FF867C}">
                  <a14:compatExt spid="_x0000_s34150"/>
                </a:ext>
                <a:ext uri="{FF2B5EF4-FFF2-40B4-BE49-F238E27FC236}">
                  <a16:creationId xmlns:a16="http://schemas.microsoft.com/office/drawing/2014/main" id="{00000000-0008-0000-0400-000066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10</xdr:col>
          <xdr:colOff>0</xdr:colOff>
          <xdr:row>33</xdr:row>
          <xdr:rowOff>9525</xdr:rowOff>
        </xdr:to>
        <xdr:sp macro="" textlink="">
          <xdr:nvSpPr>
            <xdr:cNvPr id="34154" name="Group Box 362" hidden="1">
              <a:extLst>
                <a:ext uri="{63B3BB69-23CF-44E3-9099-C40C66FF867C}">
                  <a14:compatExt spid="_x0000_s34154"/>
                </a:ext>
                <a:ext uri="{FF2B5EF4-FFF2-40B4-BE49-F238E27FC236}">
                  <a16:creationId xmlns:a16="http://schemas.microsoft.com/office/drawing/2014/main" id="{00000000-0008-0000-0400-00006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76200</xdr:rowOff>
        </xdr:from>
        <xdr:to>
          <xdr:col>7</xdr:col>
          <xdr:colOff>800100</xdr:colOff>
          <xdr:row>31</xdr:row>
          <xdr:rowOff>381000</xdr:rowOff>
        </xdr:to>
        <xdr:sp macro="" textlink="">
          <xdr:nvSpPr>
            <xdr:cNvPr id="34155" name="Option Button 363" hidden="1">
              <a:extLst>
                <a:ext uri="{63B3BB69-23CF-44E3-9099-C40C66FF867C}">
                  <a14:compatExt spid="_x0000_s34155"/>
                </a:ext>
                <a:ext uri="{FF2B5EF4-FFF2-40B4-BE49-F238E27FC236}">
                  <a16:creationId xmlns:a16="http://schemas.microsoft.com/office/drawing/2014/main" id="{00000000-0008-0000-0400-00006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31</xdr:row>
          <xdr:rowOff>57150</xdr:rowOff>
        </xdr:from>
        <xdr:to>
          <xdr:col>8</xdr:col>
          <xdr:colOff>714375</xdr:colOff>
          <xdr:row>31</xdr:row>
          <xdr:rowOff>361950</xdr:rowOff>
        </xdr:to>
        <xdr:sp macro="" textlink="">
          <xdr:nvSpPr>
            <xdr:cNvPr id="34156" name="Option Button 364" hidden="1">
              <a:extLst>
                <a:ext uri="{63B3BB69-23CF-44E3-9099-C40C66FF867C}">
                  <a14:compatExt spid="_x0000_s34156"/>
                </a:ext>
                <a:ext uri="{FF2B5EF4-FFF2-40B4-BE49-F238E27FC236}">
                  <a16:creationId xmlns:a16="http://schemas.microsoft.com/office/drawing/2014/main" id="{00000000-0008-0000-0400-00006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31</xdr:row>
          <xdr:rowOff>47625</xdr:rowOff>
        </xdr:from>
        <xdr:to>
          <xdr:col>9</xdr:col>
          <xdr:colOff>790575</xdr:colOff>
          <xdr:row>31</xdr:row>
          <xdr:rowOff>361950</xdr:rowOff>
        </xdr:to>
        <xdr:sp macro="" textlink="">
          <xdr:nvSpPr>
            <xdr:cNvPr id="34157" name="Option Button 365" hidden="1">
              <a:extLst>
                <a:ext uri="{63B3BB69-23CF-44E3-9099-C40C66FF867C}">
                  <a14:compatExt spid="_x0000_s34157"/>
                </a:ext>
                <a:ext uri="{FF2B5EF4-FFF2-40B4-BE49-F238E27FC236}">
                  <a16:creationId xmlns:a16="http://schemas.microsoft.com/office/drawing/2014/main" id="{00000000-0008-0000-0400-00006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0</xdr:rowOff>
        </xdr:from>
        <xdr:to>
          <xdr:col>13</xdr:col>
          <xdr:colOff>0</xdr:colOff>
          <xdr:row>33</xdr:row>
          <xdr:rowOff>9525</xdr:rowOff>
        </xdr:to>
        <xdr:sp macro="" textlink="">
          <xdr:nvSpPr>
            <xdr:cNvPr id="34158" name="Group Box 366" hidden="1">
              <a:extLst>
                <a:ext uri="{63B3BB69-23CF-44E3-9099-C40C66FF867C}">
                  <a14:compatExt spid="_x0000_s34158"/>
                </a:ext>
                <a:ext uri="{FF2B5EF4-FFF2-40B4-BE49-F238E27FC236}">
                  <a16:creationId xmlns:a16="http://schemas.microsoft.com/office/drawing/2014/main" id="{00000000-0008-0000-0400-00006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31</xdr:row>
          <xdr:rowOff>28575</xdr:rowOff>
        </xdr:from>
        <xdr:to>
          <xdr:col>10</xdr:col>
          <xdr:colOff>457200</xdr:colOff>
          <xdr:row>31</xdr:row>
          <xdr:rowOff>381000</xdr:rowOff>
        </xdr:to>
        <xdr:sp macro="" textlink="">
          <xdr:nvSpPr>
            <xdr:cNvPr id="34159" name="Option Button 367" hidden="1">
              <a:extLst>
                <a:ext uri="{63B3BB69-23CF-44E3-9099-C40C66FF867C}">
                  <a14:compatExt spid="_x0000_s34159"/>
                </a:ext>
                <a:ext uri="{FF2B5EF4-FFF2-40B4-BE49-F238E27FC236}">
                  <a16:creationId xmlns:a16="http://schemas.microsoft.com/office/drawing/2014/main" id="{00000000-0008-0000-0400-00006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47625</xdr:rowOff>
        </xdr:from>
        <xdr:to>
          <xdr:col>11</xdr:col>
          <xdr:colOff>581025</xdr:colOff>
          <xdr:row>31</xdr:row>
          <xdr:rowOff>342900</xdr:rowOff>
        </xdr:to>
        <xdr:sp macro="" textlink="">
          <xdr:nvSpPr>
            <xdr:cNvPr id="34160" name="Option Button 368" hidden="1">
              <a:extLst>
                <a:ext uri="{63B3BB69-23CF-44E3-9099-C40C66FF867C}">
                  <a14:compatExt spid="_x0000_s34160"/>
                </a:ext>
                <a:ext uri="{FF2B5EF4-FFF2-40B4-BE49-F238E27FC236}">
                  <a16:creationId xmlns:a16="http://schemas.microsoft.com/office/drawing/2014/main" id="{00000000-0008-0000-0400-00007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31</xdr:row>
          <xdr:rowOff>76200</xdr:rowOff>
        </xdr:from>
        <xdr:to>
          <xdr:col>12</xdr:col>
          <xdr:colOff>571500</xdr:colOff>
          <xdr:row>31</xdr:row>
          <xdr:rowOff>361950</xdr:rowOff>
        </xdr:to>
        <xdr:sp macro="" textlink="">
          <xdr:nvSpPr>
            <xdr:cNvPr id="34161" name="Option Button 369" hidden="1">
              <a:extLst>
                <a:ext uri="{63B3BB69-23CF-44E3-9099-C40C66FF867C}">
                  <a14:compatExt spid="_x0000_s34161"/>
                </a:ext>
                <a:ext uri="{FF2B5EF4-FFF2-40B4-BE49-F238E27FC236}">
                  <a16:creationId xmlns:a16="http://schemas.microsoft.com/office/drawing/2014/main" id="{00000000-0008-0000-0400-00007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7</xdr:col>
          <xdr:colOff>0</xdr:colOff>
          <xdr:row>36</xdr:row>
          <xdr:rowOff>161925</xdr:rowOff>
        </xdr:to>
        <xdr:sp macro="" textlink="">
          <xdr:nvSpPr>
            <xdr:cNvPr id="34162" name="Group Box 370" hidden="1">
              <a:extLst>
                <a:ext uri="{63B3BB69-23CF-44E3-9099-C40C66FF867C}">
                  <a14:compatExt spid="_x0000_s34162"/>
                </a:ext>
                <a:ext uri="{FF2B5EF4-FFF2-40B4-BE49-F238E27FC236}">
                  <a16:creationId xmlns:a16="http://schemas.microsoft.com/office/drawing/2014/main" id="{00000000-0008-0000-0400-000072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35</xdr:row>
          <xdr:rowOff>38100</xdr:rowOff>
        </xdr:from>
        <xdr:to>
          <xdr:col>4</xdr:col>
          <xdr:colOff>619125</xdr:colOff>
          <xdr:row>35</xdr:row>
          <xdr:rowOff>361950</xdr:rowOff>
        </xdr:to>
        <xdr:sp macro="" textlink="">
          <xdr:nvSpPr>
            <xdr:cNvPr id="34163" name="Option Button 371" hidden="1">
              <a:extLst>
                <a:ext uri="{63B3BB69-23CF-44E3-9099-C40C66FF867C}">
                  <a14:compatExt spid="_x0000_s34163"/>
                </a:ext>
                <a:ext uri="{FF2B5EF4-FFF2-40B4-BE49-F238E27FC236}">
                  <a16:creationId xmlns:a16="http://schemas.microsoft.com/office/drawing/2014/main" id="{00000000-0008-0000-0400-00007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35</xdr:row>
          <xdr:rowOff>47625</xdr:rowOff>
        </xdr:from>
        <xdr:to>
          <xdr:col>5</xdr:col>
          <xdr:colOff>609600</xdr:colOff>
          <xdr:row>35</xdr:row>
          <xdr:rowOff>342900</xdr:rowOff>
        </xdr:to>
        <xdr:sp macro="" textlink="">
          <xdr:nvSpPr>
            <xdr:cNvPr id="34164" name="Option Button 372" hidden="1">
              <a:extLst>
                <a:ext uri="{63B3BB69-23CF-44E3-9099-C40C66FF867C}">
                  <a14:compatExt spid="_x0000_s34164"/>
                </a:ext>
                <a:ext uri="{FF2B5EF4-FFF2-40B4-BE49-F238E27FC236}">
                  <a16:creationId xmlns:a16="http://schemas.microsoft.com/office/drawing/2014/main" id="{00000000-0008-0000-0400-000074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76200</xdr:rowOff>
        </xdr:from>
        <xdr:to>
          <xdr:col>6</xdr:col>
          <xdr:colOff>514350</xdr:colOff>
          <xdr:row>35</xdr:row>
          <xdr:rowOff>361950</xdr:rowOff>
        </xdr:to>
        <xdr:sp macro="" textlink="">
          <xdr:nvSpPr>
            <xdr:cNvPr id="34165" name="Option Button 373" hidden="1">
              <a:extLst>
                <a:ext uri="{63B3BB69-23CF-44E3-9099-C40C66FF867C}">
                  <a14:compatExt spid="_x0000_s34165"/>
                </a:ext>
                <a:ext uri="{FF2B5EF4-FFF2-40B4-BE49-F238E27FC236}">
                  <a16:creationId xmlns:a16="http://schemas.microsoft.com/office/drawing/2014/main" id="{00000000-0008-0000-0400-000075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10</xdr:col>
          <xdr:colOff>0</xdr:colOff>
          <xdr:row>37</xdr:row>
          <xdr:rowOff>9525</xdr:rowOff>
        </xdr:to>
        <xdr:sp macro="" textlink="">
          <xdr:nvSpPr>
            <xdr:cNvPr id="34168" name="Group Box 376" hidden="1">
              <a:extLst>
                <a:ext uri="{63B3BB69-23CF-44E3-9099-C40C66FF867C}">
                  <a14:compatExt spid="_x0000_s34168"/>
                </a:ext>
                <a:ext uri="{FF2B5EF4-FFF2-40B4-BE49-F238E27FC236}">
                  <a16:creationId xmlns:a16="http://schemas.microsoft.com/office/drawing/2014/main" id="{00000000-0008-0000-0400-000078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47625</xdr:rowOff>
        </xdr:from>
        <xdr:to>
          <xdr:col>7</xdr:col>
          <xdr:colOff>704850</xdr:colOff>
          <xdr:row>35</xdr:row>
          <xdr:rowOff>390525</xdr:rowOff>
        </xdr:to>
        <xdr:sp macro="" textlink="">
          <xdr:nvSpPr>
            <xdr:cNvPr id="34169" name="Option Button 377" hidden="1">
              <a:extLst>
                <a:ext uri="{63B3BB69-23CF-44E3-9099-C40C66FF867C}">
                  <a14:compatExt spid="_x0000_s34169"/>
                </a:ext>
                <a:ext uri="{FF2B5EF4-FFF2-40B4-BE49-F238E27FC236}">
                  <a16:creationId xmlns:a16="http://schemas.microsoft.com/office/drawing/2014/main" id="{00000000-0008-0000-0400-00007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38100</xdr:rowOff>
        </xdr:from>
        <xdr:to>
          <xdr:col>8</xdr:col>
          <xdr:colOff>600075</xdr:colOff>
          <xdr:row>35</xdr:row>
          <xdr:rowOff>381000</xdr:rowOff>
        </xdr:to>
        <xdr:sp macro="" textlink="">
          <xdr:nvSpPr>
            <xdr:cNvPr id="34170" name="Option Button 378" hidden="1">
              <a:extLst>
                <a:ext uri="{63B3BB69-23CF-44E3-9099-C40C66FF867C}">
                  <a14:compatExt spid="_x0000_s34170"/>
                </a:ext>
                <a:ext uri="{FF2B5EF4-FFF2-40B4-BE49-F238E27FC236}">
                  <a16:creationId xmlns:a16="http://schemas.microsoft.com/office/drawing/2014/main" id="{00000000-0008-0000-0400-00007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35</xdr:row>
          <xdr:rowOff>38100</xdr:rowOff>
        </xdr:from>
        <xdr:to>
          <xdr:col>9</xdr:col>
          <xdr:colOff>847725</xdr:colOff>
          <xdr:row>35</xdr:row>
          <xdr:rowOff>371475</xdr:rowOff>
        </xdr:to>
        <xdr:sp macro="" textlink="">
          <xdr:nvSpPr>
            <xdr:cNvPr id="34171" name="Option Button 379" hidden="1">
              <a:extLst>
                <a:ext uri="{63B3BB69-23CF-44E3-9099-C40C66FF867C}">
                  <a14:compatExt spid="_x0000_s34171"/>
                </a:ext>
                <a:ext uri="{FF2B5EF4-FFF2-40B4-BE49-F238E27FC236}">
                  <a16:creationId xmlns:a16="http://schemas.microsoft.com/office/drawing/2014/main" id="{00000000-0008-0000-0400-00007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</xdr:rowOff>
        </xdr:from>
        <xdr:to>
          <xdr:col>13</xdr:col>
          <xdr:colOff>0</xdr:colOff>
          <xdr:row>37</xdr:row>
          <xdr:rowOff>0</xdr:rowOff>
        </xdr:to>
        <xdr:sp macro="" textlink="">
          <xdr:nvSpPr>
            <xdr:cNvPr id="34174" name="Group Box 382" hidden="1">
              <a:extLst>
                <a:ext uri="{63B3BB69-23CF-44E3-9099-C40C66FF867C}">
                  <a14:compatExt spid="_x0000_s34174"/>
                </a:ext>
                <a:ext uri="{FF2B5EF4-FFF2-40B4-BE49-F238E27FC236}">
                  <a16:creationId xmlns:a16="http://schemas.microsoft.com/office/drawing/2014/main" id="{00000000-0008-0000-0400-00007E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57150</xdr:rowOff>
        </xdr:from>
        <xdr:to>
          <xdr:col>10</xdr:col>
          <xdr:colOff>485775</xdr:colOff>
          <xdr:row>35</xdr:row>
          <xdr:rowOff>381000</xdr:rowOff>
        </xdr:to>
        <xdr:sp macro="" textlink="">
          <xdr:nvSpPr>
            <xdr:cNvPr id="34175" name="Option Button 383" hidden="1">
              <a:extLst>
                <a:ext uri="{63B3BB69-23CF-44E3-9099-C40C66FF867C}">
                  <a14:compatExt spid="_x0000_s34175"/>
                </a:ext>
                <a:ext uri="{FF2B5EF4-FFF2-40B4-BE49-F238E27FC236}">
                  <a16:creationId xmlns:a16="http://schemas.microsoft.com/office/drawing/2014/main" id="{00000000-0008-0000-0400-00007F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85725</xdr:rowOff>
        </xdr:from>
        <xdr:to>
          <xdr:col>11</xdr:col>
          <xdr:colOff>619125</xdr:colOff>
          <xdr:row>35</xdr:row>
          <xdr:rowOff>381000</xdr:rowOff>
        </xdr:to>
        <xdr:sp macro="" textlink="">
          <xdr:nvSpPr>
            <xdr:cNvPr id="34176" name="Option Button 384" hidden="1">
              <a:extLst>
                <a:ext uri="{63B3BB69-23CF-44E3-9099-C40C66FF867C}">
                  <a14:compatExt spid="_x0000_s34176"/>
                </a:ext>
                <a:ext uri="{FF2B5EF4-FFF2-40B4-BE49-F238E27FC236}">
                  <a16:creationId xmlns:a16="http://schemas.microsoft.com/office/drawing/2014/main" id="{00000000-0008-0000-0400-000080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35</xdr:row>
          <xdr:rowOff>57150</xdr:rowOff>
        </xdr:from>
        <xdr:to>
          <xdr:col>12</xdr:col>
          <xdr:colOff>581025</xdr:colOff>
          <xdr:row>35</xdr:row>
          <xdr:rowOff>381000</xdr:rowOff>
        </xdr:to>
        <xdr:sp macro="" textlink="">
          <xdr:nvSpPr>
            <xdr:cNvPr id="34177" name="Option Button 385" hidden="1">
              <a:extLst>
                <a:ext uri="{63B3BB69-23CF-44E3-9099-C40C66FF867C}">
                  <a14:compatExt spid="_x0000_s34177"/>
                </a:ext>
                <a:ext uri="{FF2B5EF4-FFF2-40B4-BE49-F238E27FC236}">
                  <a16:creationId xmlns:a16="http://schemas.microsoft.com/office/drawing/2014/main" id="{00000000-0008-0000-0400-000081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15</xdr:row>
          <xdr:rowOff>76200</xdr:rowOff>
        </xdr:from>
        <xdr:to>
          <xdr:col>4</xdr:col>
          <xdr:colOff>647700</xdr:colOff>
          <xdr:row>15</xdr:row>
          <xdr:rowOff>295275</xdr:rowOff>
        </xdr:to>
        <xdr:sp macro="" textlink="">
          <xdr:nvSpPr>
            <xdr:cNvPr id="34188" name="Check Box 396" hidden="1">
              <a:extLst>
                <a:ext uri="{63B3BB69-23CF-44E3-9099-C40C66FF867C}">
                  <a14:compatExt spid="_x0000_s34188"/>
                </a:ext>
                <a:ext uri="{FF2B5EF4-FFF2-40B4-BE49-F238E27FC236}">
                  <a16:creationId xmlns:a16="http://schemas.microsoft.com/office/drawing/2014/main" id="{00000000-0008-0000-0400-00008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38100</xdr:rowOff>
        </xdr:from>
        <xdr:to>
          <xdr:col>5</xdr:col>
          <xdr:colOff>647700</xdr:colOff>
          <xdr:row>15</xdr:row>
          <xdr:rowOff>266700</xdr:rowOff>
        </xdr:to>
        <xdr:sp macro="" textlink="">
          <xdr:nvSpPr>
            <xdr:cNvPr id="34189" name="Check Box 397" hidden="1">
              <a:extLst>
                <a:ext uri="{63B3BB69-23CF-44E3-9099-C40C66FF867C}">
                  <a14:compatExt spid="_x0000_s34189"/>
                </a:ext>
                <a:ext uri="{FF2B5EF4-FFF2-40B4-BE49-F238E27FC236}">
                  <a16:creationId xmlns:a16="http://schemas.microsoft.com/office/drawing/2014/main" id="{00000000-0008-0000-0400-00008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57150</xdr:rowOff>
        </xdr:from>
        <xdr:to>
          <xdr:col>6</xdr:col>
          <xdr:colOff>647700</xdr:colOff>
          <xdr:row>15</xdr:row>
          <xdr:rowOff>276225</xdr:rowOff>
        </xdr:to>
        <xdr:sp macro="" textlink="">
          <xdr:nvSpPr>
            <xdr:cNvPr id="34217" name="Option Button 425" hidden="1">
              <a:extLst>
                <a:ext uri="{63B3BB69-23CF-44E3-9099-C40C66FF867C}">
                  <a14:compatExt spid="_x0000_s34217"/>
                </a:ext>
                <a:ext uri="{FF2B5EF4-FFF2-40B4-BE49-F238E27FC236}">
                  <a16:creationId xmlns:a16="http://schemas.microsoft.com/office/drawing/2014/main" id="{00000000-0008-0000-0400-0000A9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85725</xdr:rowOff>
        </xdr:from>
        <xdr:to>
          <xdr:col>7</xdr:col>
          <xdr:colOff>914400</xdr:colOff>
          <xdr:row>15</xdr:row>
          <xdr:rowOff>314325</xdr:rowOff>
        </xdr:to>
        <xdr:sp macro="" textlink="">
          <xdr:nvSpPr>
            <xdr:cNvPr id="34218" name="Option Button 426" hidden="1">
              <a:extLst>
                <a:ext uri="{63B3BB69-23CF-44E3-9099-C40C66FF867C}">
                  <a14:compatExt spid="_x0000_s34218"/>
                </a:ext>
                <a:ext uri="{FF2B5EF4-FFF2-40B4-BE49-F238E27FC236}">
                  <a16:creationId xmlns:a16="http://schemas.microsoft.com/office/drawing/2014/main" id="{00000000-0008-0000-0400-0000AA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57150</xdr:rowOff>
        </xdr:from>
        <xdr:to>
          <xdr:col>8</xdr:col>
          <xdr:colOff>723900</xdr:colOff>
          <xdr:row>15</xdr:row>
          <xdr:rowOff>276225</xdr:rowOff>
        </xdr:to>
        <xdr:sp macro="" textlink="">
          <xdr:nvSpPr>
            <xdr:cNvPr id="34219" name="Option Button 427" hidden="1">
              <a:extLst>
                <a:ext uri="{63B3BB69-23CF-44E3-9099-C40C66FF867C}">
                  <a14:compatExt spid="_x0000_s34219"/>
                </a:ext>
                <a:ext uri="{FF2B5EF4-FFF2-40B4-BE49-F238E27FC236}">
                  <a16:creationId xmlns:a16="http://schemas.microsoft.com/office/drawing/2014/main" id="{00000000-0008-0000-0400-0000AB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47625</xdr:rowOff>
        </xdr:from>
        <xdr:to>
          <xdr:col>9</xdr:col>
          <xdr:colOff>1371600</xdr:colOff>
          <xdr:row>15</xdr:row>
          <xdr:rowOff>323850</xdr:rowOff>
        </xdr:to>
        <xdr:sp macro="" textlink="">
          <xdr:nvSpPr>
            <xdr:cNvPr id="34220" name="Option Button 428" hidden="1">
              <a:extLst>
                <a:ext uri="{63B3BB69-23CF-44E3-9099-C40C66FF867C}">
                  <a14:compatExt spid="_x0000_s34220"/>
                </a:ext>
                <a:ext uri="{FF2B5EF4-FFF2-40B4-BE49-F238E27FC236}">
                  <a16:creationId xmlns:a16="http://schemas.microsoft.com/office/drawing/2014/main" id="{00000000-0008-0000-0400-0000AC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15</xdr:row>
          <xdr:rowOff>76200</xdr:rowOff>
        </xdr:from>
        <xdr:to>
          <xdr:col>10</xdr:col>
          <xdr:colOff>485775</xdr:colOff>
          <xdr:row>15</xdr:row>
          <xdr:rowOff>295275</xdr:rowOff>
        </xdr:to>
        <xdr:sp macro="" textlink="">
          <xdr:nvSpPr>
            <xdr:cNvPr id="34221" name="Option Button 429" hidden="1">
              <a:extLst>
                <a:ext uri="{63B3BB69-23CF-44E3-9099-C40C66FF867C}">
                  <a14:compatExt spid="_x0000_s34221"/>
                </a:ext>
                <a:ext uri="{FF2B5EF4-FFF2-40B4-BE49-F238E27FC236}">
                  <a16:creationId xmlns:a16="http://schemas.microsoft.com/office/drawing/2014/main" id="{00000000-0008-0000-0400-0000AD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38</xdr:row>
          <xdr:rowOff>76200</xdr:rowOff>
        </xdr:from>
        <xdr:to>
          <xdr:col>4</xdr:col>
          <xdr:colOff>800100</xdr:colOff>
          <xdr:row>39</xdr:row>
          <xdr:rowOff>47625</xdr:rowOff>
        </xdr:to>
        <xdr:sp macro="" textlink="">
          <xdr:nvSpPr>
            <xdr:cNvPr id="34227" name="Check Box 435" hidden="1">
              <a:extLst>
                <a:ext uri="{63B3BB69-23CF-44E3-9099-C40C66FF867C}">
                  <a14:compatExt spid="_x0000_s34227"/>
                </a:ext>
                <a:ext uri="{FF2B5EF4-FFF2-40B4-BE49-F238E27FC236}">
                  <a16:creationId xmlns:a16="http://schemas.microsoft.com/office/drawing/2014/main" id="{00000000-0008-0000-0400-0000B38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35719</xdr:colOff>
      <xdr:row>0</xdr:row>
      <xdr:rowOff>309563</xdr:rowOff>
    </xdr:from>
    <xdr:to>
      <xdr:col>3</xdr:col>
      <xdr:colOff>2035970</xdr:colOff>
      <xdr:row>3</xdr:row>
      <xdr:rowOff>6509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226344" y="309563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</xdr:colOff>
      <xdr:row>0</xdr:row>
      <xdr:rowOff>11430</xdr:rowOff>
    </xdr:from>
    <xdr:to>
      <xdr:col>3</xdr:col>
      <xdr:colOff>47766</xdr:colOff>
      <xdr:row>2</xdr:row>
      <xdr:rowOff>190500</xdr:rowOff>
    </xdr:to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11430" y="11430"/>
          <a:ext cx="1017270" cy="72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19050</xdr:colOff>
      <xdr:row>2</xdr:row>
      <xdr:rowOff>190500</xdr:rowOff>
    </xdr:to>
    <xdr:pic>
      <xdr:nvPicPr>
        <xdr:cNvPr id="62464" name="Imagen 1">
          <a:extLst>
            <a:ext uri="{FF2B5EF4-FFF2-40B4-BE49-F238E27FC236}">
              <a16:creationId xmlns:a16="http://schemas.microsoft.com/office/drawing/2014/main" id="{00000000-0008-0000-0500-000000F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0191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5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5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14</xdr:row>
          <xdr:rowOff>28575</xdr:rowOff>
        </xdr:from>
        <xdr:to>
          <xdr:col>4</xdr:col>
          <xdr:colOff>723900</xdr:colOff>
          <xdr:row>15</xdr:row>
          <xdr:rowOff>85725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5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17</xdr:row>
          <xdr:rowOff>47625</xdr:rowOff>
        </xdr:from>
        <xdr:to>
          <xdr:col>4</xdr:col>
          <xdr:colOff>733425</xdr:colOff>
          <xdr:row>18</xdr:row>
          <xdr:rowOff>114300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5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20</xdr:row>
          <xdr:rowOff>57150</xdr:rowOff>
        </xdr:from>
        <xdr:to>
          <xdr:col>4</xdr:col>
          <xdr:colOff>723900</xdr:colOff>
          <xdr:row>21</xdr:row>
          <xdr:rowOff>114300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5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35197" name="Group Box 381" hidden="1">
              <a:extLst>
                <a:ext uri="{63B3BB69-23CF-44E3-9099-C40C66FF867C}">
                  <a14:compatExt spid="_x0000_s35197"/>
                </a:ext>
                <a:ext uri="{FF2B5EF4-FFF2-40B4-BE49-F238E27FC236}">
                  <a16:creationId xmlns:a16="http://schemas.microsoft.com/office/drawing/2014/main" id="{00000000-0008-0000-0500-00007D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11</xdr:row>
          <xdr:rowOff>57150</xdr:rowOff>
        </xdr:from>
        <xdr:to>
          <xdr:col>4</xdr:col>
          <xdr:colOff>523875</xdr:colOff>
          <xdr:row>11</xdr:row>
          <xdr:rowOff>285750</xdr:rowOff>
        </xdr:to>
        <xdr:sp macro="" textlink="">
          <xdr:nvSpPr>
            <xdr:cNvPr id="35198" name="Option Button 382" hidden="1">
              <a:extLst>
                <a:ext uri="{63B3BB69-23CF-44E3-9099-C40C66FF867C}">
                  <a14:compatExt spid="_x0000_s35198"/>
                </a:ext>
                <a:ext uri="{FF2B5EF4-FFF2-40B4-BE49-F238E27FC236}">
                  <a16:creationId xmlns:a16="http://schemas.microsoft.com/office/drawing/2014/main" id="{00000000-0008-0000-0500-00007E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11</xdr:row>
          <xdr:rowOff>57150</xdr:rowOff>
        </xdr:from>
        <xdr:to>
          <xdr:col>5</xdr:col>
          <xdr:colOff>533400</xdr:colOff>
          <xdr:row>11</xdr:row>
          <xdr:rowOff>304800</xdr:rowOff>
        </xdr:to>
        <xdr:sp macro="" textlink="">
          <xdr:nvSpPr>
            <xdr:cNvPr id="35199" name="Option Button 383" hidden="1">
              <a:extLst>
                <a:ext uri="{63B3BB69-23CF-44E3-9099-C40C66FF867C}">
                  <a14:compatExt spid="_x0000_s35199"/>
                </a:ext>
                <a:ext uri="{FF2B5EF4-FFF2-40B4-BE49-F238E27FC236}">
                  <a16:creationId xmlns:a16="http://schemas.microsoft.com/office/drawing/2014/main" id="{00000000-0008-0000-0500-00007F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11</xdr:row>
          <xdr:rowOff>57150</xdr:rowOff>
        </xdr:from>
        <xdr:to>
          <xdr:col>6</xdr:col>
          <xdr:colOff>466725</xdr:colOff>
          <xdr:row>11</xdr:row>
          <xdr:rowOff>276225</xdr:rowOff>
        </xdr:to>
        <xdr:sp macro="" textlink="">
          <xdr:nvSpPr>
            <xdr:cNvPr id="35200" name="Option Button 384" hidden="1">
              <a:extLst>
                <a:ext uri="{63B3BB69-23CF-44E3-9099-C40C66FF867C}">
                  <a14:compatExt spid="_x0000_s35200"/>
                </a:ext>
                <a:ext uri="{FF2B5EF4-FFF2-40B4-BE49-F238E27FC236}">
                  <a16:creationId xmlns:a16="http://schemas.microsoft.com/office/drawing/2014/main" id="{00000000-0008-0000-0500-000080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</xdr:row>
          <xdr:rowOff>57150</xdr:rowOff>
        </xdr:from>
        <xdr:to>
          <xdr:col>7</xdr:col>
          <xdr:colOff>485775</xdr:colOff>
          <xdr:row>11</xdr:row>
          <xdr:rowOff>285750</xdr:rowOff>
        </xdr:to>
        <xdr:sp macro="" textlink="">
          <xdr:nvSpPr>
            <xdr:cNvPr id="35201" name="Option Button 385" hidden="1">
              <a:extLst>
                <a:ext uri="{63B3BB69-23CF-44E3-9099-C40C66FF867C}">
                  <a14:compatExt spid="_x0000_s35201"/>
                </a:ext>
                <a:ext uri="{FF2B5EF4-FFF2-40B4-BE49-F238E27FC236}">
                  <a16:creationId xmlns:a16="http://schemas.microsoft.com/office/drawing/2014/main" id="{00000000-0008-0000-0500-000081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9525</xdr:rowOff>
        </xdr:from>
        <xdr:to>
          <xdr:col>9</xdr:col>
          <xdr:colOff>9525</xdr:colOff>
          <xdr:row>24</xdr:row>
          <xdr:rowOff>161925</xdr:rowOff>
        </xdr:to>
        <xdr:sp macro="" textlink="">
          <xdr:nvSpPr>
            <xdr:cNvPr id="35202" name="Group Box 386" hidden="1">
              <a:extLst>
                <a:ext uri="{63B3BB69-23CF-44E3-9099-C40C66FF867C}">
                  <a14:compatExt spid="_x0000_s35202"/>
                </a:ext>
                <a:ext uri="{FF2B5EF4-FFF2-40B4-BE49-F238E27FC236}">
                  <a16:creationId xmlns:a16="http://schemas.microsoft.com/office/drawing/2014/main" id="{00000000-0008-0000-0500-000082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76200</xdr:rowOff>
        </xdr:from>
        <xdr:to>
          <xdr:col>4</xdr:col>
          <xdr:colOff>571500</xdr:colOff>
          <xdr:row>23</xdr:row>
          <xdr:rowOff>333375</xdr:rowOff>
        </xdr:to>
        <xdr:sp macro="" textlink="">
          <xdr:nvSpPr>
            <xdr:cNvPr id="35203" name="Option Button 387" hidden="1">
              <a:extLst>
                <a:ext uri="{63B3BB69-23CF-44E3-9099-C40C66FF867C}">
                  <a14:compatExt spid="_x0000_s35203"/>
                </a:ext>
                <a:ext uri="{FF2B5EF4-FFF2-40B4-BE49-F238E27FC236}">
                  <a16:creationId xmlns:a16="http://schemas.microsoft.com/office/drawing/2014/main" id="{00000000-0008-0000-0500-000083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23</xdr:row>
          <xdr:rowOff>76200</xdr:rowOff>
        </xdr:from>
        <xdr:to>
          <xdr:col>5</xdr:col>
          <xdr:colOff>504825</xdr:colOff>
          <xdr:row>23</xdr:row>
          <xdr:rowOff>333375</xdr:rowOff>
        </xdr:to>
        <xdr:sp macro="" textlink="">
          <xdr:nvSpPr>
            <xdr:cNvPr id="35204" name="Option Button 388" hidden="1">
              <a:extLst>
                <a:ext uri="{63B3BB69-23CF-44E3-9099-C40C66FF867C}">
                  <a14:compatExt spid="_x0000_s35204"/>
                </a:ext>
                <a:ext uri="{FF2B5EF4-FFF2-40B4-BE49-F238E27FC236}">
                  <a16:creationId xmlns:a16="http://schemas.microsoft.com/office/drawing/2014/main" id="{00000000-0008-0000-0500-000084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85725</xdr:rowOff>
        </xdr:from>
        <xdr:to>
          <xdr:col>6</xdr:col>
          <xdr:colOff>609600</xdr:colOff>
          <xdr:row>23</xdr:row>
          <xdr:rowOff>342900</xdr:rowOff>
        </xdr:to>
        <xdr:sp macro="" textlink="">
          <xdr:nvSpPr>
            <xdr:cNvPr id="35205" name="Option Button 389" hidden="1">
              <a:extLst>
                <a:ext uri="{63B3BB69-23CF-44E3-9099-C40C66FF867C}">
                  <a14:compatExt spid="_x0000_s35205"/>
                </a:ext>
                <a:ext uri="{FF2B5EF4-FFF2-40B4-BE49-F238E27FC236}">
                  <a16:creationId xmlns:a16="http://schemas.microsoft.com/office/drawing/2014/main" id="{00000000-0008-0000-0500-000085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47625</xdr:rowOff>
        </xdr:from>
        <xdr:to>
          <xdr:col>7</xdr:col>
          <xdr:colOff>571500</xdr:colOff>
          <xdr:row>23</xdr:row>
          <xdr:rowOff>342900</xdr:rowOff>
        </xdr:to>
        <xdr:sp macro="" textlink="">
          <xdr:nvSpPr>
            <xdr:cNvPr id="35206" name="Option Button 390" hidden="1">
              <a:extLst>
                <a:ext uri="{63B3BB69-23CF-44E3-9099-C40C66FF867C}">
                  <a14:compatExt spid="_x0000_s35206"/>
                </a:ext>
                <a:ext uri="{FF2B5EF4-FFF2-40B4-BE49-F238E27FC236}">
                  <a16:creationId xmlns:a16="http://schemas.microsoft.com/office/drawing/2014/main" id="{00000000-0008-0000-0500-000086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23</xdr:row>
          <xdr:rowOff>57150</xdr:rowOff>
        </xdr:from>
        <xdr:to>
          <xdr:col>8</xdr:col>
          <xdr:colOff>571500</xdr:colOff>
          <xdr:row>23</xdr:row>
          <xdr:rowOff>342900</xdr:rowOff>
        </xdr:to>
        <xdr:sp macro="" textlink="">
          <xdr:nvSpPr>
            <xdr:cNvPr id="35207" name="Option Button 391" hidden="1">
              <a:extLst>
                <a:ext uri="{63B3BB69-23CF-44E3-9099-C40C66FF867C}">
                  <a14:compatExt spid="_x0000_s35207"/>
                </a:ext>
                <a:ext uri="{FF2B5EF4-FFF2-40B4-BE49-F238E27FC236}">
                  <a16:creationId xmlns:a16="http://schemas.microsoft.com/office/drawing/2014/main" id="{00000000-0008-0000-0500-000087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9525</xdr:rowOff>
        </xdr:from>
        <xdr:to>
          <xdr:col>9</xdr:col>
          <xdr:colOff>0</xdr:colOff>
          <xdr:row>27</xdr:row>
          <xdr:rowOff>152400</xdr:rowOff>
        </xdr:to>
        <xdr:sp macro="" textlink="">
          <xdr:nvSpPr>
            <xdr:cNvPr id="35208" name="Group Box 392" hidden="1">
              <a:extLst>
                <a:ext uri="{63B3BB69-23CF-44E3-9099-C40C66FF867C}">
                  <a14:compatExt spid="_x0000_s35208"/>
                </a:ext>
                <a:ext uri="{FF2B5EF4-FFF2-40B4-BE49-F238E27FC236}">
                  <a16:creationId xmlns:a16="http://schemas.microsoft.com/office/drawing/2014/main" id="{00000000-0008-0000-0500-000088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28575</xdr:rowOff>
        </xdr:from>
        <xdr:to>
          <xdr:col>4</xdr:col>
          <xdr:colOff>504825</xdr:colOff>
          <xdr:row>26</xdr:row>
          <xdr:rowOff>381000</xdr:rowOff>
        </xdr:to>
        <xdr:sp macro="" textlink="">
          <xdr:nvSpPr>
            <xdr:cNvPr id="35209" name="Option Button 393" hidden="1">
              <a:extLst>
                <a:ext uri="{63B3BB69-23CF-44E3-9099-C40C66FF867C}">
                  <a14:compatExt spid="_x0000_s35209"/>
                </a:ext>
                <a:ext uri="{FF2B5EF4-FFF2-40B4-BE49-F238E27FC236}">
                  <a16:creationId xmlns:a16="http://schemas.microsoft.com/office/drawing/2014/main" id="{00000000-0008-0000-0500-000089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47625</xdr:rowOff>
        </xdr:from>
        <xdr:to>
          <xdr:col>5</xdr:col>
          <xdr:colOff>619125</xdr:colOff>
          <xdr:row>26</xdr:row>
          <xdr:rowOff>390525</xdr:rowOff>
        </xdr:to>
        <xdr:sp macro="" textlink="">
          <xdr:nvSpPr>
            <xdr:cNvPr id="35210" name="Option Button 394" hidden="1">
              <a:extLst>
                <a:ext uri="{63B3BB69-23CF-44E3-9099-C40C66FF867C}">
                  <a14:compatExt spid="_x0000_s35210"/>
                </a:ext>
                <a:ext uri="{FF2B5EF4-FFF2-40B4-BE49-F238E27FC236}">
                  <a16:creationId xmlns:a16="http://schemas.microsoft.com/office/drawing/2014/main" id="{00000000-0008-0000-0500-00008A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47625</xdr:rowOff>
        </xdr:from>
        <xdr:to>
          <xdr:col>6</xdr:col>
          <xdr:colOff>523875</xdr:colOff>
          <xdr:row>26</xdr:row>
          <xdr:rowOff>390525</xdr:rowOff>
        </xdr:to>
        <xdr:sp macro="" textlink="">
          <xdr:nvSpPr>
            <xdr:cNvPr id="35211" name="Option Button 395" hidden="1">
              <a:extLst>
                <a:ext uri="{63B3BB69-23CF-44E3-9099-C40C66FF867C}">
                  <a14:compatExt spid="_x0000_s35211"/>
                </a:ext>
                <a:ext uri="{FF2B5EF4-FFF2-40B4-BE49-F238E27FC236}">
                  <a16:creationId xmlns:a16="http://schemas.microsoft.com/office/drawing/2014/main" id="{00000000-0008-0000-0500-00008B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26</xdr:row>
          <xdr:rowOff>85725</xdr:rowOff>
        </xdr:from>
        <xdr:to>
          <xdr:col>7</xdr:col>
          <xdr:colOff>514350</xdr:colOff>
          <xdr:row>26</xdr:row>
          <xdr:rowOff>371475</xdr:rowOff>
        </xdr:to>
        <xdr:sp macro="" textlink="">
          <xdr:nvSpPr>
            <xdr:cNvPr id="35212" name="Option Button 396" hidden="1">
              <a:extLst>
                <a:ext uri="{63B3BB69-23CF-44E3-9099-C40C66FF867C}">
                  <a14:compatExt spid="_x0000_s35212"/>
                </a:ext>
                <a:ext uri="{FF2B5EF4-FFF2-40B4-BE49-F238E27FC236}">
                  <a16:creationId xmlns:a16="http://schemas.microsoft.com/office/drawing/2014/main" id="{00000000-0008-0000-0500-00008C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47625</xdr:rowOff>
        </xdr:from>
        <xdr:to>
          <xdr:col>8</xdr:col>
          <xdr:colOff>552450</xdr:colOff>
          <xdr:row>26</xdr:row>
          <xdr:rowOff>409575</xdr:rowOff>
        </xdr:to>
        <xdr:sp macro="" textlink="">
          <xdr:nvSpPr>
            <xdr:cNvPr id="35213" name="Option Button 397" hidden="1">
              <a:extLst>
                <a:ext uri="{63B3BB69-23CF-44E3-9099-C40C66FF867C}">
                  <a14:compatExt spid="_x0000_s35213"/>
                </a:ext>
                <a:ext uri="{FF2B5EF4-FFF2-40B4-BE49-F238E27FC236}">
                  <a16:creationId xmlns:a16="http://schemas.microsoft.com/office/drawing/2014/main" id="{00000000-0008-0000-0500-00008D8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39688</xdr:colOff>
      <xdr:row>0</xdr:row>
      <xdr:rowOff>293688</xdr:rowOff>
    </xdr:from>
    <xdr:to>
      <xdr:col>3</xdr:col>
      <xdr:colOff>2039939</xdr:colOff>
      <xdr:row>3</xdr:row>
      <xdr:rowOff>2540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41438" y="293688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0</xdr:row>
      <xdr:rowOff>9525</xdr:rowOff>
    </xdr:from>
    <xdr:to>
      <xdr:col>3</xdr:col>
      <xdr:colOff>72418</xdr:colOff>
      <xdr:row>3</xdr:row>
      <xdr:rowOff>1956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9525" y="9525"/>
          <a:ext cx="101727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47625</xdr:colOff>
      <xdr:row>0</xdr:row>
      <xdr:rowOff>47625</xdr:rowOff>
    </xdr:from>
    <xdr:to>
      <xdr:col>2</xdr:col>
      <xdr:colOff>133350</xdr:colOff>
      <xdr:row>3</xdr:row>
      <xdr:rowOff>38100</xdr:rowOff>
    </xdr:to>
    <xdr:pic>
      <xdr:nvPicPr>
        <xdr:cNvPr id="36848" name="Imagen 1">
          <a:extLst>
            <a:ext uri="{FF2B5EF4-FFF2-40B4-BE49-F238E27FC236}">
              <a16:creationId xmlns:a16="http://schemas.microsoft.com/office/drawing/2014/main" id="{00000000-0008-0000-0600-0000F0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942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6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6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11</xdr:row>
          <xdr:rowOff>0</xdr:rowOff>
        </xdr:from>
        <xdr:to>
          <xdr:col>4</xdr:col>
          <xdr:colOff>666750</xdr:colOff>
          <xdr:row>11</xdr:row>
          <xdr:rowOff>228600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6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133350</xdr:rowOff>
        </xdr:from>
        <xdr:to>
          <xdr:col>4</xdr:col>
          <xdr:colOff>685800</xdr:colOff>
          <xdr:row>19</xdr:row>
          <xdr:rowOff>28575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6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21</xdr:row>
          <xdr:rowOff>57150</xdr:rowOff>
        </xdr:from>
        <xdr:to>
          <xdr:col>4</xdr:col>
          <xdr:colOff>676275</xdr:colOff>
          <xdr:row>22</xdr:row>
          <xdr:rowOff>114300</xdr:rowOff>
        </xdr:to>
        <xdr:sp macro="" textlink="">
          <xdr:nvSpPr>
            <xdr:cNvPr id="35849" name="Check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6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23</xdr:row>
          <xdr:rowOff>133350</xdr:rowOff>
        </xdr:from>
        <xdr:to>
          <xdr:col>4</xdr:col>
          <xdr:colOff>695325</xdr:colOff>
          <xdr:row>25</xdr:row>
          <xdr:rowOff>28575</xdr:rowOff>
        </xdr:to>
        <xdr:sp macro="" textlink="">
          <xdr:nvSpPr>
            <xdr:cNvPr id="35850" name="Check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6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133350</xdr:rowOff>
        </xdr:from>
        <xdr:to>
          <xdr:col>4</xdr:col>
          <xdr:colOff>695325</xdr:colOff>
          <xdr:row>28</xdr:row>
          <xdr:rowOff>28575</xdr:rowOff>
        </xdr:to>
        <xdr:sp macro="" textlink="">
          <xdr:nvSpPr>
            <xdr:cNvPr id="35855" name="Check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6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17</xdr:row>
          <xdr:rowOff>133350</xdr:rowOff>
        </xdr:from>
        <xdr:to>
          <xdr:col>5</xdr:col>
          <xdr:colOff>685800</xdr:colOff>
          <xdr:row>19</xdr:row>
          <xdr:rowOff>28575</xdr:rowOff>
        </xdr:to>
        <xdr:sp macro="" textlink="">
          <xdr:nvSpPr>
            <xdr:cNvPr id="35874" name="Check Box 34" hidden="1">
              <a:extLst>
                <a:ext uri="{63B3BB69-23CF-44E3-9099-C40C66FF867C}">
                  <a14:compatExt spid="_x0000_s35874"/>
                </a:ext>
                <a:ext uri="{FF2B5EF4-FFF2-40B4-BE49-F238E27FC236}">
                  <a16:creationId xmlns:a16="http://schemas.microsoft.com/office/drawing/2014/main" id="{00000000-0008-0000-0600-00002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133350</xdr:rowOff>
        </xdr:from>
        <xdr:to>
          <xdr:col>6</xdr:col>
          <xdr:colOff>685800</xdr:colOff>
          <xdr:row>19</xdr:row>
          <xdr:rowOff>28575</xdr:rowOff>
        </xdr:to>
        <xdr:sp macro="" textlink="">
          <xdr:nvSpPr>
            <xdr:cNvPr id="35875" name="Check Box 35" hidden="1">
              <a:extLst>
                <a:ext uri="{63B3BB69-23CF-44E3-9099-C40C66FF867C}">
                  <a14:compatExt spid="_x0000_s35875"/>
                </a:ext>
                <a:ext uri="{FF2B5EF4-FFF2-40B4-BE49-F238E27FC236}">
                  <a16:creationId xmlns:a16="http://schemas.microsoft.com/office/drawing/2014/main" id="{00000000-0008-0000-0600-00002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17</xdr:row>
          <xdr:rowOff>133350</xdr:rowOff>
        </xdr:from>
        <xdr:to>
          <xdr:col>7</xdr:col>
          <xdr:colOff>685800</xdr:colOff>
          <xdr:row>19</xdr:row>
          <xdr:rowOff>28575</xdr:rowOff>
        </xdr:to>
        <xdr:sp macro="" textlink="">
          <xdr:nvSpPr>
            <xdr:cNvPr id="35876" name="Check Box 36" hidden="1">
              <a:extLst>
                <a:ext uri="{63B3BB69-23CF-44E3-9099-C40C66FF867C}">
                  <a14:compatExt spid="_x0000_s35876"/>
                </a:ext>
                <a:ext uri="{FF2B5EF4-FFF2-40B4-BE49-F238E27FC236}">
                  <a16:creationId xmlns:a16="http://schemas.microsoft.com/office/drawing/2014/main" id="{00000000-0008-0000-0600-00002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17</xdr:row>
          <xdr:rowOff>133350</xdr:rowOff>
        </xdr:from>
        <xdr:to>
          <xdr:col>8</xdr:col>
          <xdr:colOff>771525</xdr:colOff>
          <xdr:row>19</xdr:row>
          <xdr:rowOff>28575</xdr:rowOff>
        </xdr:to>
        <xdr:sp macro="" textlink="">
          <xdr:nvSpPr>
            <xdr:cNvPr id="35877" name="Check Box 37" hidden="1">
              <a:extLst>
                <a:ext uri="{63B3BB69-23CF-44E3-9099-C40C66FF867C}">
                  <a14:compatExt spid="_x0000_s35877"/>
                </a:ext>
                <a:ext uri="{FF2B5EF4-FFF2-40B4-BE49-F238E27FC236}">
                  <a16:creationId xmlns:a16="http://schemas.microsoft.com/office/drawing/2014/main" id="{00000000-0008-0000-0600-00002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142875</xdr:rowOff>
        </xdr:from>
        <xdr:to>
          <xdr:col>9</xdr:col>
          <xdr:colOff>438150</xdr:colOff>
          <xdr:row>19</xdr:row>
          <xdr:rowOff>38100</xdr:rowOff>
        </xdr:to>
        <xdr:sp macro="" textlink="">
          <xdr:nvSpPr>
            <xdr:cNvPr id="35878" name="Check Box 38" hidden="1">
              <a:extLst>
                <a:ext uri="{63B3BB69-23CF-44E3-9099-C40C66FF867C}">
                  <a14:compatExt spid="_x0000_s35878"/>
                </a:ext>
                <a:ext uri="{FF2B5EF4-FFF2-40B4-BE49-F238E27FC236}">
                  <a16:creationId xmlns:a16="http://schemas.microsoft.com/office/drawing/2014/main" id="{00000000-0008-0000-0600-00002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29</xdr:row>
          <xdr:rowOff>133350</xdr:rowOff>
        </xdr:from>
        <xdr:to>
          <xdr:col>4</xdr:col>
          <xdr:colOff>695325</xdr:colOff>
          <xdr:row>31</xdr:row>
          <xdr:rowOff>28575</xdr:rowOff>
        </xdr:to>
        <xdr:sp macro="" textlink="">
          <xdr:nvSpPr>
            <xdr:cNvPr id="35879" name="Check Box 39" hidden="1">
              <a:extLst>
                <a:ext uri="{63B3BB69-23CF-44E3-9099-C40C66FF867C}">
                  <a14:compatExt spid="_x0000_s35879"/>
                </a:ext>
                <a:ext uri="{FF2B5EF4-FFF2-40B4-BE49-F238E27FC236}">
                  <a16:creationId xmlns:a16="http://schemas.microsoft.com/office/drawing/2014/main" id="{00000000-0008-0000-0600-00002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32</xdr:row>
          <xdr:rowOff>133350</xdr:rowOff>
        </xdr:from>
        <xdr:to>
          <xdr:col>4</xdr:col>
          <xdr:colOff>695325</xdr:colOff>
          <xdr:row>34</xdr:row>
          <xdr:rowOff>28575</xdr:rowOff>
        </xdr:to>
        <xdr:sp macro="" textlink="">
          <xdr:nvSpPr>
            <xdr:cNvPr id="35880" name="Check Box 40" hidden="1">
              <a:extLst>
                <a:ext uri="{63B3BB69-23CF-44E3-9099-C40C66FF867C}">
                  <a14:compatExt spid="_x0000_s35880"/>
                </a:ext>
                <a:ext uri="{FF2B5EF4-FFF2-40B4-BE49-F238E27FC236}">
                  <a16:creationId xmlns:a16="http://schemas.microsoft.com/office/drawing/2014/main" id="{00000000-0008-0000-0600-00002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9</xdr:col>
          <xdr:colOff>0</xdr:colOff>
          <xdr:row>15</xdr:row>
          <xdr:rowOff>152400</xdr:rowOff>
        </xdr:to>
        <xdr:sp macro="" textlink="">
          <xdr:nvSpPr>
            <xdr:cNvPr id="36231" name="Group Box 391" hidden="1">
              <a:extLst>
                <a:ext uri="{63B3BB69-23CF-44E3-9099-C40C66FF867C}">
                  <a14:compatExt spid="_x0000_s36231"/>
                </a:ext>
                <a:ext uri="{FF2B5EF4-FFF2-40B4-BE49-F238E27FC236}">
                  <a16:creationId xmlns:a16="http://schemas.microsoft.com/office/drawing/2014/main" id="{00000000-0008-0000-0600-000087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14</xdr:row>
          <xdr:rowOff>57150</xdr:rowOff>
        </xdr:from>
        <xdr:to>
          <xdr:col>4</xdr:col>
          <xdr:colOff>581025</xdr:colOff>
          <xdr:row>14</xdr:row>
          <xdr:rowOff>371475</xdr:rowOff>
        </xdr:to>
        <xdr:sp macro="" textlink="">
          <xdr:nvSpPr>
            <xdr:cNvPr id="36232" name="Option Button 392" hidden="1">
              <a:extLst>
                <a:ext uri="{63B3BB69-23CF-44E3-9099-C40C66FF867C}">
                  <a14:compatExt spid="_x0000_s36232"/>
                </a:ext>
                <a:ext uri="{FF2B5EF4-FFF2-40B4-BE49-F238E27FC236}">
                  <a16:creationId xmlns:a16="http://schemas.microsoft.com/office/drawing/2014/main" id="{00000000-0008-0000-0600-000088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38100</xdr:rowOff>
        </xdr:from>
        <xdr:to>
          <xdr:col>5</xdr:col>
          <xdr:colOff>561975</xdr:colOff>
          <xdr:row>14</xdr:row>
          <xdr:rowOff>361950</xdr:rowOff>
        </xdr:to>
        <xdr:sp macro="" textlink="">
          <xdr:nvSpPr>
            <xdr:cNvPr id="36233" name="Option Button 393" hidden="1">
              <a:extLst>
                <a:ext uri="{63B3BB69-23CF-44E3-9099-C40C66FF867C}">
                  <a14:compatExt spid="_x0000_s36233"/>
                </a:ext>
                <a:ext uri="{FF2B5EF4-FFF2-40B4-BE49-F238E27FC236}">
                  <a16:creationId xmlns:a16="http://schemas.microsoft.com/office/drawing/2014/main" id="{00000000-0008-0000-0600-000089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561975</xdr:colOff>
          <xdr:row>14</xdr:row>
          <xdr:rowOff>342900</xdr:rowOff>
        </xdr:to>
        <xdr:sp macro="" textlink="">
          <xdr:nvSpPr>
            <xdr:cNvPr id="36234" name="Option Button 394" hidden="1">
              <a:extLst>
                <a:ext uri="{63B3BB69-23CF-44E3-9099-C40C66FF867C}">
                  <a14:compatExt spid="_x0000_s36234"/>
                </a:ext>
                <a:ext uri="{FF2B5EF4-FFF2-40B4-BE49-F238E27FC236}">
                  <a16:creationId xmlns:a16="http://schemas.microsoft.com/office/drawing/2014/main" id="{00000000-0008-0000-0600-00008A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19050</xdr:rowOff>
        </xdr:from>
        <xdr:to>
          <xdr:col>7</xdr:col>
          <xdr:colOff>590550</xdr:colOff>
          <xdr:row>14</xdr:row>
          <xdr:rowOff>304800</xdr:rowOff>
        </xdr:to>
        <xdr:sp macro="" textlink="">
          <xdr:nvSpPr>
            <xdr:cNvPr id="36235" name="Option Button 395" hidden="1">
              <a:extLst>
                <a:ext uri="{63B3BB69-23CF-44E3-9099-C40C66FF867C}">
                  <a14:compatExt spid="_x0000_s36235"/>
                </a:ext>
                <a:ext uri="{FF2B5EF4-FFF2-40B4-BE49-F238E27FC236}">
                  <a16:creationId xmlns:a16="http://schemas.microsoft.com/office/drawing/2014/main" id="{00000000-0008-0000-0600-00008B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28575</xdr:rowOff>
        </xdr:from>
        <xdr:to>
          <xdr:col>8</xdr:col>
          <xdr:colOff>523875</xdr:colOff>
          <xdr:row>14</xdr:row>
          <xdr:rowOff>361950</xdr:rowOff>
        </xdr:to>
        <xdr:sp macro="" textlink="">
          <xdr:nvSpPr>
            <xdr:cNvPr id="36236" name="Option Button 396" hidden="1">
              <a:extLst>
                <a:ext uri="{63B3BB69-23CF-44E3-9099-C40C66FF867C}">
                  <a14:compatExt spid="_x0000_s36236"/>
                </a:ext>
                <a:ext uri="{FF2B5EF4-FFF2-40B4-BE49-F238E27FC236}">
                  <a16:creationId xmlns:a16="http://schemas.microsoft.com/office/drawing/2014/main" id="{00000000-0008-0000-0600-00008C8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63500</xdr:colOff>
      <xdr:row>0</xdr:row>
      <xdr:rowOff>293688</xdr:rowOff>
    </xdr:from>
    <xdr:to>
      <xdr:col>3</xdr:col>
      <xdr:colOff>2063751</xdr:colOff>
      <xdr:row>3</xdr:row>
      <xdr:rowOff>2540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214438" y="293688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5715</xdr:colOff>
      <xdr:row>3</xdr:row>
      <xdr:rowOff>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7843" name="Imagen 1">
          <a:extLst>
            <a:ext uri="{FF2B5EF4-FFF2-40B4-BE49-F238E27FC236}">
              <a16:creationId xmlns:a16="http://schemas.microsoft.com/office/drawing/2014/main" id="{00000000-0008-0000-0700-0000D39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7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7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142875</xdr:rowOff>
        </xdr:from>
        <xdr:to>
          <xdr:col>4</xdr:col>
          <xdr:colOff>704850</xdr:colOff>
          <xdr:row>12</xdr:row>
          <xdr:rowOff>38100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7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20</xdr:row>
          <xdr:rowOff>133350</xdr:rowOff>
        </xdr:from>
        <xdr:to>
          <xdr:col>4</xdr:col>
          <xdr:colOff>685800</xdr:colOff>
          <xdr:row>22</xdr:row>
          <xdr:rowOff>28575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7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24</xdr:row>
          <xdr:rowOff>0</xdr:rowOff>
        </xdr:from>
        <xdr:to>
          <xdr:col>4</xdr:col>
          <xdr:colOff>685800</xdr:colOff>
          <xdr:row>25</xdr:row>
          <xdr:rowOff>57150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7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26</xdr:row>
          <xdr:rowOff>133350</xdr:rowOff>
        </xdr:from>
        <xdr:to>
          <xdr:col>4</xdr:col>
          <xdr:colOff>695325</xdr:colOff>
          <xdr:row>28</xdr:row>
          <xdr:rowOff>28575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7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29</xdr:row>
          <xdr:rowOff>133350</xdr:rowOff>
        </xdr:from>
        <xdr:to>
          <xdr:col>4</xdr:col>
          <xdr:colOff>695325</xdr:colOff>
          <xdr:row>31</xdr:row>
          <xdr:rowOff>28575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7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20</xdr:row>
          <xdr:rowOff>133350</xdr:rowOff>
        </xdr:from>
        <xdr:to>
          <xdr:col>5</xdr:col>
          <xdr:colOff>685800</xdr:colOff>
          <xdr:row>22</xdr:row>
          <xdr:rowOff>28575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7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133350</xdr:rowOff>
        </xdr:from>
        <xdr:to>
          <xdr:col>6</xdr:col>
          <xdr:colOff>685800</xdr:colOff>
          <xdr:row>22</xdr:row>
          <xdr:rowOff>28575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7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20</xdr:row>
          <xdr:rowOff>133350</xdr:rowOff>
        </xdr:from>
        <xdr:to>
          <xdr:col>7</xdr:col>
          <xdr:colOff>685800</xdr:colOff>
          <xdr:row>22</xdr:row>
          <xdr:rowOff>28575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7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466725</xdr:colOff>
          <xdr:row>20</xdr:row>
          <xdr:rowOff>133350</xdr:rowOff>
        </xdr:from>
        <xdr:to>
          <xdr:col>9</xdr:col>
          <xdr:colOff>0</xdr:colOff>
          <xdr:row>22</xdr:row>
          <xdr:rowOff>28575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7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142875</xdr:rowOff>
        </xdr:from>
        <xdr:to>
          <xdr:col>9</xdr:col>
          <xdr:colOff>438150</xdr:colOff>
          <xdr:row>22</xdr:row>
          <xdr:rowOff>38100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7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32</xdr:row>
          <xdr:rowOff>133350</xdr:rowOff>
        </xdr:from>
        <xdr:to>
          <xdr:col>4</xdr:col>
          <xdr:colOff>695325</xdr:colOff>
          <xdr:row>34</xdr:row>
          <xdr:rowOff>28575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7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35</xdr:row>
          <xdr:rowOff>133350</xdr:rowOff>
        </xdr:from>
        <xdr:to>
          <xdr:col>4</xdr:col>
          <xdr:colOff>695325</xdr:colOff>
          <xdr:row>37</xdr:row>
          <xdr:rowOff>28575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7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13</xdr:row>
          <xdr:rowOff>142875</xdr:rowOff>
        </xdr:from>
        <xdr:to>
          <xdr:col>4</xdr:col>
          <xdr:colOff>704850</xdr:colOff>
          <xdr:row>15</xdr:row>
          <xdr:rowOff>38100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7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38</xdr:row>
          <xdr:rowOff>133350</xdr:rowOff>
        </xdr:from>
        <xdr:to>
          <xdr:col>4</xdr:col>
          <xdr:colOff>695325</xdr:colOff>
          <xdr:row>40</xdr:row>
          <xdr:rowOff>28575</xdr:rowOff>
        </xdr:to>
        <xdr:sp macro="" textlink="">
          <xdr:nvSpPr>
            <xdr:cNvPr id="36887" name="Check Box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7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9525</xdr:rowOff>
        </xdr:from>
        <xdr:to>
          <xdr:col>6</xdr:col>
          <xdr:colOff>1000125</xdr:colOff>
          <xdr:row>18</xdr:row>
          <xdr:rowOff>152400</xdr:rowOff>
        </xdr:to>
        <xdr:sp macro="" textlink="">
          <xdr:nvSpPr>
            <xdr:cNvPr id="37231" name="Group Box 367" hidden="1">
              <a:extLst>
                <a:ext uri="{63B3BB69-23CF-44E3-9099-C40C66FF867C}">
                  <a14:compatExt spid="_x0000_s37231"/>
                </a:ext>
                <a:ext uri="{FF2B5EF4-FFF2-40B4-BE49-F238E27FC236}">
                  <a16:creationId xmlns:a16="http://schemas.microsoft.com/office/drawing/2014/main" id="{00000000-0008-0000-0700-00006F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38100</xdr:rowOff>
        </xdr:from>
        <xdr:to>
          <xdr:col>4</xdr:col>
          <xdr:colOff>561975</xdr:colOff>
          <xdr:row>17</xdr:row>
          <xdr:rowOff>323850</xdr:rowOff>
        </xdr:to>
        <xdr:sp macro="" textlink="">
          <xdr:nvSpPr>
            <xdr:cNvPr id="37232" name="Option Button 368" hidden="1">
              <a:extLst>
                <a:ext uri="{63B3BB69-23CF-44E3-9099-C40C66FF867C}">
                  <a14:compatExt spid="_x0000_s37232"/>
                </a:ext>
                <a:ext uri="{FF2B5EF4-FFF2-40B4-BE49-F238E27FC236}">
                  <a16:creationId xmlns:a16="http://schemas.microsoft.com/office/drawing/2014/main" id="{00000000-0008-0000-0700-000070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17</xdr:row>
          <xdr:rowOff>28575</xdr:rowOff>
        </xdr:from>
        <xdr:to>
          <xdr:col>5</xdr:col>
          <xdr:colOff>457200</xdr:colOff>
          <xdr:row>17</xdr:row>
          <xdr:rowOff>342900</xdr:rowOff>
        </xdr:to>
        <xdr:sp macro="" textlink="">
          <xdr:nvSpPr>
            <xdr:cNvPr id="37233" name="Option Button 369" hidden="1">
              <a:extLst>
                <a:ext uri="{63B3BB69-23CF-44E3-9099-C40C66FF867C}">
                  <a14:compatExt spid="_x0000_s37233"/>
                </a:ext>
                <a:ext uri="{FF2B5EF4-FFF2-40B4-BE49-F238E27FC236}">
                  <a16:creationId xmlns:a16="http://schemas.microsoft.com/office/drawing/2014/main" id="{00000000-0008-0000-0700-000071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38100</xdr:rowOff>
        </xdr:from>
        <xdr:to>
          <xdr:col>6</xdr:col>
          <xdr:colOff>485775</xdr:colOff>
          <xdr:row>17</xdr:row>
          <xdr:rowOff>323850</xdr:rowOff>
        </xdr:to>
        <xdr:sp macro="" textlink="">
          <xdr:nvSpPr>
            <xdr:cNvPr id="37234" name="Option Button 370" hidden="1">
              <a:extLst>
                <a:ext uri="{63B3BB69-23CF-44E3-9099-C40C66FF867C}">
                  <a14:compatExt spid="_x0000_s37234"/>
                </a:ext>
                <a:ext uri="{FF2B5EF4-FFF2-40B4-BE49-F238E27FC236}">
                  <a16:creationId xmlns:a16="http://schemas.microsoft.com/office/drawing/2014/main" id="{00000000-0008-0000-0700-0000729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0</xdr:row>
      <xdr:rowOff>304800</xdr:rowOff>
    </xdr:from>
    <xdr:to>
      <xdr:col>3</xdr:col>
      <xdr:colOff>2019301</xdr:colOff>
      <xdr:row>3</xdr:row>
      <xdr:rowOff>8890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66800" y="304800"/>
          <a:ext cx="2000251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15243</xdr:colOff>
      <xdr:row>3</xdr:row>
      <xdr:rowOff>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0" y="0"/>
          <a:ext cx="96774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/>
        </a:p>
      </xdr:txBody>
    </xdr:sp>
    <xdr:clientData/>
  </xdr:twoCellAnchor>
  <xdr:twoCellAnchor editAs="oneCell">
    <xdr:from>
      <xdr:col>1</xdr:col>
      <xdr:colOff>0</xdr:colOff>
      <xdr:row>0</xdr:row>
      <xdr:rowOff>9525</xdr:rowOff>
    </xdr:from>
    <xdr:to>
      <xdr:col>2</xdr:col>
      <xdr:colOff>171450</xdr:colOff>
      <xdr:row>3</xdr:row>
      <xdr:rowOff>0</xdr:rowOff>
    </xdr:to>
    <xdr:pic>
      <xdr:nvPicPr>
        <xdr:cNvPr id="38872" name="Imagen 1">
          <a:extLst>
            <a:ext uri="{FF2B5EF4-FFF2-40B4-BE49-F238E27FC236}">
              <a16:creationId xmlns:a16="http://schemas.microsoft.com/office/drawing/2014/main" id="{00000000-0008-0000-0800-0000D89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9334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19050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8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5</xdr:row>
          <xdr:rowOff>38100</xdr:rowOff>
        </xdr:from>
        <xdr:to>
          <xdr:col>4</xdr:col>
          <xdr:colOff>742950</xdr:colOff>
          <xdr:row>6</xdr:row>
          <xdr:rowOff>9525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8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10</xdr:row>
          <xdr:rowOff>142875</xdr:rowOff>
        </xdr:from>
        <xdr:to>
          <xdr:col>4</xdr:col>
          <xdr:colOff>704850</xdr:colOff>
          <xdr:row>12</xdr:row>
          <xdr:rowOff>38100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8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17</xdr:row>
          <xdr:rowOff>0</xdr:rowOff>
        </xdr:from>
        <xdr:to>
          <xdr:col>4</xdr:col>
          <xdr:colOff>685800</xdr:colOff>
          <xdr:row>18</xdr:row>
          <xdr:rowOff>57150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8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19</xdr:row>
          <xdr:rowOff>133350</xdr:rowOff>
        </xdr:from>
        <xdr:to>
          <xdr:col>4</xdr:col>
          <xdr:colOff>695325</xdr:colOff>
          <xdr:row>21</xdr:row>
          <xdr:rowOff>28575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08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22</xdr:row>
          <xdr:rowOff>133350</xdr:rowOff>
        </xdr:from>
        <xdr:to>
          <xdr:col>4</xdr:col>
          <xdr:colOff>695325</xdr:colOff>
          <xdr:row>24</xdr:row>
          <xdr:rowOff>28575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8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13</xdr:row>
          <xdr:rowOff>142875</xdr:rowOff>
        </xdr:from>
        <xdr:to>
          <xdr:col>4</xdr:col>
          <xdr:colOff>704850</xdr:colOff>
          <xdr:row>15</xdr:row>
          <xdr:rowOff>38100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8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9526</xdr:colOff>
      <xdr:row>0</xdr:row>
      <xdr:rowOff>304800</xdr:rowOff>
    </xdr:from>
    <xdr:to>
      <xdr:col>3</xdr:col>
      <xdr:colOff>1838326</xdr:colOff>
      <xdr:row>3</xdr:row>
      <xdr:rowOff>8890</xdr:rowOff>
    </xdr:to>
    <xdr:sp macro="" textlink="">
      <xdr:nvSpPr>
        <xdr:cNvPr id="2" name="4 Cuadro de 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038226" y="304800"/>
          <a:ext cx="1828800" cy="44704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Consejería de Educación, Cultura y Deportes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ES_tradnl" sz="600" b="1">
              <a:solidFill>
                <a:srgbClr val="00206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Dirección General de Juventud y Deportes</a:t>
          </a:r>
          <a:endParaRPr lang="es-E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tecciondatos@jccm.es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4.xml"/><Relationship Id="rId13" Type="http://schemas.openxmlformats.org/officeDocument/2006/relationships/ctrlProp" Target="../ctrlProps/ctrlProp189.xml"/><Relationship Id="rId18" Type="http://schemas.openxmlformats.org/officeDocument/2006/relationships/ctrlProp" Target="../ctrlProps/ctrlProp194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97.xml"/><Relationship Id="rId7" Type="http://schemas.openxmlformats.org/officeDocument/2006/relationships/ctrlProp" Target="../ctrlProps/ctrlProp183.xml"/><Relationship Id="rId12" Type="http://schemas.openxmlformats.org/officeDocument/2006/relationships/ctrlProp" Target="../ctrlProps/ctrlProp188.xml"/><Relationship Id="rId17" Type="http://schemas.openxmlformats.org/officeDocument/2006/relationships/ctrlProp" Target="../ctrlProps/ctrlProp193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192.xml"/><Relationship Id="rId20" Type="http://schemas.openxmlformats.org/officeDocument/2006/relationships/ctrlProp" Target="../ctrlProps/ctrlProp19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82.xml"/><Relationship Id="rId11" Type="http://schemas.openxmlformats.org/officeDocument/2006/relationships/ctrlProp" Target="../ctrlProps/ctrlProp187.xml"/><Relationship Id="rId24" Type="http://schemas.openxmlformats.org/officeDocument/2006/relationships/ctrlProp" Target="../ctrlProps/ctrlProp200.xml"/><Relationship Id="rId5" Type="http://schemas.openxmlformats.org/officeDocument/2006/relationships/ctrlProp" Target="../ctrlProps/ctrlProp181.xml"/><Relationship Id="rId15" Type="http://schemas.openxmlformats.org/officeDocument/2006/relationships/ctrlProp" Target="../ctrlProps/ctrlProp191.xml"/><Relationship Id="rId23" Type="http://schemas.openxmlformats.org/officeDocument/2006/relationships/ctrlProp" Target="../ctrlProps/ctrlProp199.xml"/><Relationship Id="rId10" Type="http://schemas.openxmlformats.org/officeDocument/2006/relationships/ctrlProp" Target="../ctrlProps/ctrlProp186.xml"/><Relationship Id="rId19" Type="http://schemas.openxmlformats.org/officeDocument/2006/relationships/ctrlProp" Target="../ctrlProps/ctrlProp195.xml"/><Relationship Id="rId4" Type="http://schemas.openxmlformats.org/officeDocument/2006/relationships/ctrlProp" Target="../ctrlProps/ctrlProp180.xml"/><Relationship Id="rId9" Type="http://schemas.openxmlformats.org/officeDocument/2006/relationships/ctrlProp" Target="../ctrlProps/ctrlProp185.xml"/><Relationship Id="rId14" Type="http://schemas.openxmlformats.org/officeDocument/2006/relationships/ctrlProp" Target="../ctrlProps/ctrlProp190.xml"/><Relationship Id="rId22" Type="http://schemas.openxmlformats.org/officeDocument/2006/relationships/ctrlProp" Target="../ctrlProps/ctrlProp19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5.xml"/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26" Type="http://schemas.openxmlformats.org/officeDocument/2006/relationships/ctrlProp" Target="../ctrlProps/ctrlProp223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8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5" Type="http://schemas.openxmlformats.org/officeDocument/2006/relationships/ctrlProp" Target="../ctrlProps/ctrlProp222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29" Type="http://schemas.openxmlformats.org/officeDocument/2006/relationships/ctrlProp" Target="../ctrlProps/ctrlProp226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24" Type="http://schemas.openxmlformats.org/officeDocument/2006/relationships/ctrlProp" Target="../ctrlProps/ctrlProp221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28" Type="http://schemas.openxmlformats.org/officeDocument/2006/relationships/ctrlProp" Target="../ctrlProps/ctrlProp225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Relationship Id="rId27" Type="http://schemas.openxmlformats.org/officeDocument/2006/relationships/ctrlProp" Target="../ctrlProps/ctrlProp224.xml"/><Relationship Id="rId30" Type="http://schemas.openxmlformats.org/officeDocument/2006/relationships/ctrlProp" Target="../ctrlProps/ctrlProp227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2.xml"/><Relationship Id="rId13" Type="http://schemas.openxmlformats.org/officeDocument/2006/relationships/ctrlProp" Target="../ctrlProps/ctrlProp237.xml"/><Relationship Id="rId18" Type="http://schemas.openxmlformats.org/officeDocument/2006/relationships/ctrlProp" Target="../ctrlProps/ctrlProp242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31.xml"/><Relationship Id="rId12" Type="http://schemas.openxmlformats.org/officeDocument/2006/relationships/ctrlProp" Target="../ctrlProps/ctrlProp236.xml"/><Relationship Id="rId17" Type="http://schemas.openxmlformats.org/officeDocument/2006/relationships/ctrlProp" Target="../ctrlProps/ctrlProp241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40.xml"/><Relationship Id="rId20" Type="http://schemas.openxmlformats.org/officeDocument/2006/relationships/ctrlProp" Target="../ctrlProps/ctrlProp244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30.xml"/><Relationship Id="rId11" Type="http://schemas.openxmlformats.org/officeDocument/2006/relationships/ctrlProp" Target="../ctrlProps/ctrlProp235.xml"/><Relationship Id="rId5" Type="http://schemas.openxmlformats.org/officeDocument/2006/relationships/ctrlProp" Target="../ctrlProps/ctrlProp229.xml"/><Relationship Id="rId15" Type="http://schemas.openxmlformats.org/officeDocument/2006/relationships/ctrlProp" Target="../ctrlProps/ctrlProp239.xml"/><Relationship Id="rId10" Type="http://schemas.openxmlformats.org/officeDocument/2006/relationships/ctrlProp" Target="../ctrlProps/ctrlProp234.xml"/><Relationship Id="rId19" Type="http://schemas.openxmlformats.org/officeDocument/2006/relationships/ctrlProp" Target="../ctrlProps/ctrlProp243.xml"/><Relationship Id="rId4" Type="http://schemas.openxmlformats.org/officeDocument/2006/relationships/ctrlProp" Target="../ctrlProps/ctrlProp228.xml"/><Relationship Id="rId9" Type="http://schemas.openxmlformats.org/officeDocument/2006/relationships/ctrlProp" Target="../ctrlProps/ctrlProp233.xml"/><Relationship Id="rId14" Type="http://schemas.openxmlformats.org/officeDocument/2006/relationships/ctrlProp" Target="../ctrlProps/ctrlProp23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8.xml"/><Relationship Id="rId21" Type="http://schemas.openxmlformats.org/officeDocument/2006/relationships/ctrlProp" Target="../ctrlProps/ctrlProp53.xml"/><Relationship Id="rId42" Type="http://schemas.openxmlformats.org/officeDocument/2006/relationships/ctrlProp" Target="../ctrlProps/ctrlProp74.xml"/><Relationship Id="rId47" Type="http://schemas.openxmlformats.org/officeDocument/2006/relationships/ctrlProp" Target="../ctrlProps/ctrlProp79.xml"/><Relationship Id="rId63" Type="http://schemas.openxmlformats.org/officeDocument/2006/relationships/ctrlProp" Target="../ctrlProps/ctrlProp95.xml"/><Relationship Id="rId68" Type="http://schemas.openxmlformats.org/officeDocument/2006/relationships/ctrlProp" Target="../ctrlProps/ctrlProp100.xml"/><Relationship Id="rId16" Type="http://schemas.openxmlformats.org/officeDocument/2006/relationships/ctrlProp" Target="../ctrlProps/ctrlProp4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45" Type="http://schemas.openxmlformats.org/officeDocument/2006/relationships/ctrlProp" Target="../ctrlProps/ctrlProp77.xml"/><Relationship Id="rId53" Type="http://schemas.openxmlformats.org/officeDocument/2006/relationships/ctrlProp" Target="../ctrlProps/ctrlProp85.xml"/><Relationship Id="rId58" Type="http://schemas.openxmlformats.org/officeDocument/2006/relationships/ctrlProp" Target="../ctrlProps/ctrlProp90.xml"/><Relationship Id="rId66" Type="http://schemas.openxmlformats.org/officeDocument/2006/relationships/ctrlProp" Target="../ctrlProps/ctrlProp98.xml"/><Relationship Id="rId74" Type="http://schemas.openxmlformats.org/officeDocument/2006/relationships/ctrlProp" Target="../ctrlProps/ctrlProp106.xml"/><Relationship Id="rId5" Type="http://schemas.openxmlformats.org/officeDocument/2006/relationships/ctrlProp" Target="../ctrlProps/ctrlProp37.xml"/><Relationship Id="rId61" Type="http://schemas.openxmlformats.org/officeDocument/2006/relationships/ctrlProp" Target="../ctrlProps/ctrlProp93.xml"/><Relationship Id="rId19" Type="http://schemas.openxmlformats.org/officeDocument/2006/relationships/ctrlProp" Target="../ctrlProps/ctrlProp5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43" Type="http://schemas.openxmlformats.org/officeDocument/2006/relationships/ctrlProp" Target="../ctrlProps/ctrlProp75.xml"/><Relationship Id="rId48" Type="http://schemas.openxmlformats.org/officeDocument/2006/relationships/ctrlProp" Target="../ctrlProps/ctrlProp80.xml"/><Relationship Id="rId56" Type="http://schemas.openxmlformats.org/officeDocument/2006/relationships/ctrlProp" Target="../ctrlProps/ctrlProp88.xml"/><Relationship Id="rId64" Type="http://schemas.openxmlformats.org/officeDocument/2006/relationships/ctrlProp" Target="../ctrlProps/ctrlProp96.xml"/><Relationship Id="rId69" Type="http://schemas.openxmlformats.org/officeDocument/2006/relationships/ctrlProp" Target="../ctrlProps/ctrlProp101.xml"/><Relationship Id="rId77" Type="http://schemas.openxmlformats.org/officeDocument/2006/relationships/ctrlProp" Target="../ctrlProps/ctrlProp109.xml"/><Relationship Id="rId8" Type="http://schemas.openxmlformats.org/officeDocument/2006/relationships/ctrlProp" Target="../ctrlProps/ctrlProp40.xml"/><Relationship Id="rId51" Type="http://schemas.openxmlformats.org/officeDocument/2006/relationships/ctrlProp" Target="../ctrlProps/ctrlProp83.xml"/><Relationship Id="rId72" Type="http://schemas.openxmlformats.org/officeDocument/2006/relationships/ctrlProp" Target="../ctrlProps/ctrlProp10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46" Type="http://schemas.openxmlformats.org/officeDocument/2006/relationships/ctrlProp" Target="../ctrlProps/ctrlProp78.xml"/><Relationship Id="rId59" Type="http://schemas.openxmlformats.org/officeDocument/2006/relationships/ctrlProp" Target="../ctrlProps/ctrlProp91.xml"/><Relationship Id="rId67" Type="http://schemas.openxmlformats.org/officeDocument/2006/relationships/ctrlProp" Target="../ctrlProps/ctrlProp99.xml"/><Relationship Id="rId20" Type="http://schemas.openxmlformats.org/officeDocument/2006/relationships/ctrlProp" Target="../ctrlProps/ctrlProp52.xml"/><Relationship Id="rId41" Type="http://schemas.openxmlformats.org/officeDocument/2006/relationships/ctrlProp" Target="../ctrlProps/ctrlProp73.xml"/><Relationship Id="rId54" Type="http://schemas.openxmlformats.org/officeDocument/2006/relationships/ctrlProp" Target="../ctrlProps/ctrlProp86.xml"/><Relationship Id="rId62" Type="http://schemas.openxmlformats.org/officeDocument/2006/relationships/ctrlProp" Target="../ctrlProps/ctrlProp94.xml"/><Relationship Id="rId70" Type="http://schemas.openxmlformats.org/officeDocument/2006/relationships/ctrlProp" Target="../ctrlProps/ctrlProp102.xml"/><Relationship Id="rId75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8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49" Type="http://schemas.openxmlformats.org/officeDocument/2006/relationships/ctrlProp" Target="../ctrlProps/ctrlProp81.xml"/><Relationship Id="rId57" Type="http://schemas.openxmlformats.org/officeDocument/2006/relationships/ctrlProp" Target="../ctrlProps/ctrlProp89.xml"/><Relationship Id="rId10" Type="http://schemas.openxmlformats.org/officeDocument/2006/relationships/ctrlProp" Target="../ctrlProps/ctrlProp42.xml"/><Relationship Id="rId31" Type="http://schemas.openxmlformats.org/officeDocument/2006/relationships/ctrlProp" Target="../ctrlProps/ctrlProp63.xml"/><Relationship Id="rId44" Type="http://schemas.openxmlformats.org/officeDocument/2006/relationships/ctrlProp" Target="../ctrlProps/ctrlProp76.xml"/><Relationship Id="rId52" Type="http://schemas.openxmlformats.org/officeDocument/2006/relationships/ctrlProp" Target="../ctrlProps/ctrlProp84.xml"/><Relationship Id="rId60" Type="http://schemas.openxmlformats.org/officeDocument/2006/relationships/ctrlProp" Target="../ctrlProps/ctrlProp92.xml"/><Relationship Id="rId65" Type="http://schemas.openxmlformats.org/officeDocument/2006/relationships/ctrlProp" Target="../ctrlProps/ctrlProp97.xml"/><Relationship Id="rId73" Type="http://schemas.openxmlformats.org/officeDocument/2006/relationships/ctrlProp" Target="../ctrlProps/ctrlProp105.xml"/><Relationship Id="rId78" Type="http://schemas.openxmlformats.org/officeDocument/2006/relationships/ctrlProp" Target="../ctrlProps/ctrlProp110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39" Type="http://schemas.openxmlformats.org/officeDocument/2006/relationships/ctrlProp" Target="../ctrlProps/ctrlProp71.xml"/><Relationship Id="rId34" Type="http://schemas.openxmlformats.org/officeDocument/2006/relationships/ctrlProp" Target="../ctrlProps/ctrlProp66.xml"/><Relationship Id="rId50" Type="http://schemas.openxmlformats.org/officeDocument/2006/relationships/ctrlProp" Target="../ctrlProps/ctrlProp82.xml"/><Relationship Id="rId55" Type="http://schemas.openxmlformats.org/officeDocument/2006/relationships/ctrlProp" Target="../ctrlProps/ctrlProp87.xml"/><Relationship Id="rId76" Type="http://schemas.openxmlformats.org/officeDocument/2006/relationships/ctrlProp" Target="../ctrlProps/ctrlProp108.xml"/><Relationship Id="rId7" Type="http://schemas.openxmlformats.org/officeDocument/2006/relationships/ctrlProp" Target="../ctrlProps/ctrlProp39.xml"/><Relationship Id="rId71" Type="http://schemas.openxmlformats.org/officeDocument/2006/relationships/ctrlProp" Target="../ctrlProps/ctrlProp103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6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28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5" Type="http://schemas.openxmlformats.org/officeDocument/2006/relationships/ctrlProp" Target="../ctrlProps/ctrlProp13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24" Type="http://schemas.openxmlformats.org/officeDocument/2006/relationships/ctrlProp" Target="../ctrlProps/ctrlProp131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7.xml"/><Relationship Id="rId13" Type="http://schemas.openxmlformats.org/officeDocument/2006/relationships/ctrlProp" Target="../ctrlProps/ctrlProp142.xml"/><Relationship Id="rId18" Type="http://schemas.openxmlformats.org/officeDocument/2006/relationships/ctrlProp" Target="../ctrlProps/ctrlProp147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50.xml"/><Relationship Id="rId7" Type="http://schemas.openxmlformats.org/officeDocument/2006/relationships/ctrlProp" Target="../ctrlProps/ctrlProp136.xml"/><Relationship Id="rId12" Type="http://schemas.openxmlformats.org/officeDocument/2006/relationships/ctrlProp" Target="../ctrlProps/ctrlProp141.xml"/><Relationship Id="rId17" Type="http://schemas.openxmlformats.org/officeDocument/2006/relationships/ctrlProp" Target="../ctrlProps/ctrlProp146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45.xml"/><Relationship Id="rId20" Type="http://schemas.openxmlformats.org/officeDocument/2006/relationships/ctrlProp" Target="../ctrlProps/ctrlProp14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5.xml"/><Relationship Id="rId11" Type="http://schemas.openxmlformats.org/officeDocument/2006/relationships/ctrlProp" Target="../ctrlProps/ctrlProp140.xml"/><Relationship Id="rId5" Type="http://schemas.openxmlformats.org/officeDocument/2006/relationships/ctrlProp" Target="../ctrlProps/ctrlProp134.xml"/><Relationship Id="rId15" Type="http://schemas.openxmlformats.org/officeDocument/2006/relationships/ctrlProp" Target="../ctrlProps/ctrlProp144.xml"/><Relationship Id="rId23" Type="http://schemas.openxmlformats.org/officeDocument/2006/relationships/ctrlProp" Target="../ctrlProps/ctrlProp152.xml"/><Relationship Id="rId10" Type="http://schemas.openxmlformats.org/officeDocument/2006/relationships/ctrlProp" Target="../ctrlProps/ctrlProp139.xml"/><Relationship Id="rId19" Type="http://schemas.openxmlformats.org/officeDocument/2006/relationships/ctrlProp" Target="../ctrlProps/ctrlProp148.xml"/><Relationship Id="rId4" Type="http://schemas.openxmlformats.org/officeDocument/2006/relationships/ctrlProp" Target="../ctrlProps/ctrlProp133.xml"/><Relationship Id="rId9" Type="http://schemas.openxmlformats.org/officeDocument/2006/relationships/ctrlProp" Target="../ctrlProps/ctrlProp138.xml"/><Relationship Id="rId14" Type="http://schemas.openxmlformats.org/officeDocument/2006/relationships/ctrlProp" Target="../ctrlProps/ctrlProp143.xml"/><Relationship Id="rId22" Type="http://schemas.openxmlformats.org/officeDocument/2006/relationships/ctrlProp" Target="../ctrlProps/ctrlProp15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13" Type="http://schemas.openxmlformats.org/officeDocument/2006/relationships/ctrlProp" Target="../ctrlProps/ctrlProp162.xml"/><Relationship Id="rId18" Type="http://schemas.openxmlformats.org/officeDocument/2006/relationships/ctrlProp" Target="../ctrlProps/ctrlProp167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70.xml"/><Relationship Id="rId7" Type="http://schemas.openxmlformats.org/officeDocument/2006/relationships/ctrlProp" Target="../ctrlProps/ctrlProp156.xml"/><Relationship Id="rId12" Type="http://schemas.openxmlformats.org/officeDocument/2006/relationships/ctrlProp" Target="../ctrlProps/ctrlProp161.xml"/><Relationship Id="rId17" Type="http://schemas.openxmlformats.org/officeDocument/2006/relationships/ctrlProp" Target="../ctrlProps/ctrlProp16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65.xml"/><Relationship Id="rId20" Type="http://schemas.openxmlformats.org/officeDocument/2006/relationships/ctrlProp" Target="../ctrlProps/ctrlProp169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5" Type="http://schemas.openxmlformats.org/officeDocument/2006/relationships/ctrlProp" Target="../ctrlProps/ctrlProp164.xml"/><Relationship Id="rId23" Type="http://schemas.openxmlformats.org/officeDocument/2006/relationships/ctrlProp" Target="../ctrlProps/ctrlProp172.xml"/><Relationship Id="rId10" Type="http://schemas.openxmlformats.org/officeDocument/2006/relationships/ctrlProp" Target="../ctrlProps/ctrlProp159.xml"/><Relationship Id="rId19" Type="http://schemas.openxmlformats.org/officeDocument/2006/relationships/ctrlProp" Target="../ctrlProps/ctrlProp168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Relationship Id="rId14" Type="http://schemas.openxmlformats.org/officeDocument/2006/relationships/ctrlProp" Target="../ctrlProps/ctrlProp163.xml"/><Relationship Id="rId22" Type="http://schemas.openxmlformats.org/officeDocument/2006/relationships/ctrlProp" Target="../ctrlProps/ctrlProp17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7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76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5.xml"/><Relationship Id="rId5" Type="http://schemas.openxmlformats.org/officeDocument/2006/relationships/ctrlProp" Target="../ctrlProps/ctrlProp174.xml"/><Relationship Id="rId10" Type="http://schemas.openxmlformats.org/officeDocument/2006/relationships/ctrlProp" Target="../ctrlProps/ctrlProp179.xml"/><Relationship Id="rId4" Type="http://schemas.openxmlformats.org/officeDocument/2006/relationships/ctrlProp" Target="../ctrlProps/ctrlProp173.xml"/><Relationship Id="rId9" Type="http://schemas.openxmlformats.org/officeDocument/2006/relationships/ctrlProp" Target="../ctrlProps/ctrlProp1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88"/>
  <sheetViews>
    <sheetView view="pageBreakPreview" topLeftCell="A26" zoomScaleNormal="100" zoomScaleSheetLayoutView="100" workbookViewId="0">
      <selection activeCell="C85" sqref="C85:J85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3.42578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customWidth="1"/>
    <col min="12" max="12" width="12.7109375" style="1" customWidth="1"/>
    <col min="13" max="13" width="10.140625" style="1" customWidth="1"/>
    <col min="14" max="16" width="10.140625" style="1" bestFit="1" customWidth="1"/>
    <col min="17" max="16384" width="11.42578125" style="1"/>
  </cols>
  <sheetData>
    <row r="1" spans="2:11" ht="27" customHeight="1" thickBot="1" x14ac:dyDescent="0.25">
      <c r="B1" s="24"/>
      <c r="C1" s="25"/>
      <c r="D1" s="202" t="s">
        <v>2</v>
      </c>
      <c r="E1" s="203"/>
      <c r="F1" s="203"/>
      <c r="G1" s="203"/>
      <c r="H1" s="203"/>
      <c r="I1" s="203"/>
      <c r="J1" s="204"/>
      <c r="K1" s="36"/>
    </row>
    <row r="2" spans="2:11" ht="15.75" customHeight="1" x14ac:dyDescent="0.2">
      <c r="B2" s="26"/>
      <c r="D2" s="206" t="s">
        <v>207</v>
      </c>
      <c r="E2" s="207"/>
      <c r="F2" s="207"/>
      <c r="G2" s="207"/>
      <c r="H2" s="207"/>
      <c r="I2" s="207"/>
      <c r="J2" s="208"/>
    </row>
    <row r="3" spans="2:11" ht="15.75" customHeight="1" thickBot="1" x14ac:dyDescent="0.25">
      <c r="B3" s="26"/>
      <c r="D3" s="209"/>
      <c r="E3" s="210"/>
      <c r="F3" s="210"/>
      <c r="G3" s="210"/>
      <c r="H3" s="210"/>
      <c r="I3" s="210"/>
      <c r="J3" s="211"/>
      <c r="K3" s="31"/>
    </row>
    <row r="4" spans="2:11" ht="13.5" thickBot="1" x14ac:dyDescent="0.25">
      <c r="D4" s="162"/>
      <c r="E4" s="28"/>
      <c r="F4" s="28"/>
      <c r="G4" s="28"/>
      <c r="H4" s="28"/>
      <c r="I4" s="28"/>
      <c r="J4" s="30"/>
    </row>
    <row r="5" spans="2:11" x14ac:dyDescent="0.2">
      <c r="J5" s="27"/>
    </row>
    <row r="6" spans="2:11" x14ac:dyDescent="0.2">
      <c r="J6" s="27"/>
    </row>
    <row r="7" spans="2:11" x14ac:dyDescent="0.2">
      <c r="J7" s="27"/>
    </row>
    <row r="8" spans="2:11" x14ac:dyDescent="0.2">
      <c r="D8" s="2"/>
      <c r="J8" s="27"/>
    </row>
    <row r="9" spans="2:11" x14ac:dyDescent="0.2">
      <c r="E9" s="205"/>
      <c r="F9" s="205"/>
      <c r="G9" s="205"/>
      <c r="H9" s="205"/>
      <c r="I9" s="205"/>
      <c r="J9" s="27"/>
    </row>
    <row r="10" spans="2:11" ht="13.5" thickBot="1" x14ac:dyDescent="0.25">
      <c r="C10" s="28"/>
      <c r="D10" s="29"/>
      <c r="E10" s="28"/>
      <c r="F10" s="28"/>
      <c r="G10" s="28"/>
      <c r="H10" s="28"/>
      <c r="I10" s="28"/>
      <c r="J10" s="30"/>
    </row>
    <row r="15" spans="2:11" x14ac:dyDescent="0.2">
      <c r="D15" s="2"/>
    </row>
    <row r="19" spans="4:9" x14ac:dyDescent="0.2">
      <c r="I19" s="3"/>
    </row>
    <row r="20" spans="4:9" x14ac:dyDescent="0.2">
      <c r="I20" s="3"/>
    </row>
    <row r="25" spans="4:9" x14ac:dyDescent="0.2">
      <c r="D25" s="4"/>
    </row>
    <row r="33" spans="4:11" ht="15.75" customHeight="1" x14ac:dyDescent="0.2"/>
    <row r="34" spans="4:11" ht="15.75" customHeight="1" x14ac:dyDescent="0.2">
      <c r="D34" s="5"/>
    </row>
    <row r="35" spans="4:11" ht="15.75" customHeight="1" x14ac:dyDescent="0.2">
      <c r="D35" s="6"/>
    </row>
    <row r="36" spans="4:11" ht="15.75" customHeight="1" x14ac:dyDescent="0.2"/>
    <row r="38" spans="4:11" x14ac:dyDescent="0.2">
      <c r="I38"/>
      <c r="J38"/>
      <c r="K38"/>
    </row>
    <row r="39" spans="4:11" x14ac:dyDescent="0.2">
      <c r="I39"/>
      <c r="J39"/>
      <c r="K39"/>
    </row>
    <row r="40" spans="4:11" x14ac:dyDescent="0.2">
      <c r="I40"/>
      <c r="J40"/>
      <c r="K40"/>
    </row>
    <row r="42" spans="4:11" ht="15.75" customHeight="1" x14ac:dyDescent="0.2"/>
    <row r="43" spans="4:11" ht="15.75" customHeight="1" x14ac:dyDescent="0.2"/>
    <row r="44" spans="4:11" ht="15.75" customHeight="1" x14ac:dyDescent="0.2"/>
    <row r="45" spans="4:11" ht="15.75" customHeight="1" x14ac:dyDescent="0.2"/>
    <row r="82" spans="2:10" x14ac:dyDescent="0.2">
      <c r="B82" s="213" t="s">
        <v>188</v>
      </c>
      <c r="C82" s="213"/>
      <c r="D82" s="213"/>
      <c r="E82" s="213"/>
      <c r="F82" s="213"/>
      <c r="G82" s="213"/>
      <c r="H82" s="213"/>
      <c r="I82" s="213"/>
      <c r="J82" s="213"/>
    </row>
    <row r="83" spans="2:10" x14ac:dyDescent="0.2">
      <c r="B83" s="199" t="s">
        <v>189</v>
      </c>
      <c r="C83" s="212" t="s">
        <v>201</v>
      </c>
      <c r="D83" s="212"/>
      <c r="E83" s="212"/>
      <c r="F83" s="212"/>
      <c r="G83" s="212"/>
      <c r="H83" s="212"/>
      <c r="I83" s="212"/>
      <c r="J83" s="212"/>
    </row>
    <row r="84" spans="2:10" ht="39.75" customHeight="1" x14ac:dyDescent="0.2">
      <c r="B84" s="199" t="s">
        <v>190</v>
      </c>
      <c r="C84" s="212" t="s">
        <v>202</v>
      </c>
      <c r="D84" s="212"/>
      <c r="E84" s="212"/>
      <c r="F84" s="212"/>
      <c r="G84" s="212"/>
      <c r="H84" s="212"/>
      <c r="I84" s="212"/>
      <c r="J84" s="212"/>
    </row>
    <row r="85" spans="2:10" ht="57.75" customHeight="1" x14ac:dyDescent="0.2">
      <c r="B85" s="199" t="s">
        <v>191</v>
      </c>
      <c r="C85" s="212" t="s">
        <v>208</v>
      </c>
      <c r="D85" s="212"/>
      <c r="E85" s="212"/>
      <c r="F85" s="212"/>
      <c r="G85" s="212"/>
      <c r="H85" s="212"/>
      <c r="I85" s="212"/>
      <c r="J85" s="212"/>
    </row>
    <row r="86" spans="2:10" x14ac:dyDescent="0.2">
      <c r="B86" s="199" t="s">
        <v>192</v>
      </c>
      <c r="C86" s="212" t="s">
        <v>193</v>
      </c>
      <c r="D86" s="212"/>
      <c r="E86" s="212"/>
      <c r="F86" s="212"/>
      <c r="G86" s="212"/>
      <c r="H86" s="212"/>
      <c r="I86" s="212"/>
      <c r="J86" s="212"/>
    </row>
    <row r="87" spans="2:10" x14ac:dyDescent="0.2">
      <c r="B87" s="199" t="s">
        <v>194</v>
      </c>
      <c r="C87" s="212" t="s">
        <v>195</v>
      </c>
      <c r="D87" s="212"/>
      <c r="E87" s="212"/>
      <c r="F87" s="212"/>
      <c r="G87" s="212"/>
      <c r="H87" s="212"/>
      <c r="I87" s="212"/>
      <c r="J87" s="212"/>
    </row>
    <row r="88" spans="2:10" ht="24" x14ac:dyDescent="0.2">
      <c r="B88" s="199" t="s">
        <v>196</v>
      </c>
      <c r="C88" s="212" t="s">
        <v>203</v>
      </c>
      <c r="D88" s="212"/>
      <c r="E88" s="212"/>
      <c r="F88" s="212"/>
      <c r="G88" s="212"/>
      <c r="H88" s="212"/>
      <c r="I88" s="212"/>
      <c r="J88" s="212"/>
    </row>
  </sheetData>
  <sheetProtection selectLockedCells="1" selectUnlockedCells="1"/>
  <mergeCells count="10">
    <mergeCell ref="D1:J1"/>
    <mergeCell ref="E9:I9"/>
    <mergeCell ref="D2:J3"/>
    <mergeCell ref="C87:J87"/>
    <mergeCell ref="C88:J88"/>
    <mergeCell ref="C86:J86"/>
    <mergeCell ref="B82:J82"/>
    <mergeCell ref="C83:J83"/>
    <mergeCell ref="C84:J84"/>
    <mergeCell ref="C85:J85"/>
  </mergeCells>
  <hyperlinks>
    <hyperlink ref="C86" r:id="rId1" display="mailto:protecciondatos@jccm.es" xr:uid="{00000000-0004-0000-0000-000000000000}"/>
  </hyperlinks>
  <pageMargins left="0.51181102362204722" right="0.51181102362204722" top="0.74803149606299213" bottom="0.35433070866141736" header="0.31496062992125984" footer="0.31496062992125984"/>
  <pageSetup paperSize="9" scale="6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B1:S58"/>
  <sheetViews>
    <sheetView view="pageBreakPreview" zoomScaleNormal="80" zoomScaleSheetLayoutView="100" workbookViewId="0">
      <selection activeCell="K15" sqref="K15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8.42578125" style="1" bestFit="1" customWidth="1"/>
    <col min="6" max="6" width="14.140625" style="1" bestFit="1" customWidth="1"/>
    <col min="7" max="7" width="12.140625" style="1" bestFit="1" customWidth="1"/>
    <col min="8" max="8" width="12.7109375" style="1" bestFit="1" customWidth="1"/>
    <col min="9" max="9" width="17" style="1" customWidth="1"/>
    <col min="10" max="10" width="19.140625" style="1" bestFit="1" customWidth="1"/>
    <col min="11" max="13" width="12.140625" style="1" customWidth="1"/>
    <col min="14" max="14" width="12.85546875" style="1" customWidth="1"/>
    <col min="15" max="15" width="11.42578125" style="1" hidden="1" customWidth="1"/>
    <col min="16" max="16" width="2.28515625" style="1" hidden="1" customWidth="1"/>
    <col min="17" max="17" width="12.7109375" style="1" hidden="1" customWidth="1"/>
    <col min="18" max="18" width="4.42578125" style="1" hidden="1" customWidth="1"/>
    <col min="19" max="19" width="11.42578125" style="1" hidden="1" customWidth="1"/>
    <col min="20" max="20" width="0" style="1" hidden="1" customWidth="1"/>
    <col min="21" max="16384" width="11.42578125" style="1"/>
  </cols>
  <sheetData>
    <row r="1" spans="2:18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8" ht="15.75" customHeight="1" x14ac:dyDescent="0.2">
      <c r="D2" s="381" t="s">
        <v>88</v>
      </c>
      <c r="E2" s="382"/>
      <c r="F2" s="382"/>
      <c r="G2" s="382"/>
      <c r="H2" s="382"/>
      <c r="I2" s="382"/>
      <c r="J2" s="383"/>
    </row>
    <row r="3" spans="2:18" ht="15.75" customHeight="1" thickBot="1" x14ac:dyDescent="0.25">
      <c r="D3" s="384"/>
      <c r="E3" s="385"/>
      <c r="F3" s="385"/>
      <c r="G3" s="385"/>
      <c r="H3" s="385"/>
      <c r="I3" s="385"/>
      <c r="J3" s="386"/>
    </row>
    <row r="4" spans="2:18" ht="15.75" customHeight="1" x14ac:dyDescent="0.2">
      <c r="D4" s="16"/>
      <c r="E4" s="16"/>
      <c r="F4" s="16"/>
      <c r="G4" s="16"/>
      <c r="H4" s="16"/>
      <c r="I4" s="16"/>
      <c r="J4" s="16"/>
    </row>
    <row r="5" spans="2:18" ht="15.75" customHeight="1" x14ac:dyDescent="0.2">
      <c r="D5" s="16"/>
      <c r="E5" s="16"/>
      <c r="F5" s="16"/>
      <c r="G5" s="16"/>
      <c r="H5" s="16"/>
      <c r="I5" s="16"/>
      <c r="J5" s="16"/>
    </row>
    <row r="6" spans="2:18" ht="15.75" customHeight="1" x14ac:dyDescent="0.2">
      <c r="D6" s="16"/>
      <c r="E6" s="16"/>
      <c r="F6" s="16"/>
      <c r="G6" s="16"/>
      <c r="H6" s="16"/>
      <c r="I6" s="16"/>
      <c r="J6" s="16"/>
    </row>
    <row r="7" spans="2:18" ht="15.75" customHeight="1" x14ac:dyDescent="0.2">
      <c r="D7" s="16"/>
      <c r="E7" s="16"/>
      <c r="F7" s="16"/>
      <c r="G7" s="16"/>
      <c r="H7" s="16"/>
      <c r="I7" s="16"/>
      <c r="J7" s="16"/>
    </row>
    <row r="8" spans="2:18" ht="15.75" customHeight="1" x14ac:dyDescent="0.2">
      <c r="D8" s="16"/>
      <c r="E8" s="16"/>
      <c r="F8" s="16"/>
      <c r="G8" s="16"/>
      <c r="H8" s="16"/>
      <c r="I8" s="16"/>
      <c r="J8" s="16"/>
    </row>
    <row r="9" spans="2:18" ht="15.75" customHeight="1" x14ac:dyDescent="0.2">
      <c r="D9" s="16"/>
      <c r="E9" s="16"/>
      <c r="F9" s="16"/>
      <c r="G9" s="16"/>
      <c r="H9" s="16"/>
      <c r="I9" s="16"/>
      <c r="J9" s="16"/>
    </row>
    <row r="10" spans="2:18" ht="15.75" customHeight="1" x14ac:dyDescent="0.2">
      <c r="D10" s="16"/>
      <c r="E10" s="16"/>
      <c r="F10" s="16"/>
      <c r="G10" s="16"/>
      <c r="H10" s="16"/>
      <c r="I10" s="16"/>
      <c r="J10" s="16"/>
    </row>
    <row r="11" spans="2:18" ht="15.75" customHeight="1" thickBot="1" x14ac:dyDescent="0.25">
      <c r="D11" s="16"/>
      <c r="E11" s="16"/>
      <c r="F11" s="16"/>
      <c r="G11" s="16"/>
      <c r="H11" s="16"/>
      <c r="I11" s="16"/>
      <c r="J11" s="16"/>
    </row>
    <row r="12" spans="2:18" ht="12.75" customHeight="1" x14ac:dyDescent="0.2">
      <c r="B12" s="345" t="s">
        <v>34</v>
      </c>
      <c r="C12" s="241">
        <v>1</v>
      </c>
      <c r="D12" s="376" t="s">
        <v>89</v>
      </c>
      <c r="E12" s="73" t="s">
        <v>90</v>
      </c>
      <c r="F12" s="75" t="s">
        <v>19</v>
      </c>
      <c r="G12" s="75" t="s">
        <v>20</v>
      </c>
      <c r="H12" s="76" t="s">
        <v>91</v>
      </c>
      <c r="I12" s="10"/>
      <c r="J12" s="10"/>
      <c r="P12" s="35"/>
      <c r="Q12" s="35"/>
      <c r="R12" s="35"/>
    </row>
    <row r="13" spans="2:18" ht="31.5" customHeight="1" x14ac:dyDescent="0.2">
      <c r="B13" s="346"/>
      <c r="C13" s="242"/>
      <c r="D13" s="377"/>
      <c r="E13" s="330">
        <v>1</v>
      </c>
      <c r="F13" s="325">
        <v>2</v>
      </c>
      <c r="G13" s="325">
        <v>3</v>
      </c>
      <c r="H13" s="327">
        <v>5</v>
      </c>
      <c r="I13" s="10"/>
      <c r="J13" s="10"/>
      <c r="P13" s="108">
        <v>1</v>
      </c>
      <c r="Q13" s="109">
        <v>1</v>
      </c>
      <c r="R13" s="110">
        <f>CHOOSE(Q13,0.5,1,1.5,3.2)</f>
        <v>0.5</v>
      </c>
    </row>
    <row r="14" spans="2:18" ht="13.5" thickBot="1" x14ac:dyDescent="0.25">
      <c r="B14" s="346"/>
      <c r="C14" s="372"/>
      <c r="D14" s="377"/>
      <c r="E14" s="291"/>
      <c r="F14" s="253"/>
      <c r="G14" s="253"/>
      <c r="H14" s="312"/>
      <c r="I14" s="10"/>
      <c r="J14" s="10"/>
      <c r="P14" s="35"/>
      <c r="Q14" s="35"/>
      <c r="R14" s="35"/>
    </row>
    <row r="15" spans="2:18" ht="12.75" customHeight="1" x14ac:dyDescent="0.2">
      <c r="B15" s="346"/>
      <c r="C15" s="273">
        <v>2</v>
      </c>
      <c r="D15" s="238" t="s">
        <v>92</v>
      </c>
      <c r="E15" s="91" t="s">
        <v>93</v>
      </c>
      <c r="F15" s="75" t="s">
        <v>25</v>
      </c>
      <c r="G15" s="75" t="s">
        <v>94</v>
      </c>
      <c r="H15" s="75" t="s">
        <v>95</v>
      </c>
      <c r="I15" s="75" t="s">
        <v>96</v>
      </c>
      <c r="J15" s="76" t="s">
        <v>97</v>
      </c>
      <c r="P15" s="315">
        <v>2</v>
      </c>
      <c r="Q15" s="55" t="b">
        <v>0</v>
      </c>
      <c r="R15" s="111">
        <f t="shared" ref="R15:R20" si="0">IF(Q15=TRUE,0.3,0)</f>
        <v>0</v>
      </c>
    </row>
    <row r="16" spans="2:18" x14ac:dyDescent="0.2">
      <c r="B16" s="346"/>
      <c r="C16" s="274"/>
      <c r="D16" s="271"/>
      <c r="E16" s="379">
        <v>0.5</v>
      </c>
      <c r="F16" s="374">
        <v>0.5</v>
      </c>
      <c r="G16" s="374">
        <v>0.5</v>
      </c>
      <c r="H16" s="374">
        <v>0.5</v>
      </c>
      <c r="I16" s="374">
        <v>0.5</v>
      </c>
      <c r="J16" s="375">
        <v>0.5</v>
      </c>
      <c r="P16" s="316"/>
      <c r="Q16" s="35" t="b">
        <v>0</v>
      </c>
      <c r="R16" s="112">
        <f t="shared" si="0"/>
        <v>0</v>
      </c>
    </row>
    <row r="17" spans="2:18" ht="13.5" thickBot="1" x14ac:dyDescent="0.25">
      <c r="B17" s="346"/>
      <c r="C17" s="275"/>
      <c r="D17" s="272"/>
      <c r="E17" s="387"/>
      <c r="F17" s="326"/>
      <c r="G17" s="326"/>
      <c r="H17" s="326"/>
      <c r="I17" s="326"/>
      <c r="J17" s="328"/>
      <c r="P17" s="316"/>
      <c r="Q17" s="35" t="b">
        <v>0</v>
      </c>
      <c r="R17" s="112">
        <f t="shared" si="0"/>
        <v>0</v>
      </c>
    </row>
    <row r="18" spans="2:18" x14ac:dyDescent="0.2">
      <c r="B18" s="346"/>
      <c r="C18" s="273">
        <v>3</v>
      </c>
      <c r="D18" s="238" t="s">
        <v>135</v>
      </c>
      <c r="E18" s="91" t="s">
        <v>98</v>
      </c>
      <c r="F18" s="75" t="s">
        <v>99</v>
      </c>
      <c r="G18" s="75" t="s">
        <v>100</v>
      </c>
      <c r="H18" s="75" t="s">
        <v>101</v>
      </c>
      <c r="I18" s="76" t="s">
        <v>102</v>
      </c>
      <c r="P18" s="316"/>
      <c r="Q18" s="35" t="b">
        <v>0</v>
      </c>
      <c r="R18" s="112">
        <f t="shared" si="0"/>
        <v>0</v>
      </c>
    </row>
    <row r="19" spans="2:18" x14ac:dyDescent="0.2">
      <c r="B19" s="346"/>
      <c r="C19" s="274"/>
      <c r="D19" s="239"/>
      <c r="E19" s="378">
        <v>5</v>
      </c>
      <c r="F19" s="253">
        <v>5</v>
      </c>
      <c r="G19" s="253">
        <v>5</v>
      </c>
      <c r="H19" s="253">
        <v>5</v>
      </c>
      <c r="I19" s="312">
        <v>5</v>
      </c>
      <c r="J19" s="10"/>
      <c r="K19" s="10"/>
      <c r="L19" s="10"/>
      <c r="M19" s="10"/>
      <c r="N19" s="10"/>
      <c r="P19" s="316"/>
      <c r="Q19" s="35" t="b">
        <v>0</v>
      </c>
      <c r="R19" s="113">
        <f t="shared" si="0"/>
        <v>0</v>
      </c>
    </row>
    <row r="20" spans="2:18" x14ac:dyDescent="0.2">
      <c r="B20" s="346"/>
      <c r="C20" s="274"/>
      <c r="D20" s="239"/>
      <c r="E20" s="379"/>
      <c r="F20" s="374"/>
      <c r="G20" s="374"/>
      <c r="H20" s="374"/>
      <c r="I20" s="375"/>
      <c r="J20" s="10"/>
      <c r="K20" s="10"/>
      <c r="L20" s="10"/>
      <c r="M20" s="10"/>
      <c r="N20" s="10"/>
      <c r="P20" s="317"/>
      <c r="Q20" s="43" t="b">
        <v>0</v>
      </c>
      <c r="R20" s="114">
        <f t="shared" si="0"/>
        <v>0</v>
      </c>
    </row>
    <row r="21" spans="2:18" x14ac:dyDescent="0.2">
      <c r="B21" s="346"/>
      <c r="C21" s="274"/>
      <c r="D21" s="239"/>
      <c r="E21" s="117" t="s">
        <v>103</v>
      </c>
      <c r="F21" s="11" t="s">
        <v>104</v>
      </c>
      <c r="G21" s="11" t="s">
        <v>105</v>
      </c>
      <c r="H21" s="11" t="s">
        <v>106</v>
      </c>
      <c r="I21" s="80" t="s">
        <v>107</v>
      </c>
      <c r="J21" s="10"/>
      <c r="K21" s="10"/>
      <c r="L21" s="10"/>
      <c r="M21" s="10"/>
      <c r="N21" s="10"/>
      <c r="P21" s="115"/>
      <c r="Q21" s="35"/>
      <c r="R21" s="61">
        <f>SUM(R15:R20)</f>
        <v>0</v>
      </c>
    </row>
    <row r="22" spans="2:18" ht="24" customHeight="1" x14ac:dyDescent="0.2">
      <c r="B22" s="346"/>
      <c r="C22" s="274"/>
      <c r="D22" s="239"/>
      <c r="E22" s="378">
        <v>5</v>
      </c>
      <c r="F22" s="253">
        <v>5</v>
      </c>
      <c r="G22" s="253">
        <v>5</v>
      </c>
      <c r="H22" s="253">
        <v>5</v>
      </c>
      <c r="I22" s="312">
        <v>5</v>
      </c>
      <c r="J22" s="10"/>
      <c r="K22" s="10"/>
      <c r="L22" s="10"/>
      <c r="M22" s="10"/>
      <c r="N22" s="10"/>
      <c r="P22" s="315">
        <v>3</v>
      </c>
      <c r="Q22" s="55" t="b">
        <v>0</v>
      </c>
      <c r="R22" s="116">
        <f>IF(Q22=TRUE,0.5,0)</f>
        <v>0</v>
      </c>
    </row>
    <row r="23" spans="2:18" ht="13.5" thickBot="1" x14ac:dyDescent="0.25">
      <c r="B23" s="347"/>
      <c r="C23" s="275"/>
      <c r="D23" s="240"/>
      <c r="E23" s="380"/>
      <c r="F23" s="364"/>
      <c r="G23" s="364"/>
      <c r="H23" s="364"/>
      <c r="I23" s="365"/>
      <c r="J23" s="10"/>
      <c r="K23" s="10"/>
      <c r="L23" s="10"/>
      <c r="M23" s="10"/>
      <c r="N23" s="10"/>
      <c r="P23" s="316"/>
      <c r="Q23" s="35" t="b">
        <v>0</v>
      </c>
      <c r="R23" s="113">
        <f>IF(Q23=TRUE,0.5,0)</f>
        <v>0</v>
      </c>
    </row>
    <row r="24" spans="2:18" ht="13.5" thickBot="1" x14ac:dyDescent="0.25">
      <c r="B24" s="263" t="s">
        <v>108</v>
      </c>
      <c r="C24" s="264"/>
      <c r="D24" s="373"/>
      <c r="E24" s="105"/>
      <c r="F24" s="106"/>
      <c r="G24" s="150">
        <f>SUM(R13,R21,R32)</f>
        <v>0.5</v>
      </c>
      <c r="H24" s="106"/>
      <c r="I24" s="107"/>
      <c r="J24" s="9"/>
      <c r="P24" s="316"/>
      <c r="Q24" s="35" t="b">
        <v>0</v>
      </c>
      <c r="R24" s="112">
        <f>IF(Q24=TRUE,0.5,0)</f>
        <v>0</v>
      </c>
    </row>
    <row r="25" spans="2:18" x14ac:dyDescent="0.2">
      <c r="B25" s="50"/>
      <c r="C25" s="9"/>
      <c r="D25" s="33"/>
      <c r="F25" s="10"/>
      <c r="G25" s="10"/>
      <c r="H25" s="10"/>
      <c r="I25" s="10"/>
      <c r="J25" s="9"/>
      <c r="P25" s="316"/>
      <c r="Q25" s="35" t="b">
        <v>0</v>
      </c>
      <c r="R25" s="112">
        <f>IF(Q25=TRUE,0.5,0)</f>
        <v>0</v>
      </c>
    </row>
    <row r="26" spans="2:18" x14ac:dyDescent="0.2">
      <c r="Q26" s="1" t="b">
        <v>0</v>
      </c>
      <c r="R26" s="112">
        <f>IF(Q26=TRUE,0.5,0)</f>
        <v>0</v>
      </c>
    </row>
    <row r="27" spans="2:18" x14ac:dyDescent="0.2">
      <c r="Q27" s="1" t="b">
        <v>0</v>
      </c>
      <c r="R27" s="112">
        <f t="shared" ref="R27:R31" si="1">IF(Q27=TRUE,0.5,0)</f>
        <v>0</v>
      </c>
    </row>
    <row r="28" spans="2:18" x14ac:dyDescent="0.2">
      <c r="D28" s="2"/>
      <c r="Q28" s="1" t="b">
        <v>0</v>
      </c>
      <c r="R28" s="112">
        <f t="shared" si="1"/>
        <v>0</v>
      </c>
    </row>
    <row r="29" spans="2:18" x14ac:dyDescent="0.2">
      <c r="Q29" s="1" t="b">
        <v>0</v>
      </c>
      <c r="R29" s="112">
        <f t="shared" si="1"/>
        <v>0</v>
      </c>
    </row>
    <row r="30" spans="2:18" x14ac:dyDescent="0.2">
      <c r="Q30" s="1" t="b">
        <v>0</v>
      </c>
      <c r="R30" s="112">
        <f t="shared" si="1"/>
        <v>0</v>
      </c>
    </row>
    <row r="31" spans="2:18" x14ac:dyDescent="0.2">
      <c r="Q31" s="1" t="b">
        <v>0</v>
      </c>
      <c r="R31" s="112">
        <f t="shared" si="1"/>
        <v>0</v>
      </c>
    </row>
    <row r="32" spans="2:18" x14ac:dyDescent="0.2">
      <c r="I32" s="3"/>
      <c r="R32" s="113">
        <f>SUM(R22:R31)</f>
        <v>0</v>
      </c>
    </row>
    <row r="33" spans="4:9" x14ac:dyDescent="0.2">
      <c r="I33" s="3"/>
    </row>
    <row r="38" spans="4:9" x14ac:dyDescent="0.2">
      <c r="D38" s="4"/>
    </row>
    <row r="46" spans="4:9" ht="15.75" customHeight="1" x14ac:dyDescent="0.2"/>
    <row r="47" spans="4:9" ht="15.75" customHeight="1" x14ac:dyDescent="0.2">
      <c r="D47" s="5"/>
    </row>
    <row r="48" spans="4:9" ht="15.75" customHeight="1" x14ac:dyDescent="0.2">
      <c r="D48" s="6"/>
    </row>
    <row r="49" spans="9:9" ht="15.75" customHeight="1" x14ac:dyDescent="0.2"/>
    <row r="52" spans="9:9" x14ac:dyDescent="0.2">
      <c r="I52" s="5"/>
    </row>
    <row r="53" spans="9:9" x14ac:dyDescent="0.2">
      <c r="I53" s="5"/>
    </row>
    <row r="55" spans="9:9" ht="15.75" customHeight="1" x14ac:dyDescent="0.2"/>
    <row r="56" spans="9:9" ht="15.75" customHeight="1" x14ac:dyDescent="0.2"/>
    <row r="57" spans="9:9" ht="15.75" customHeight="1" x14ac:dyDescent="0.2"/>
    <row r="58" spans="9:9" ht="15.75" customHeight="1" x14ac:dyDescent="0.2"/>
  </sheetData>
  <sheetProtection selectLockedCells="1"/>
  <mergeCells count="32">
    <mergeCell ref="D1:J1"/>
    <mergeCell ref="H19:H20"/>
    <mergeCell ref="G13:G14"/>
    <mergeCell ref="H13:H14"/>
    <mergeCell ref="G19:G20"/>
    <mergeCell ref="G22:G23"/>
    <mergeCell ref="D2:J3"/>
    <mergeCell ref="F16:F17"/>
    <mergeCell ref="G16:G17"/>
    <mergeCell ref="P22:P25"/>
    <mergeCell ref="I19:I20"/>
    <mergeCell ref="P15:P20"/>
    <mergeCell ref="D18:D23"/>
    <mergeCell ref="H22:H23"/>
    <mergeCell ref="D15:D17"/>
    <mergeCell ref="E16:E17"/>
    <mergeCell ref="B12:B23"/>
    <mergeCell ref="B24:D24"/>
    <mergeCell ref="H16:H17"/>
    <mergeCell ref="I16:I17"/>
    <mergeCell ref="J16:J17"/>
    <mergeCell ref="D12:D14"/>
    <mergeCell ref="E19:E20"/>
    <mergeCell ref="F19:F20"/>
    <mergeCell ref="C18:C23"/>
    <mergeCell ref="C15:C17"/>
    <mergeCell ref="E22:E23"/>
    <mergeCell ref="F22:F23"/>
    <mergeCell ref="C12:C14"/>
    <mergeCell ref="E13:E14"/>
    <mergeCell ref="F13:F14"/>
    <mergeCell ref="I22:I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6" r:id="rId4" name="Check Box 4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18</xdr:row>
                    <xdr:rowOff>0</xdr:rowOff>
                  </from>
                  <to>
                    <xdr:col>4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5" name="Check Box 7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14</xdr:row>
                    <xdr:rowOff>142875</xdr:rowOff>
                  </from>
                  <to>
                    <xdr:col>4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6" name="Check Box 14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14</xdr:row>
                    <xdr:rowOff>142875</xdr:rowOff>
                  </from>
                  <to>
                    <xdr:col>5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7" name="Check Box 15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14</xdr:row>
                    <xdr:rowOff>142875</xdr:rowOff>
                  </from>
                  <to>
                    <xdr:col>6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8" name="Check Box 16">
              <controlPr locked="0" defaultSize="0" autoFill="0" autoLine="0" autoPict="0">
                <anchor moveWithCells="1">
                  <from>
                    <xdr:col>7</xdr:col>
                    <xdr:colOff>400050</xdr:colOff>
                    <xdr:row>14</xdr:row>
                    <xdr:rowOff>142875</xdr:rowOff>
                  </from>
                  <to>
                    <xdr:col>7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9" name="Check Box 17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14</xdr:row>
                    <xdr:rowOff>142875</xdr:rowOff>
                  </from>
                  <to>
                    <xdr:col>8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10" name="Check Box 18">
              <controlPr locked="0" defaultSize="0" autoFill="0" autoLine="0" autoPict="0">
                <anchor moveWithCells="1">
                  <from>
                    <xdr:col>9</xdr:col>
                    <xdr:colOff>400050</xdr:colOff>
                    <xdr:row>14</xdr:row>
                    <xdr:rowOff>142875</xdr:rowOff>
                  </from>
                  <to>
                    <xdr:col>9</xdr:col>
                    <xdr:colOff>704850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11" name="Check Box 19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18</xdr:row>
                    <xdr:rowOff>0</xdr:rowOff>
                  </from>
                  <to>
                    <xdr:col>5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2" name="Check Box 2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0</xdr:rowOff>
                  </from>
                  <to>
                    <xdr:col>6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3" name="Check Box 21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18</xdr:row>
                    <xdr:rowOff>0</xdr:rowOff>
                  </from>
                  <to>
                    <xdr:col>7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4" name="Check Box 22">
              <controlPr locked="0" defaultSize="0" autoFill="0" autoLine="0" autoPict="0">
                <anchor moveWithCells="1">
                  <from>
                    <xdr:col>8</xdr:col>
                    <xdr:colOff>381000</xdr:colOff>
                    <xdr:row>18</xdr:row>
                    <xdr:rowOff>0</xdr:rowOff>
                  </from>
                  <to>
                    <xdr:col>8</xdr:col>
                    <xdr:colOff>685800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5" r:id="rId15" name="Group Box 483">
              <controlPr locked="0" defaultSize="0" autoFill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6" r:id="rId16" name="Option Button 484">
              <controlPr locked="0" defaultSize="0" autoFill="0" autoLine="0" autoPict="0">
                <anchor moveWithCells="1">
                  <from>
                    <xdr:col>4</xdr:col>
                    <xdr:colOff>171450</xdr:colOff>
                    <xdr:row>12</xdr:row>
                    <xdr:rowOff>57150</xdr:rowOff>
                  </from>
                  <to>
                    <xdr:col>4</xdr:col>
                    <xdr:colOff>476250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7" r:id="rId17" name="Option Button 485">
              <controlPr defaultSize="0" autoFill="0" autoLine="0" autoPict="0">
                <anchor moveWithCells="1">
                  <from>
                    <xdr:col>5</xdr:col>
                    <xdr:colOff>142875</xdr:colOff>
                    <xdr:row>12</xdr:row>
                    <xdr:rowOff>47625</xdr:rowOff>
                  </from>
                  <to>
                    <xdr:col>5</xdr:col>
                    <xdr:colOff>447675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8" r:id="rId18" name="Option Button 486">
              <controlPr defaultSize="0" autoFill="0" autoLine="0" autoPict="0">
                <anchor moveWithCells="1">
                  <from>
                    <xdr:col>6</xdr:col>
                    <xdr:colOff>123825</xdr:colOff>
                    <xdr:row>12</xdr:row>
                    <xdr:rowOff>28575</xdr:rowOff>
                  </from>
                  <to>
                    <xdr:col>6</xdr:col>
                    <xdr:colOff>428625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399" r:id="rId19" name="Option Button 487">
              <controlPr defaultSize="0" autoFill="0" autoLine="0" autoPict="0">
                <anchor moveWithCells="1">
                  <from>
                    <xdr:col>7</xdr:col>
                    <xdr:colOff>123825</xdr:colOff>
                    <xdr:row>12</xdr:row>
                    <xdr:rowOff>66675</xdr:rowOff>
                  </from>
                  <to>
                    <xdr:col>7</xdr:col>
                    <xdr:colOff>428625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0" r:id="rId20" name="Check Box 488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21</xdr:row>
                    <xdr:rowOff>19050</xdr:rowOff>
                  </from>
                  <to>
                    <xdr:col>4</xdr:col>
                    <xdr:colOff>752475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1" r:id="rId21" name="Check Box 489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21</xdr:row>
                    <xdr:rowOff>38100</xdr:rowOff>
                  </from>
                  <to>
                    <xdr:col>5</xdr:col>
                    <xdr:colOff>762000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2" r:id="rId22" name="Check Box 49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21</xdr:row>
                    <xdr:rowOff>19050</xdr:rowOff>
                  </from>
                  <to>
                    <xdr:col>6</xdr:col>
                    <xdr:colOff>752475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3" r:id="rId23" name="Check Box 491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21</xdr:row>
                    <xdr:rowOff>47625</xdr:rowOff>
                  </from>
                  <to>
                    <xdr:col>7</xdr:col>
                    <xdr:colOff>790575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404" r:id="rId24" name="Check Box 492">
              <controlPr locked="0" defaultSize="0" autoFill="0" autoLine="0" autoPict="0">
                <anchor moveWithCells="1">
                  <from>
                    <xdr:col>8</xdr:col>
                    <xdr:colOff>361950</xdr:colOff>
                    <xdr:row>21</xdr:row>
                    <xdr:rowOff>19050</xdr:rowOff>
                  </from>
                  <to>
                    <xdr:col>8</xdr:col>
                    <xdr:colOff>733425</xdr:colOff>
                    <xdr:row>21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S69"/>
  <sheetViews>
    <sheetView tabSelected="1" view="pageBreakPreview" zoomScale="84" zoomScaleNormal="66" zoomScaleSheetLayoutView="84" workbookViewId="0">
      <selection activeCell="O30" sqref="O30"/>
    </sheetView>
  </sheetViews>
  <sheetFormatPr baseColWidth="10" defaultColWidth="11.42578125" defaultRowHeight="12.75" x14ac:dyDescent="0.2"/>
  <cols>
    <col min="1" max="1" width="1.5703125" style="1" customWidth="1"/>
    <col min="2" max="2" width="15.140625" style="1" customWidth="1"/>
    <col min="3" max="3" width="3" style="1" customWidth="1"/>
    <col min="4" max="6" width="21.28515625" style="1" customWidth="1"/>
    <col min="7" max="7" width="8.42578125" style="1" bestFit="1" customWidth="1"/>
    <col min="8" max="8" width="21.28515625" style="1" bestFit="1" customWidth="1"/>
    <col min="9" max="9" width="21.28515625" style="1" customWidth="1"/>
    <col min="10" max="10" width="6.7109375" style="1" customWidth="1"/>
    <col min="11" max="11" width="15.42578125" style="1" bestFit="1" customWidth="1"/>
    <col min="12" max="13" width="23.5703125" style="1" customWidth="1"/>
    <col min="14" max="14" width="6.7109375" style="1" bestFit="1" customWidth="1"/>
    <col min="15" max="15" width="11.42578125" style="1" customWidth="1"/>
    <col min="16" max="16" width="11.42578125" style="1" hidden="1" customWidth="1"/>
    <col min="17" max="17" width="12.7109375" style="35" hidden="1" customWidth="1"/>
    <col min="18" max="18" width="14" style="35" hidden="1" customWidth="1"/>
    <col min="19" max="19" width="13.42578125" style="35" hidden="1" customWidth="1"/>
    <col min="20" max="16384" width="11.42578125" style="1"/>
  </cols>
  <sheetData>
    <row r="1" spans="4:19" ht="27" customHeight="1" x14ac:dyDescent="0.2">
      <c r="D1" s="202" t="s">
        <v>2</v>
      </c>
      <c r="E1" s="203"/>
      <c r="F1" s="203"/>
      <c r="G1" s="203"/>
      <c r="H1" s="203"/>
      <c r="I1" s="203"/>
      <c r="J1" s="203"/>
      <c r="K1" s="203"/>
      <c r="L1" s="203"/>
      <c r="M1" s="203"/>
      <c r="N1" s="204"/>
    </row>
    <row r="2" spans="4:19" ht="15.75" customHeight="1" thickBot="1" x14ac:dyDescent="0.25">
      <c r="D2" s="381" t="s">
        <v>109</v>
      </c>
      <c r="E2" s="421"/>
      <c r="F2" s="421"/>
      <c r="G2" s="382"/>
      <c r="H2" s="382"/>
      <c r="I2" s="382"/>
      <c r="J2" s="382"/>
      <c r="K2" s="382"/>
      <c r="L2" s="382"/>
      <c r="M2" s="382"/>
      <c r="N2" s="383"/>
    </row>
    <row r="3" spans="4:19" ht="15.75" customHeight="1" thickBot="1" x14ac:dyDescent="0.25">
      <c r="D3" s="384"/>
      <c r="E3" s="385"/>
      <c r="F3" s="385"/>
      <c r="G3" s="385"/>
      <c r="H3" s="385"/>
      <c r="I3" s="385"/>
      <c r="J3" s="385"/>
      <c r="K3" s="385"/>
      <c r="L3" s="385"/>
      <c r="M3" s="385"/>
      <c r="N3" s="386"/>
      <c r="Q3" s="388" t="s">
        <v>162</v>
      </c>
      <c r="R3" s="118" t="b">
        <v>0</v>
      </c>
      <c r="S3" s="186">
        <f>IF(R3=TRUE,0.3,0)</f>
        <v>0</v>
      </c>
    </row>
    <row r="4" spans="4:19" ht="15.75" customHeight="1" x14ac:dyDescent="0.2"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Q4" s="389"/>
      <c r="S4" s="187"/>
    </row>
    <row r="5" spans="4:19" ht="15.75" customHeight="1" x14ac:dyDescent="0.2"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Q5" s="389"/>
      <c r="R5" s="35" t="b">
        <v>0</v>
      </c>
      <c r="S5" s="187">
        <f>IF(R5=TRUE,0.3,0)</f>
        <v>0</v>
      </c>
    </row>
    <row r="6" spans="4:19" ht="15.75" customHeight="1" x14ac:dyDescent="0.2"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Q6" s="389"/>
      <c r="R6" s="35" t="b">
        <v>0</v>
      </c>
      <c r="S6" s="188">
        <f>IF(R6=TRUE,0.3,0)</f>
        <v>0</v>
      </c>
    </row>
    <row r="7" spans="4:19" ht="15.75" customHeight="1" x14ac:dyDescent="0.2"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Q7" s="389"/>
      <c r="R7" s="35" t="b">
        <v>0</v>
      </c>
      <c r="S7" s="187">
        <f>IF(R7=TRUE,0.25,0)</f>
        <v>0</v>
      </c>
    </row>
    <row r="8" spans="4:19" ht="15.75" customHeight="1" x14ac:dyDescent="0.2"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Q8" s="389"/>
      <c r="R8" s="35" t="b">
        <v>0</v>
      </c>
      <c r="S8" s="187">
        <f>IF(R8=TRUE,1,0)</f>
        <v>0</v>
      </c>
    </row>
    <row r="9" spans="4:19" ht="15.75" customHeight="1" thickBot="1" x14ac:dyDescent="0.25"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Q9" s="390"/>
      <c r="R9" s="119" t="b">
        <v>0</v>
      </c>
      <c r="S9" s="189">
        <f>IF(R9=TRUE,0.25,0)</f>
        <v>0</v>
      </c>
    </row>
    <row r="10" spans="4:19" ht="15.75" customHeight="1" x14ac:dyDescent="0.2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Q10" s="388" t="s">
        <v>163</v>
      </c>
      <c r="R10" s="118" t="b">
        <v>0</v>
      </c>
      <c r="S10" s="186">
        <f>IF(R10=TRUE,0.1,0)</f>
        <v>0</v>
      </c>
    </row>
    <row r="11" spans="4:19" ht="15.75" customHeight="1" x14ac:dyDescent="0.2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Q11" s="389"/>
      <c r="R11" s="35" t="b">
        <v>0</v>
      </c>
      <c r="S11" s="187">
        <f>IF(R11=TRUE,0.6,0)</f>
        <v>0</v>
      </c>
    </row>
    <row r="12" spans="4:19" ht="15.75" customHeight="1" thickBot="1" x14ac:dyDescent="0.25"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Q12" s="390"/>
      <c r="R12" s="119" t="b">
        <v>0</v>
      </c>
      <c r="S12" s="189">
        <f>IF(R12=TRUE,0.25,0)</f>
        <v>0</v>
      </c>
    </row>
    <row r="13" spans="4:19" ht="15.75" customHeight="1" x14ac:dyDescent="0.2"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Q13" s="388" t="s">
        <v>164</v>
      </c>
      <c r="R13" s="118" t="b">
        <v>0</v>
      </c>
      <c r="S13" s="186">
        <f>IF(R13=TRUE,0.3,0)</f>
        <v>0</v>
      </c>
    </row>
    <row r="14" spans="4:19" ht="15.75" customHeight="1" x14ac:dyDescent="0.2"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Q14" s="389"/>
      <c r="R14" s="35" t="b">
        <v>0</v>
      </c>
      <c r="S14" s="187">
        <f>IF(R14=TRUE,0.3,0)</f>
        <v>0</v>
      </c>
    </row>
    <row r="15" spans="4:19" ht="15.75" customHeight="1" x14ac:dyDescent="0.2"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Q15" s="389"/>
      <c r="R15" s="35" t="b">
        <v>0</v>
      </c>
      <c r="S15" s="188">
        <f>IF(R15=TRUE,0.3,0)</f>
        <v>0</v>
      </c>
    </row>
    <row r="16" spans="4:19" ht="15.75" customHeight="1" x14ac:dyDescent="0.2"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Q16" s="389"/>
      <c r="R16" s="35" t="b">
        <v>0</v>
      </c>
      <c r="S16" s="187">
        <f>IF(R16=TRUE,0.25,0)</f>
        <v>0</v>
      </c>
    </row>
    <row r="17" spans="2:19" ht="15.75" customHeight="1" x14ac:dyDescent="0.2"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Q17" s="195"/>
      <c r="R17" s="35" t="b">
        <v>0</v>
      </c>
      <c r="S17" s="187">
        <f>IF(R17=TRUE,1,0)</f>
        <v>0</v>
      </c>
    </row>
    <row r="18" spans="2:19" ht="15.75" customHeight="1" thickBot="1" x14ac:dyDescent="0.25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Q18" s="196"/>
      <c r="R18" s="119" t="b">
        <v>0</v>
      </c>
      <c r="S18" s="189">
        <f>IF(R18=TRUE,0.25,0)</f>
        <v>0</v>
      </c>
    </row>
    <row r="19" spans="2:19" ht="15.75" customHeight="1" x14ac:dyDescent="0.2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Q19" s="388" t="s">
        <v>165</v>
      </c>
      <c r="R19" s="118" t="b">
        <v>0</v>
      </c>
      <c r="S19" s="186">
        <f>IF(R19=TRUE,0.1,0)</f>
        <v>0</v>
      </c>
    </row>
    <row r="20" spans="2:19" ht="15.75" customHeight="1" x14ac:dyDescent="0.2"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Q20" s="389"/>
      <c r="R20" s="35" t="b">
        <v>0</v>
      </c>
      <c r="S20" s="187">
        <f>IF(R20=TRUE,0.6,0)</f>
        <v>0</v>
      </c>
    </row>
    <row r="21" spans="2:19" ht="15.75" customHeight="1" thickBot="1" x14ac:dyDescent="0.25"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Q21" s="389"/>
      <c r="R21" s="35" t="b">
        <v>0</v>
      </c>
      <c r="S21" s="187">
        <f>IF(R21=TRUE,0.25,0)</f>
        <v>0</v>
      </c>
    </row>
    <row r="22" spans="2:19" ht="15.75" customHeight="1" x14ac:dyDescent="0.2"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Q22" s="388" t="s">
        <v>166</v>
      </c>
      <c r="R22" s="118" t="b">
        <v>0</v>
      </c>
      <c r="S22" s="190">
        <f>IF(R22=TRUE,0.3,0)</f>
        <v>0</v>
      </c>
    </row>
    <row r="23" spans="2:19" ht="15.75" customHeight="1" x14ac:dyDescent="0.2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Q23" s="389"/>
      <c r="R23" s="35" t="b">
        <v>0</v>
      </c>
      <c r="S23" s="187">
        <f>IF(R23=TRUE,0.3,0)</f>
        <v>0</v>
      </c>
    </row>
    <row r="24" spans="2:19" ht="15.75" customHeight="1" x14ac:dyDescent="0.2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Q24" s="389"/>
      <c r="R24" s="35" t="b">
        <v>0</v>
      </c>
      <c r="S24" s="187">
        <f>IF(R24=TRUE,0.3,0)</f>
        <v>0</v>
      </c>
    </row>
    <row r="25" spans="2:19" ht="15.75" customHeight="1" x14ac:dyDescent="0.2"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Q25" s="389"/>
      <c r="R25" s="35" t="b">
        <v>0</v>
      </c>
      <c r="S25" s="187">
        <f>IF(R25=TRUE,0.25,0)</f>
        <v>0</v>
      </c>
    </row>
    <row r="26" spans="2:19" ht="15.75" customHeight="1" x14ac:dyDescent="0.2"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Q26" s="195"/>
      <c r="R26" s="35" t="b">
        <v>0</v>
      </c>
      <c r="S26" s="188">
        <f>IF(R26=TRUE,1,0)</f>
        <v>0</v>
      </c>
    </row>
    <row r="27" spans="2:19" ht="15.75" customHeight="1" thickBot="1" x14ac:dyDescent="0.25"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Q27" s="196"/>
      <c r="R27" s="119" t="b">
        <v>0</v>
      </c>
      <c r="S27" s="189">
        <f>IF(R27=TRUE,0.25,0)</f>
        <v>0</v>
      </c>
    </row>
    <row r="28" spans="2:19" ht="15.75" customHeight="1" thickBot="1" x14ac:dyDescent="0.25">
      <c r="D28" s="16"/>
      <c r="E28" s="422" t="s">
        <v>110</v>
      </c>
      <c r="F28" s="423"/>
      <c r="G28" s="423"/>
      <c r="H28" s="423"/>
      <c r="I28" s="423"/>
      <c r="J28" s="424"/>
      <c r="K28" s="395" t="s">
        <v>113</v>
      </c>
      <c r="L28" s="395"/>
      <c r="M28" s="395"/>
      <c r="N28" s="396"/>
      <c r="Q28" s="388" t="s">
        <v>187</v>
      </c>
      <c r="R28" s="118" t="b">
        <v>0</v>
      </c>
      <c r="S28" s="186">
        <f>IF(R28=TRUE,0.1,0)</f>
        <v>0</v>
      </c>
    </row>
    <row r="29" spans="2:19" ht="12.75" customHeight="1" thickBot="1" x14ac:dyDescent="0.25">
      <c r="B29" s="409" t="s">
        <v>34</v>
      </c>
      <c r="C29" s="342">
        <v>1</v>
      </c>
      <c r="D29" s="399" t="s">
        <v>205</v>
      </c>
      <c r="E29" s="406" t="s">
        <v>184</v>
      </c>
      <c r="F29" s="407"/>
      <c r="G29" s="408"/>
      <c r="H29" s="192" t="s">
        <v>112</v>
      </c>
      <c r="I29" s="192" t="s">
        <v>183</v>
      </c>
      <c r="J29" s="176" t="s">
        <v>1</v>
      </c>
      <c r="K29" s="397" t="s">
        <v>114</v>
      </c>
      <c r="L29" s="398"/>
      <c r="M29" s="164" t="s">
        <v>161</v>
      </c>
      <c r="N29" s="80" t="s">
        <v>1</v>
      </c>
      <c r="Q29" s="389"/>
      <c r="R29" s="35" t="b">
        <v>0</v>
      </c>
      <c r="S29" s="187">
        <f>IF(R29=TRUE,0.55,0)</f>
        <v>0</v>
      </c>
    </row>
    <row r="30" spans="2:19" ht="13.5" thickBot="1" x14ac:dyDescent="0.25">
      <c r="B30" s="410"/>
      <c r="C30" s="343"/>
      <c r="D30" s="400"/>
      <c r="E30" s="177" t="s">
        <v>185</v>
      </c>
      <c r="F30" s="182" t="s">
        <v>186</v>
      </c>
      <c r="G30" s="90" t="s">
        <v>111</v>
      </c>
      <c r="H30" s="402">
        <v>5</v>
      </c>
      <c r="I30" s="415"/>
      <c r="J30" s="433">
        <v>5</v>
      </c>
      <c r="K30" s="428">
        <v>5</v>
      </c>
      <c r="L30" s="429"/>
      <c r="M30" s="411"/>
      <c r="N30" s="431">
        <v>5</v>
      </c>
      <c r="Q30" s="390"/>
      <c r="R30" s="119" t="b">
        <v>0</v>
      </c>
      <c r="S30" s="189">
        <f>IF(R30=TRUE,0.25,0)</f>
        <v>0</v>
      </c>
    </row>
    <row r="31" spans="2:19" ht="29.25" customHeight="1" thickBot="1" x14ac:dyDescent="0.25">
      <c r="B31" s="410"/>
      <c r="C31" s="344"/>
      <c r="D31" s="401"/>
      <c r="E31" s="183"/>
      <c r="F31" s="180"/>
      <c r="G31" s="181"/>
      <c r="H31" s="403"/>
      <c r="I31" s="416"/>
      <c r="J31" s="434"/>
      <c r="K31" s="430"/>
      <c r="L31" s="411"/>
      <c r="M31" s="412"/>
      <c r="N31" s="432"/>
    </row>
    <row r="32" spans="2:19" x14ac:dyDescent="0.2">
      <c r="B32" s="410"/>
      <c r="C32" s="336">
        <v>2</v>
      </c>
      <c r="D32" s="399" t="s">
        <v>209</v>
      </c>
      <c r="E32" s="177"/>
      <c r="F32" s="182"/>
      <c r="G32" s="90"/>
      <c r="H32" s="391"/>
      <c r="I32" s="425"/>
      <c r="J32" s="391"/>
      <c r="K32" s="417"/>
      <c r="L32" s="418"/>
      <c r="M32" s="391"/>
      <c r="N32" s="391"/>
    </row>
    <row r="33" spans="2:17" ht="43.5" customHeight="1" thickBot="1" x14ac:dyDescent="0.25">
      <c r="B33" s="410"/>
      <c r="C33" s="338"/>
      <c r="D33" s="427"/>
      <c r="E33" s="193"/>
      <c r="F33" s="193"/>
      <c r="G33" s="191"/>
      <c r="H33" s="277"/>
      <c r="I33" s="426"/>
      <c r="J33" s="277"/>
      <c r="K33" s="419"/>
      <c r="L33" s="420"/>
      <c r="M33" s="277"/>
      <c r="N33" s="277"/>
    </row>
    <row r="34" spans="2:17" ht="39" customHeight="1" thickBot="1" x14ac:dyDescent="0.25">
      <c r="B34" s="410"/>
      <c r="C34" s="166">
        <v>3</v>
      </c>
      <c r="D34" s="201" t="s">
        <v>210</v>
      </c>
      <c r="E34" s="197"/>
      <c r="F34" s="193"/>
      <c r="G34" s="178"/>
      <c r="H34" s="178"/>
      <c r="I34" s="198"/>
      <c r="J34" s="179"/>
      <c r="K34" s="413"/>
      <c r="L34" s="414"/>
      <c r="M34" s="184"/>
      <c r="N34" s="167"/>
      <c r="Q34" s="194"/>
    </row>
    <row r="35" spans="2:17" ht="13.5" thickBot="1" x14ac:dyDescent="0.25">
      <c r="B35" s="404" t="s">
        <v>108</v>
      </c>
      <c r="C35" s="404"/>
      <c r="D35" s="405"/>
      <c r="E35" s="33"/>
      <c r="F35" s="392">
        <f>SUM(S3:S30)</f>
        <v>0</v>
      </c>
      <c r="G35" s="393"/>
      <c r="H35" s="393"/>
      <c r="I35" s="393"/>
      <c r="J35" s="393"/>
      <c r="K35" s="393"/>
      <c r="L35" s="393"/>
      <c r="M35" s="393"/>
      <c r="N35" s="394"/>
      <c r="Q35" s="194"/>
    </row>
    <row r="36" spans="2:17" x14ac:dyDescent="0.2">
      <c r="B36" s="14"/>
      <c r="C36" s="13"/>
      <c r="D36" s="15"/>
      <c r="F36" s="33"/>
      <c r="H36" s="10"/>
      <c r="I36" s="10"/>
      <c r="J36" s="10"/>
      <c r="K36" s="10"/>
      <c r="L36" s="10"/>
      <c r="M36" s="10"/>
      <c r="N36" s="9"/>
      <c r="Q36" s="185"/>
    </row>
    <row r="38" spans="2:17" x14ac:dyDescent="0.2">
      <c r="E38" s="2"/>
    </row>
    <row r="39" spans="2:17" x14ac:dyDescent="0.2">
      <c r="D39" s="2"/>
      <c r="F39" s="2"/>
    </row>
    <row r="43" spans="2:17" x14ac:dyDescent="0.2">
      <c r="L43" s="3"/>
      <c r="M43" s="3"/>
    </row>
    <row r="44" spans="2:17" x14ac:dyDescent="0.2">
      <c r="L44" s="3"/>
      <c r="M44" s="3"/>
    </row>
    <row r="48" spans="2:17" x14ac:dyDescent="0.2">
      <c r="E48" s="4"/>
    </row>
    <row r="49" spans="4:13" x14ac:dyDescent="0.2">
      <c r="D49" s="4"/>
      <c r="F49" s="4"/>
    </row>
    <row r="57" spans="4:13" ht="15.75" customHeight="1" x14ac:dyDescent="0.2">
      <c r="E57" s="5"/>
    </row>
    <row r="58" spans="4:13" ht="15.75" customHeight="1" x14ac:dyDescent="0.2">
      <c r="D58" s="5"/>
      <c r="E58" s="6"/>
      <c r="F58" s="5"/>
    </row>
    <row r="59" spans="4:13" ht="15.75" customHeight="1" x14ac:dyDescent="0.2">
      <c r="D59" s="6"/>
      <c r="F59" s="6"/>
    </row>
    <row r="60" spans="4:13" ht="15.75" customHeight="1" x14ac:dyDescent="0.2"/>
    <row r="63" spans="4:13" x14ac:dyDescent="0.2">
      <c r="L63" s="5"/>
      <c r="M63" s="5"/>
    </row>
    <row r="64" spans="4:13" x14ac:dyDescent="0.2">
      <c r="L64" s="5"/>
      <c r="M64" s="5"/>
    </row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sheetProtection selectLockedCells="1"/>
  <mergeCells count="32">
    <mergeCell ref="D1:N1"/>
    <mergeCell ref="D2:N3"/>
    <mergeCell ref="E28:J28"/>
    <mergeCell ref="I32:I33"/>
    <mergeCell ref="J32:J33"/>
    <mergeCell ref="D32:D33"/>
    <mergeCell ref="H32:H33"/>
    <mergeCell ref="K30:L31"/>
    <mergeCell ref="N30:N31"/>
    <mergeCell ref="J30:J31"/>
    <mergeCell ref="F35:N35"/>
    <mergeCell ref="K28:N28"/>
    <mergeCell ref="K29:L29"/>
    <mergeCell ref="C29:C31"/>
    <mergeCell ref="D29:D31"/>
    <mergeCell ref="H30:H31"/>
    <mergeCell ref="B35:D35"/>
    <mergeCell ref="E29:G29"/>
    <mergeCell ref="B29:B34"/>
    <mergeCell ref="M30:M31"/>
    <mergeCell ref="K34:L34"/>
    <mergeCell ref="I30:I31"/>
    <mergeCell ref="C32:C33"/>
    <mergeCell ref="K32:L33"/>
    <mergeCell ref="Q3:Q9"/>
    <mergeCell ref="Q13:Q16"/>
    <mergeCell ref="Q22:Q25"/>
    <mergeCell ref="Q10:Q12"/>
    <mergeCell ref="M32:M33"/>
    <mergeCell ref="N32:N33"/>
    <mergeCell ref="Q19:Q21"/>
    <mergeCell ref="Q28:Q30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0" r:id="rId4" name="Check Box 4">
              <controlPr locked="0" defaultSize="0" autoFill="0" autoLine="0" autoPict="0">
                <anchor moveWithCells="1">
                  <from>
                    <xdr:col>7</xdr:col>
                    <xdr:colOff>600075</xdr:colOff>
                    <xdr:row>29</xdr:row>
                    <xdr:rowOff>114300</xdr:rowOff>
                  </from>
                  <to>
                    <xdr:col>7</xdr:col>
                    <xdr:colOff>904875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5" name="Check Box 5">
              <controlPr locked="0"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142875</xdr:rowOff>
                  </from>
                  <to>
                    <xdr:col>9</xdr:col>
                    <xdr:colOff>371475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6" name="Check Box 6">
              <controlPr locked="0" defaultSize="0" autoFill="0" autoLine="0" autoPict="0">
                <anchor moveWithCells="1">
                  <from>
                    <xdr:col>11</xdr:col>
                    <xdr:colOff>142875</xdr:colOff>
                    <xdr:row>29</xdr:row>
                    <xdr:rowOff>123825</xdr:rowOff>
                  </from>
                  <to>
                    <xdr:col>11</xdr:col>
                    <xdr:colOff>447675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7" name="Check Box 23">
              <controlPr locked="0" defaultSize="0" autoFill="0" autoLine="0" autoPict="0">
                <anchor moveWithCells="1">
                  <from>
                    <xdr:col>13</xdr:col>
                    <xdr:colOff>85725</xdr:colOff>
                    <xdr:row>29</xdr:row>
                    <xdr:rowOff>95250</xdr:rowOff>
                  </from>
                  <to>
                    <xdr:col>13</xdr:col>
                    <xdr:colOff>390525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83" r:id="rId8" name="Check Box 647">
              <controlPr locked="0" defaultSize="0" autoFill="0" autoLine="0" autoPict="0">
                <anchor moveWithCells="1">
                  <from>
                    <xdr:col>12</xdr:col>
                    <xdr:colOff>514350</xdr:colOff>
                    <xdr:row>29</xdr:row>
                    <xdr:rowOff>133350</xdr:rowOff>
                  </from>
                  <to>
                    <xdr:col>12</xdr:col>
                    <xdr:colOff>876300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7" r:id="rId9" name="Check Box 66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142875</xdr:rowOff>
                  </from>
                  <to>
                    <xdr:col>6</xdr:col>
                    <xdr:colOff>523875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598" r:id="rId10" name="Check Box 662">
              <controlPr locked="0" defaultSize="0" autoFill="0" autoLine="0" autoPict="0">
                <anchor moveWithCells="1">
                  <from>
                    <xdr:col>7</xdr:col>
                    <xdr:colOff>619125</xdr:colOff>
                    <xdr:row>32</xdr:row>
                    <xdr:rowOff>152400</xdr:rowOff>
                  </from>
                  <to>
                    <xdr:col>7</xdr:col>
                    <xdr:colOff>1000125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0" r:id="rId11" name="Check Box 664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32</xdr:row>
                    <xdr:rowOff>152400</xdr:rowOff>
                  </from>
                  <to>
                    <xdr:col>10</xdr:col>
                    <xdr:colOff>28575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1" r:id="rId12" name="Check Box 665">
              <controlPr locked="0" defaultSize="0" autoFill="0" autoLine="0" autoPict="0">
                <anchor moveWithCells="1">
                  <from>
                    <xdr:col>11</xdr:col>
                    <xdr:colOff>142875</xdr:colOff>
                    <xdr:row>32</xdr:row>
                    <xdr:rowOff>171450</xdr:rowOff>
                  </from>
                  <to>
                    <xdr:col>11</xdr:col>
                    <xdr:colOff>523875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6" r:id="rId13" name="Check Box 670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32</xdr:row>
                    <xdr:rowOff>180975</xdr:rowOff>
                  </from>
                  <to>
                    <xdr:col>14</xdr:col>
                    <xdr:colOff>47625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7" r:id="rId14" name="Check Box 671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33</xdr:row>
                    <xdr:rowOff>133350</xdr:rowOff>
                  </from>
                  <to>
                    <xdr:col>6</xdr:col>
                    <xdr:colOff>523875</xdr:colOff>
                    <xdr:row>33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08" r:id="rId15" name="Check Box 672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33</xdr:row>
                    <xdr:rowOff>152400</xdr:rowOff>
                  </from>
                  <to>
                    <xdr:col>7</xdr:col>
                    <xdr:colOff>1000125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0" r:id="rId16" name="Check Box 674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33</xdr:row>
                    <xdr:rowOff>152400</xdr:rowOff>
                  </from>
                  <to>
                    <xdr:col>10</xdr:col>
                    <xdr:colOff>47625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1" r:id="rId17" name="Check Box 675">
              <controlPr locked="0" defaultSize="0" autoFill="0" autoLine="0" autoPict="0">
                <anchor moveWithCells="1">
                  <from>
                    <xdr:col>11</xdr:col>
                    <xdr:colOff>171450</xdr:colOff>
                    <xdr:row>33</xdr:row>
                    <xdr:rowOff>171450</xdr:rowOff>
                  </from>
                  <to>
                    <xdr:col>11</xdr:col>
                    <xdr:colOff>533400</xdr:colOff>
                    <xdr:row>33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612" r:id="rId18" name="Check Box 676">
              <controlPr locked="0"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152400</xdr:rowOff>
                  </from>
                  <to>
                    <xdr:col>14</xdr:col>
                    <xdr:colOff>47625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7" r:id="rId19" name="Check Box 861">
              <controlPr locked="0" defaultSize="0" autoFill="0" autoLine="0" autoPict="0">
                <anchor moveWithCells="1">
                  <from>
                    <xdr:col>8</xdr:col>
                    <xdr:colOff>504825</xdr:colOff>
                    <xdr:row>29</xdr:row>
                    <xdr:rowOff>85725</xdr:rowOff>
                  </from>
                  <to>
                    <xdr:col>8</xdr:col>
                    <xdr:colOff>790575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798" r:id="rId20" name="Check Box 862">
              <controlPr locked="0" defaultSize="0" autoFill="0" autoLine="0" autoPict="0">
                <anchor moveWithCells="1">
                  <from>
                    <xdr:col>5</xdr:col>
                    <xdr:colOff>533400</xdr:colOff>
                    <xdr:row>30</xdr:row>
                    <xdr:rowOff>19050</xdr:rowOff>
                  </from>
                  <to>
                    <xdr:col>5</xdr:col>
                    <xdr:colOff>847725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3" r:id="rId21" name="Check Box 867">
              <controlPr locked="0" defaultSize="0" autoFill="0" autoLine="0" autoPict="0">
                <anchor moveWithCells="1">
                  <from>
                    <xdr:col>6</xdr:col>
                    <xdr:colOff>133350</xdr:colOff>
                    <xdr:row>30</xdr:row>
                    <xdr:rowOff>28575</xdr:rowOff>
                  </from>
                  <to>
                    <xdr:col>6</xdr:col>
                    <xdr:colOff>457200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4" r:id="rId22" name="Check Box 868">
              <controlPr locked="0" defaultSize="0" autoFill="0" autoLine="0" autoPict="0">
                <anchor moveWithCells="1">
                  <from>
                    <xdr:col>4</xdr:col>
                    <xdr:colOff>533400</xdr:colOff>
                    <xdr:row>29</xdr:row>
                    <xdr:rowOff>123825</xdr:rowOff>
                  </from>
                  <to>
                    <xdr:col>4</xdr:col>
                    <xdr:colOff>1123950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09" r:id="rId23" name="Check Box 873">
              <controlPr locked="0" defaultSize="0" autoFill="0" autoLine="0" autoPict="0">
                <anchor moveWithCells="1">
                  <from>
                    <xdr:col>12</xdr:col>
                    <xdr:colOff>514350</xdr:colOff>
                    <xdr:row>32</xdr:row>
                    <xdr:rowOff>133350</xdr:rowOff>
                  </from>
                  <to>
                    <xdr:col>12</xdr:col>
                    <xdr:colOff>1000125</xdr:colOff>
                    <xdr:row>32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0" r:id="rId24" name="Check Box 954">
              <controlPr locked="0" defaultSize="0" autoFill="0" autoLine="0" autoPict="0">
                <anchor moveWithCells="1">
                  <from>
                    <xdr:col>4</xdr:col>
                    <xdr:colOff>561975</xdr:colOff>
                    <xdr:row>32</xdr:row>
                    <xdr:rowOff>133350</xdr:rowOff>
                  </from>
                  <to>
                    <xdr:col>4</xdr:col>
                    <xdr:colOff>971550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1" r:id="rId25" name="Check Box 955">
              <controlPr locked="0" defaultSize="0" autoFill="0" autoLine="0" autoPict="0">
                <anchor moveWithCells="1">
                  <from>
                    <xdr:col>5</xdr:col>
                    <xdr:colOff>523875</xdr:colOff>
                    <xdr:row>32</xdr:row>
                    <xdr:rowOff>152400</xdr:rowOff>
                  </from>
                  <to>
                    <xdr:col>5</xdr:col>
                    <xdr:colOff>923925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2" r:id="rId26" name="Check Box 956">
              <controlPr locked="0" defaultSize="0" autoFill="0" autoLine="0" autoPict="0">
                <anchor moveWithCells="1">
                  <from>
                    <xdr:col>8</xdr:col>
                    <xdr:colOff>523875</xdr:colOff>
                    <xdr:row>32</xdr:row>
                    <xdr:rowOff>142875</xdr:rowOff>
                  </from>
                  <to>
                    <xdr:col>8</xdr:col>
                    <xdr:colOff>923925</xdr:colOff>
                    <xdr:row>32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893" r:id="rId27" name="Check Box 957">
              <controlPr locked="0" defaultSize="0" autoFill="0" autoLine="0" autoPict="0">
                <anchor moveWithCells="1">
                  <from>
                    <xdr:col>12</xdr:col>
                    <xdr:colOff>523875</xdr:colOff>
                    <xdr:row>33</xdr:row>
                    <xdr:rowOff>200025</xdr:rowOff>
                  </from>
                  <to>
                    <xdr:col>12</xdr:col>
                    <xdr:colOff>923925</xdr:colOff>
                    <xdr:row>33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19" r:id="rId28" name="Check Box 983">
              <controlPr defaultSize="0" autoFill="0" autoLine="0" autoPict="0">
                <anchor moveWithCells="1">
                  <from>
                    <xdr:col>4</xdr:col>
                    <xdr:colOff>561975</xdr:colOff>
                    <xdr:row>33</xdr:row>
                    <xdr:rowOff>161925</xdr:rowOff>
                  </from>
                  <to>
                    <xdr:col>4</xdr:col>
                    <xdr:colOff>1009650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0" r:id="rId29" name="Check Box 984">
              <controlPr defaultSize="0" autoFill="0" autoLine="0" autoPict="0">
                <anchor moveWithCells="1">
                  <from>
                    <xdr:col>5</xdr:col>
                    <xdr:colOff>495300</xdr:colOff>
                    <xdr:row>33</xdr:row>
                    <xdr:rowOff>190500</xdr:rowOff>
                  </from>
                  <to>
                    <xdr:col>5</xdr:col>
                    <xdr:colOff>933450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21" r:id="rId30" name="Check Box 985">
              <controlPr defaultSize="0" autoFill="0" autoLine="0" autoPict="0">
                <anchor moveWithCells="1">
                  <from>
                    <xdr:col>8</xdr:col>
                    <xdr:colOff>523875</xdr:colOff>
                    <xdr:row>33</xdr:row>
                    <xdr:rowOff>190500</xdr:rowOff>
                  </from>
                  <to>
                    <xdr:col>8</xdr:col>
                    <xdr:colOff>971550</xdr:colOff>
                    <xdr:row>33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B1:O60"/>
  <sheetViews>
    <sheetView view="pageBreakPreview" zoomScale="80" zoomScaleNormal="70" zoomScaleSheetLayoutView="80" workbookViewId="0">
      <selection activeCell="R15" sqref="R15"/>
    </sheetView>
  </sheetViews>
  <sheetFormatPr baseColWidth="10" defaultColWidth="11.42578125" defaultRowHeight="12.75" x14ac:dyDescent="0.2"/>
  <cols>
    <col min="1" max="1" width="1" style="1" customWidth="1"/>
    <col min="2" max="2" width="14.140625" style="1" customWidth="1"/>
    <col min="3" max="3" width="3" style="1" customWidth="1"/>
    <col min="4" max="4" width="39.140625" style="1" customWidth="1"/>
    <col min="5" max="5" width="15.5703125" style="1" bestFit="1" customWidth="1"/>
    <col min="6" max="6" width="17.7109375" style="1" bestFit="1" customWidth="1"/>
    <col min="7" max="8" width="15.42578125" style="1" bestFit="1" customWidth="1"/>
    <col min="9" max="9" width="18.7109375" style="1" bestFit="1" customWidth="1"/>
    <col min="10" max="10" width="10.85546875" style="1" bestFit="1" customWidth="1"/>
    <col min="11" max="11" width="2.28515625" style="1" customWidth="1"/>
    <col min="12" max="13" width="11.42578125" style="1" hidden="1" customWidth="1"/>
    <col min="14" max="14" width="12.7109375" style="1" hidden="1" customWidth="1"/>
    <col min="15" max="15" width="11.42578125" style="1" hidden="1" customWidth="1"/>
    <col min="16" max="16" width="11.42578125" style="1" customWidth="1"/>
    <col min="17" max="16384" width="11.42578125" style="1"/>
  </cols>
  <sheetData>
    <row r="1" spans="2:15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5" ht="15.75" customHeight="1" x14ac:dyDescent="0.2">
      <c r="D2" s="381" t="s">
        <v>171</v>
      </c>
      <c r="E2" s="382"/>
      <c r="F2" s="382"/>
      <c r="G2" s="382"/>
      <c r="H2" s="382"/>
      <c r="I2" s="382"/>
      <c r="J2" s="383"/>
    </row>
    <row r="3" spans="2:15" ht="15.75" customHeight="1" thickBot="1" x14ac:dyDescent="0.25">
      <c r="D3" s="384"/>
      <c r="E3" s="385"/>
      <c r="F3" s="385"/>
      <c r="G3" s="385"/>
      <c r="H3" s="385"/>
      <c r="I3" s="385"/>
      <c r="J3" s="386"/>
    </row>
    <row r="4" spans="2:15" ht="15.75" customHeight="1" x14ac:dyDescent="0.2">
      <c r="D4" s="16"/>
      <c r="E4" s="435"/>
      <c r="F4" s="435"/>
      <c r="G4" s="435"/>
      <c r="H4" s="435"/>
      <c r="I4" s="435"/>
      <c r="J4" s="435"/>
    </row>
    <row r="5" spans="2:15" ht="15.75" customHeight="1" x14ac:dyDescent="0.2">
      <c r="D5" s="16"/>
      <c r="E5" s="161"/>
      <c r="F5" s="161"/>
      <c r="G5" s="161"/>
      <c r="H5" s="161"/>
      <c r="I5" s="161"/>
      <c r="J5" s="161"/>
    </row>
    <row r="6" spans="2:15" ht="15.75" customHeight="1" x14ac:dyDescent="0.2">
      <c r="D6" s="16"/>
      <c r="E6" s="161"/>
      <c r="F6" s="161"/>
      <c r="G6" s="161"/>
      <c r="H6" s="161"/>
      <c r="I6" s="161"/>
      <c r="J6" s="161"/>
    </row>
    <row r="7" spans="2:15" ht="15.75" customHeight="1" x14ac:dyDescent="0.2">
      <c r="D7" s="16"/>
      <c r="E7" s="161"/>
      <c r="F7" s="161"/>
      <c r="G7" s="161"/>
      <c r="H7" s="161"/>
      <c r="I7" s="161"/>
      <c r="J7" s="161"/>
    </row>
    <row r="8" spans="2:15" ht="15.75" customHeight="1" x14ac:dyDescent="0.2">
      <c r="D8" s="16"/>
      <c r="E8" s="161"/>
      <c r="F8" s="161"/>
      <c r="G8" s="161"/>
      <c r="H8" s="161"/>
      <c r="I8" s="161"/>
      <c r="J8" s="161"/>
    </row>
    <row r="9" spans="2:15" ht="15.75" customHeight="1" x14ac:dyDescent="0.2">
      <c r="D9" s="16"/>
      <c r="E9" s="161"/>
      <c r="F9" s="161"/>
      <c r="G9" s="161"/>
      <c r="H9" s="161"/>
      <c r="I9" s="161"/>
      <c r="J9" s="161"/>
    </row>
    <row r="10" spans="2:15" ht="15.75" customHeight="1" thickBot="1" x14ac:dyDescent="0.25">
      <c r="D10" s="16"/>
      <c r="E10" s="161"/>
      <c r="F10" s="161"/>
      <c r="G10" s="161"/>
      <c r="H10" s="161"/>
      <c r="I10" s="161"/>
      <c r="J10" s="161"/>
    </row>
    <row r="11" spans="2:15" ht="13.5" customHeight="1" x14ac:dyDescent="0.2">
      <c r="B11" s="345" t="s">
        <v>34</v>
      </c>
      <c r="C11" s="342">
        <v>1</v>
      </c>
      <c r="D11" s="442" t="s">
        <v>136</v>
      </c>
      <c r="E11" s="160" t="s">
        <v>151</v>
      </c>
      <c r="F11" s="168" t="s">
        <v>152</v>
      </c>
      <c r="G11" s="168" t="s">
        <v>153</v>
      </c>
      <c r="H11" s="169" t="s">
        <v>159</v>
      </c>
      <c r="I11" s="12"/>
      <c r="J11" s="10"/>
    </row>
    <row r="12" spans="2:15" ht="20.25" customHeight="1" x14ac:dyDescent="0.2">
      <c r="B12" s="346"/>
      <c r="C12" s="343"/>
      <c r="D12" s="443"/>
      <c r="E12" s="445"/>
      <c r="F12" s="449"/>
      <c r="G12" s="449"/>
      <c r="H12" s="451"/>
      <c r="I12" s="17"/>
      <c r="J12" s="436"/>
      <c r="M12" s="35"/>
      <c r="N12" s="35">
        <v>1</v>
      </c>
      <c r="O12" s="49">
        <f>CHOOSE(N12,0.5,1,2,2.75)</f>
        <v>0.5</v>
      </c>
    </row>
    <row r="13" spans="2:15" ht="21" customHeight="1" thickBot="1" x14ac:dyDescent="0.25">
      <c r="B13" s="346"/>
      <c r="C13" s="344"/>
      <c r="D13" s="444"/>
      <c r="E13" s="446"/>
      <c r="F13" s="450"/>
      <c r="G13" s="450"/>
      <c r="H13" s="452"/>
      <c r="I13" s="17"/>
      <c r="J13" s="436"/>
      <c r="M13" s="35"/>
      <c r="N13" s="35"/>
      <c r="O13" s="35"/>
    </row>
    <row r="14" spans="2:15" ht="16.5" customHeight="1" x14ac:dyDescent="0.2">
      <c r="B14" s="346"/>
      <c r="C14" s="336">
        <v>2</v>
      </c>
      <c r="D14" s="442" t="s">
        <v>158</v>
      </c>
      <c r="E14" s="160" t="s">
        <v>151</v>
      </c>
      <c r="F14" s="168" t="s">
        <v>152</v>
      </c>
      <c r="G14" s="168" t="s">
        <v>153</v>
      </c>
      <c r="H14" s="169" t="s">
        <v>154</v>
      </c>
      <c r="I14" s="17"/>
      <c r="J14" s="17"/>
      <c r="K14" s="35"/>
      <c r="M14" s="35"/>
      <c r="N14" s="35">
        <v>1</v>
      </c>
      <c r="O14" s="49">
        <f>CHOOSE(N14,0.5,1,2,2.75)</f>
        <v>0.5</v>
      </c>
    </row>
    <row r="15" spans="2:15" ht="23.25" customHeight="1" thickBot="1" x14ac:dyDescent="0.25">
      <c r="B15" s="346"/>
      <c r="C15" s="337"/>
      <c r="D15" s="443"/>
      <c r="E15" s="453"/>
      <c r="F15" s="447"/>
      <c r="G15" s="447"/>
      <c r="H15" s="455"/>
      <c r="I15" s="17"/>
      <c r="J15" s="17"/>
      <c r="K15" s="35"/>
      <c r="M15" s="35"/>
      <c r="N15" s="35"/>
      <c r="O15" s="35"/>
    </row>
    <row r="16" spans="2:15" ht="16.5" customHeight="1" thickBot="1" x14ac:dyDescent="0.25">
      <c r="B16" s="346"/>
      <c r="C16" s="337"/>
      <c r="D16" s="443"/>
      <c r="E16" s="454"/>
      <c r="F16" s="448"/>
      <c r="G16" s="448"/>
      <c r="H16" s="456"/>
      <c r="M16" s="437">
        <v>3</v>
      </c>
      <c r="N16" s="118" t="b">
        <v>0</v>
      </c>
      <c r="O16" s="155">
        <f t="shared" ref="O16:O21" si="0">IF(N16=TRUE,0.5,0)</f>
        <v>0</v>
      </c>
    </row>
    <row r="17" spans="2:15" ht="16.5" customHeight="1" x14ac:dyDescent="0.2">
      <c r="B17" s="346"/>
      <c r="C17" s="336">
        <v>3</v>
      </c>
      <c r="D17" s="442" t="s">
        <v>115</v>
      </c>
      <c r="E17" s="11" t="s">
        <v>169</v>
      </c>
      <c r="F17" s="11" t="s">
        <v>67</v>
      </c>
      <c r="G17" s="11" t="s">
        <v>170</v>
      </c>
      <c r="H17" s="165" t="s">
        <v>70</v>
      </c>
      <c r="I17" s="165" t="s">
        <v>116</v>
      </c>
      <c r="J17" s="165" t="s">
        <v>206</v>
      </c>
      <c r="M17" s="438"/>
      <c r="N17" s="35" t="b">
        <v>0</v>
      </c>
      <c r="O17" s="156">
        <f t="shared" si="0"/>
        <v>0</v>
      </c>
    </row>
    <row r="18" spans="2:15" ht="16.5" customHeight="1" thickBot="1" x14ac:dyDescent="0.25">
      <c r="B18" s="346"/>
      <c r="C18" s="337"/>
      <c r="D18" s="443"/>
      <c r="E18" s="325"/>
      <c r="F18" s="325"/>
      <c r="G18" s="325"/>
      <c r="H18" s="440"/>
      <c r="I18" s="440"/>
      <c r="J18" s="440"/>
      <c r="M18" s="439"/>
      <c r="N18" s="119" t="b">
        <v>0</v>
      </c>
      <c r="O18" s="157">
        <f t="shared" si="0"/>
        <v>0</v>
      </c>
    </row>
    <row r="19" spans="2:15" ht="16.5" customHeight="1" thickBot="1" x14ac:dyDescent="0.25">
      <c r="B19" s="346"/>
      <c r="C19" s="338"/>
      <c r="D19" s="444"/>
      <c r="E19" s="325"/>
      <c r="F19" s="325"/>
      <c r="G19" s="325"/>
      <c r="H19" s="441"/>
      <c r="I19" s="441"/>
      <c r="J19" s="441"/>
      <c r="M19" s="35"/>
      <c r="N19" s="35" t="b">
        <v>0</v>
      </c>
      <c r="O19" s="35">
        <f t="shared" si="0"/>
        <v>0</v>
      </c>
    </row>
    <row r="20" spans="2:15" ht="16.5" customHeight="1" x14ac:dyDescent="0.2">
      <c r="B20" s="346"/>
      <c r="C20" s="336">
        <v>4</v>
      </c>
      <c r="D20" s="442" t="s">
        <v>168</v>
      </c>
      <c r="E20" s="170" t="s">
        <v>32</v>
      </c>
      <c r="F20" s="10"/>
      <c r="G20" s="10"/>
      <c r="H20" s="17"/>
      <c r="I20" s="17"/>
      <c r="J20" s="17"/>
      <c r="M20" s="35"/>
      <c r="N20" s="35" t="b">
        <v>0</v>
      </c>
      <c r="O20" s="35">
        <f t="shared" si="0"/>
        <v>0</v>
      </c>
    </row>
    <row r="21" spans="2:15" ht="16.5" customHeight="1" x14ac:dyDescent="0.2">
      <c r="B21" s="346"/>
      <c r="C21" s="337"/>
      <c r="D21" s="443"/>
      <c r="E21" s="361">
        <v>0.5</v>
      </c>
      <c r="F21" s="10"/>
      <c r="G21" s="10"/>
      <c r="H21" s="17"/>
      <c r="I21" s="17"/>
      <c r="J21" s="17"/>
      <c r="M21" s="35"/>
      <c r="N21" s="35" t="b">
        <v>0</v>
      </c>
      <c r="O21" s="70">
        <f t="shared" si="0"/>
        <v>0</v>
      </c>
    </row>
    <row r="22" spans="2:15" ht="16.5" customHeight="1" thickBot="1" x14ac:dyDescent="0.25">
      <c r="B22" s="346"/>
      <c r="C22" s="338"/>
      <c r="D22" s="444"/>
      <c r="E22" s="362"/>
      <c r="F22" s="10"/>
      <c r="G22" s="10"/>
      <c r="H22" s="17"/>
      <c r="I22" s="17"/>
      <c r="J22" s="17"/>
      <c r="M22" s="35"/>
      <c r="N22" s="35"/>
      <c r="O22" s="35"/>
    </row>
    <row r="23" spans="2:15" ht="16.5" customHeight="1" x14ac:dyDescent="0.2">
      <c r="B23" s="346"/>
      <c r="C23" s="336">
        <v>5</v>
      </c>
      <c r="D23" s="442" t="s">
        <v>167</v>
      </c>
      <c r="E23" s="83" t="s">
        <v>32</v>
      </c>
      <c r="F23" s="10"/>
      <c r="G23" s="10"/>
      <c r="H23" s="17"/>
      <c r="I23" s="17"/>
      <c r="J23" s="17"/>
      <c r="K23" s="69" t="s">
        <v>180</v>
      </c>
      <c r="M23" s="35"/>
      <c r="N23" s="35"/>
      <c r="O23" s="35"/>
    </row>
    <row r="24" spans="2:15" ht="16.5" customHeight="1" thickBot="1" x14ac:dyDescent="0.25">
      <c r="B24" s="346"/>
      <c r="C24" s="337"/>
      <c r="D24" s="443"/>
      <c r="E24" s="361">
        <v>0.5</v>
      </c>
      <c r="F24" s="10"/>
      <c r="G24" s="10"/>
      <c r="H24" s="17"/>
      <c r="I24" s="17"/>
      <c r="J24" s="17"/>
      <c r="M24" s="35"/>
      <c r="N24" s="35"/>
      <c r="O24" s="35"/>
    </row>
    <row r="25" spans="2:15" ht="16.5" customHeight="1" thickBot="1" x14ac:dyDescent="0.25">
      <c r="B25" s="347"/>
      <c r="C25" s="337"/>
      <c r="D25" s="443"/>
      <c r="E25" s="285"/>
      <c r="F25" s="10"/>
      <c r="G25" s="10"/>
      <c r="H25" s="17"/>
      <c r="I25" s="17"/>
      <c r="J25" s="17"/>
      <c r="M25" s="120">
        <v>4</v>
      </c>
      <c r="N25" s="121" t="b">
        <v>0</v>
      </c>
      <c r="O25" s="158">
        <f>IF(N25=TRUE,1,0)</f>
        <v>0</v>
      </c>
    </row>
    <row r="26" spans="2:15" ht="13.5" thickBot="1" x14ac:dyDescent="0.25">
      <c r="B26" s="263" t="s">
        <v>108</v>
      </c>
      <c r="C26" s="264"/>
      <c r="D26" s="373"/>
      <c r="E26" s="105"/>
      <c r="F26" s="106"/>
      <c r="G26" s="106">
        <f>SUM(O12,O14,O16,O17,O18,O19,O20,O21,O25,O27)</f>
        <v>1</v>
      </c>
      <c r="H26" s="106"/>
      <c r="I26" s="106"/>
      <c r="J26" s="107"/>
      <c r="M26" s="35"/>
      <c r="N26" s="35"/>
      <c r="O26" s="35"/>
    </row>
    <row r="27" spans="2:15" ht="13.5" thickBot="1" x14ac:dyDescent="0.25">
      <c r="B27" s="50"/>
      <c r="C27" s="9"/>
      <c r="D27" s="33"/>
      <c r="F27" s="10"/>
      <c r="G27" s="10"/>
      <c r="H27" s="10"/>
      <c r="I27" s="10"/>
      <c r="J27" s="9"/>
      <c r="M27" s="120">
        <v>5</v>
      </c>
      <c r="N27" s="121" t="b">
        <v>0</v>
      </c>
      <c r="O27" s="158">
        <f>IF(N27=TRUE,0.5,0)</f>
        <v>0</v>
      </c>
    </row>
    <row r="30" spans="2:15" x14ac:dyDescent="0.2">
      <c r="D30" s="2"/>
    </row>
    <row r="34" spans="4:9" x14ac:dyDescent="0.2">
      <c r="I34" s="3"/>
    </row>
    <row r="35" spans="4:9" x14ac:dyDescent="0.2">
      <c r="I35" s="3"/>
    </row>
    <row r="40" spans="4:9" x14ac:dyDescent="0.2">
      <c r="D40" s="4"/>
    </row>
    <row r="48" spans="4:9" ht="15.75" customHeight="1" x14ac:dyDescent="0.2"/>
    <row r="49" spans="4:9" ht="15.75" customHeight="1" x14ac:dyDescent="0.2">
      <c r="D49" s="5"/>
    </row>
    <row r="50" spans="4:9" ht="15.75" customHeight="1" x14ac:dyDescent="0.2">
      <c r="D50" s="6"/>
    </row>
    <row r="51" spans="4:9" ht="15.75" customHeight="1" x14ac:dyDescent="0.2"/>
    <row r="54" spans="4:9" x14ac:dyDescent="0.2">
      <c r="I54" s="5"/>
    </row>
    <row r="55" spans="4:9" x14ac:dyDescent="0.2">
      <c r="I55" s="5"/>
    </row>
    <row r="57" spans="4:9" ht="15.75" customHeight="1" x14ac:dyDescent="0.2"/>
    <row r="58" spans="4:9" ht="15.75" customHeight="1" x14ac:dyDescent="0.2"/>
    <row r="59" spans="4:9" ht="15.75" customHeight="1" x14ac:dyDescent="0.2"/>
    <row r="60" spans="4:9" ht="15.75" customHeight="1" x14ac:dyDescent="0.2"/>
  </sheetData>
  <sheetProtection selectLockedCells="1"/>
  <mergeCells count="34">
    <mergeCell ref="B26:D26"/>
    <mergeCell ref="B11:B25"/>
    <mergeCell ref="D17:D19"/>
    <mergeCell ref="H15:H16"/>
    <mergeCell ref="C11:C13"/>
    <mergeCell ref="F12:F13"/>
    <mergeCell ref="C20:C22"/>
    <mergeCell ref="C14:C16"/>
    <mergeCell ref="D14:D16"/>
    <mergeCell ref="C17:C19"/>
    <mergeCell ref="C23:C25"/>
    <mergeCell ref="D23:D25"/>
    <mergeCell ref="E24:E25"/>
    <mergeCell ref="M16:M18"/>
    <mergeCell ref="E21:E22"/>
    <mergeCell ref="F18:F19"/>
    <mergeCell ref="J18:J19"/>
    <mergeCell ref="D11:D13"/>
    <mergeCell ref="I18:I19"/>
    <mergeCell ref="D20:D22"/>
    <mergeCell ref="E12:E13"/>
    <mergeCell ref="E18:E19"/>
    <mergeCell ref="H18:H19"/>
    <mergeCell ref="G15:G16"/>
    <mergeCell ref="G18:G19"/>
    <mergeCell ref="G12:G13"/>
    <mergeCell ref="H12:H13"/>
    <mergeCell ref="E15:E16"/>
    <mergeCell ref="F15:F16"/>
    <mergeCell ref="D1:J1"/>
    <mergeCell ref="D2:J3"/>
    <mergeCell ref="E4:G4"/>
    <mergeCell ref="H4:J4"/>
    <mergeCell ref="J12:J13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6" r:id="rId4" name="Check Box 16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16</xdr:row>
                    <xdr:rowOff>142875</xdr:rowOff>
                  </from>
                  <to>
                    <xdr:col>4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7" r:id="rId5" name="Check Box 17">
              <controlPr locked="0" defaultSize="0" autoFill="0" autoLine="0" autoPict="0">
                <anchor moveWithCells="1">
                  <from>
                    <xdr:col>5</xdr:col>
                    <xdr:colOff>400050</xdr:colOff>
                    <xdr:row>16</xdr:row>
                    <xdr:rowOff>142875</xdr:rowOff>
                  </from>
                  <to>
                    <xdr:col>5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6" name="Check Box 18">
              <controlPr locked="0" defaultSize="0" autoFill="0" autoLine="0" autoPict="0">
                <anchor moveWithCells="1">
                  <from>
                    <xdr:col>6</xdr:col>
                    <xdr:colOff>400050</xdr:colOff>
                    <xdr:row>16</xdr:row>
                    <xdr:rowOff>142875</xdr:rowOff>
                  </from>
                  <to>
                    <xdr:col>6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9" r:id="rId7" name="Check Box 1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20</xdr:row>
                    <xdr:rowOff>57150</xdr:rowOff>
                  </from>
                  <to>
                    <xdr:col>4</xdr:col>
                    <xdr:colOff>695325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8" name="Check Box 2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23</xdr:row>
                    <xdr:rowOff>57150</xdr:rowOff>
                  </from>
                  <to>
                    <xdr:col>4</xdr:col>
                    <xdr:colOff>695325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0" r:id="rId9" name="Group Box 580">
              <controlPr locked="0" defaultSize="0" autoFill="0" autoPict="0">
                <anchor moveWithCells="1">
                  <from>
                    <xdr:col>3</xdr:col>
                    <xdr:colOff>2590800</xdr:colOff>
                    <xdr:row>11</xdr:row>
                    <xdr:rowOff>0</xdr:rowOff>
                  </from>
                  <to>
                    <xdr:col>7</xdr:col>
                    <xdr:colOff>1009650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10" name="Option Button 581">
              <controlPr locked="0" defaultSize="0" autoFill="0" autoLine="0" autoPict="0">
                <anchor moveWithCells="1">
                  <from>
                    <xdr:col>4</xdr:col>
                    <xdr:colOff>342900</xdr:colOff>
                    <xdr:row>11</xdr:row>
                    <xdr:rowOff>9525</xdr:rowOff>
                  </from>
                  <to>
                    <xdr:col>4</xdr:col>
                    <xdr:colOff>714375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11" name="Option Button 582">
              <controlPr locked="0" defaultSize="0" autoFill="0" autoLine="0" autoPict="0">
                <anchor moveWithCells="1">
                  <from>
                    <xdr:col>5</xdr:col>
                    <xdr:colOff>409575</xdr:colOff>
                    <xdr:row>11</xdr:row>
                    <xdr:rowOff>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4" r:id="rId12" name="Option Button 584">
              <controlPr locked="0" defaultSize="0" autoFill="0" autoLine="0" autoPict="0">
                <anchor moveWithCells="1">
                  <from>
                    <xdr:col>6</xdr:col>
                    <xdr:colOff>314325</xdr:colOff>
                    <xdr:row>11</xdr:row>
                    <xdr:rowOff>9525</xdr:rowOff>
                  </from>
                  <to>
                    <xdr:col>6</xdr:col>
                    <xdr:colOff>676275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13" name="Option Button 586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0</xdr:rowOff>
                  </from>
                  <to>
                    <xdr:col>7</xdr:col>
                    <xdr:colOff>628650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3" r:id="rId14" name="Option Button 593">
              <controlPr locked="0" defaultSize="0" autoFill="0" autoLine="0" autoPict="0">
                <anchor moveWithCells="1">
                  <from>
                    <xdr:col>4</xdr:col>
                    <xdr:colOff>323850</xdr:colOff>
                    <xdr:row>14</xdr:row>
                    <xdr:rowOff>28575</xdr:rowOff>
                  </from>
                  <to>
                    <xdr:col>4</xdr:col>
                    <xdr:colOff>695325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4" r:id="rId15" name="Option Button 594">
              <controlPr locked="0" defaultSize="0" autoFill="0" autoLine="0" autoPict="0">
                <anchor moveWithCells="1">
                  <from>
                    <xdr:col>5</xdr:col>
                    <xdr:colOff>390525</xdr:colOff>
                    <xdr:row>14</xdr:row>
                    <xdr:rowOff>9525</xdr:rowOff>
                  </from>
                  <to>
                    <xdr:col>5</xdr:col>
                    <xdr:colOff>762000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5" r:id="rId16" name="Option Button 595">
              <controlPr locked="0" defaultSize="0" autoFill="0" autoLine="0" autoPict="0">
                <anchor moveWithCells="1">
                  <from>
                    <xdr:col>6</xdr:col>
                    <xdr:colOff>276225</xdr:colOff>
                    <xdr:row>14</xdr:row>
                    <xdr:rowOff>38100</xdr:rowOff>
                  </from>
                  <to>
                    <xdr:col>6</xdr:col>
                    <xdr:colOff>647700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6" r:id="rId17" name="Option Button 596">
              <controlPr locked="0" defaultSize="0" autoFill="0" autoLine="0" autoPict="0">
                <anchor moveWithCells="1">
                  <from>
                    <xdr:col>7</xdr:col>
                    <xdr:colOff>238125</xdr:colOff>
                    <xdr:row>14</xdr:row>
                    <xdr:rowOff>0</xdr:rowOff>
                  </from>
                  <to>
                    <xdr:col>7</xdr:col>
                    <xdr:colOff>609600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1" r:id="rId18" name="Check Box 701">
              <controlPr locked="0" defaultSize="0" autoFill="0" autoLine="0" autoPict="0">
                <anchor moveWithCells="1">
                  <from>
                    <xdr:col>7</xdr:col>
                    <xdr:colOff>333375</xdr:colOff>
                    <xdr:row>17</xdr:row>
                    <xdr:rowOff>0</xdr:rowOff>
                  </from>
                  <to>
                    <xdr:col>7</xdr:col>
                    <xdr:colOff>704850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2" r:id="rId19" name="Check Box 702">
              <controlPr locked="0" defaultSize="0" autoFill="0" autoLine="0" autoPict="0">
                <anchor moveWithCells="1">
                  <from>
                    <xdr:col>8</xdr:col>
                    <xdr:colOff>428625</xdr:colOff>
                    <xdr:row>17</xdr:row>
                    <xdr:rowOff>0</xdr:rowOff>
                  </from>
                  <to>
                    <xdr:col>8</xdr:col>
                    <xdr:colOff>800100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3" r:id="rId20" name="Check Box 703">
              <controlPr locked="0" defaultSize="0" autoFill="0" autoLine="0" autoPict="0">
                <anchor moveWithCells="1">
                  <from>
                    <xdr:col>9</xdr:col>
                    <xdr:colOff>171450</xdr:colOff>
                    <xdr:row>17</xdr:row>
                    <xdr:rowOff>28575</xdr:rowOff>
                  </from>
                  <to>
                    <xdr:col>9</xdr:col>
                    <xdr:colOff>533400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B1:K16"/>
  <sheetViews>
    <sheetView view="pageLayout" zoomScaleNormal="100" workbookViewId="0">
      <selection activeCell="D5" sqref="D5"/>
    </sheetView>
  </sheetViews>
  <sheetFormatPr baseColWidth="10" defaultRowHeight="12.75" x14ac:dyDescent="0.2"/>
  <cols>
    <col min="1" max="1" width="1.5703125" customWidth="1"/>
    <col min="2" max="2" width="14.42578125" bestFit="1" customWidth="1"/>
    <col min="3" max="3" width="29.140625" bestFit="1" customWidth="1"/>
    <col min="4" max="4" width="6.5703125" bestFit="1" customWidth="1"/>
    <col min="11" max="11" width="14.5703125" bestFit="1" customWidth="1"/>
  </cols>
  <sheetData>
    <row r="1" spans="2:11" ht="6" customHeight="1" thickBot="1" x14ac:dyDescent="0.25"/>
    <row r="2" spans="2:11" ht="60.75" customHeight="1" x14ac:dyDescent="0.2">
      <c r="B2" s="462" t="s">
        <v>83</v>
      </c>
      <c r="C2" s="463"/>
      <c r="D2" s="464"/>
      <c r="E2" s="465" t="s">
        <v>155</v>
      </c>
      <c r="F2" s="288"/>
      <c r="G2" s="270"/>
      <c r="H2" s="465" t="s">
        <v>156</v>
      </c>
      <c r="I2" s="474"/>
      <c r="J2" s="475"/>
      <c r="K2" s="159" t="s">
        <v>157</v>
      </c>
    </row>
    <row r="3" spans="2:11" x14ac:dyDescent="0.2">
      <c r="B3" s="152" t="s">
        <v>137</v>
      </c>
      <c r="C3" s="153" t="s">
        <v>144</v>
      </c>
      <c r="D3" s="171">
        <f>'P4 DESPLAZAMIENTO ACTIVO '!G37</f>
        <v>2</v>
      </c>
      <c r="E3" s="466"/>
      <c r="F3" s="467"/>
      <c r="G3" s="468"/>
      <c r="H3" s="466"/>
      <c r="I3" s="467"/>
      <c r="J3" s="468"/>
      <c r="K3" s="457"/>
    </row>
    <row r="4" spans="2:11" x14ac:dyDescent="0.2">
      <c r="B4" s="152" t="s">
        <v>138</v>
      </c>
      <c r="C4" s="153" t="s">
        <v>145</v>
      </c>
      <c r="D4" s="171">
        <f>'P5 DEPORTE EN FAMILIA'!G16</f>
        <v>1.25</v>
      </c>
      <c r="E4" s="466"/>
      <c r="F4" s="467"/>
      <c r="G4" s="468"/>
      <c r="H4" s="466"/>
      <c r="I4" s="467"/>
      <c r="J4" s="468"/>
      <c r="K4" s="457"/>
    </row>
    <row r="5" spans="2:11" x14ac:dyDescent="0.2">
      <c r="B5" s="152" t="s">
        <v>139</v>
      </c>
      <c r="C5" s="153" t="s">
        <v>146</v>
      </c>
      <c r="D5" s="171">
        <f>'P6 HÁBITOS SALUDABLES'!H41</f>
        <v>2.1500000000000004</v>
      </c>
      <c r="E5" s="466"/>
      <c r="F5" s="467"/>
      <c r="G5" s="468"/>
      <c r="H5" s="466"/>
      <c r="I5" s="467"/>
      <c r="J5" s="468"/>
      <c r="K5" s="457"/>
    </row>
    <row r="6" spans="2:11" x14ac:dyDescent="0.2">
      <c r="B6" s="152" t="s">
        <v>140</v>
      </c>
      <c r="C6" s="153" t="s">
        <v>147</v>
      </c>
      <c r="D6" s="171">
        <f>'P7 RECREOS '!G29</f>
        <v>1.5</v>
      </c>
      <c r="E6" s="466"/>
      <c r="F6" s="467"/>
      <c r="G6" s="468"/>
      <c r="H6" s="466"/>
      <c r="I6" s="467"/>
      <c r="J6" s="468"/>
      <c r="K6" s="457"/>
    </row>
    <row r="7" spans="2:11" x14ac:dyDescent="0.2">
      <c r="B7" s="152" t="s">
        <v>141</v>
      </c>
      <c r="C7" s="153" t="s">
        <v>148</v>
      </c>
      <c r="D7" s="171">
        <f>'P8 ACTIVIDADES COMPLEMENTARIAS'!G36</f>
        <v>0.5</v>
      </c>
      <c r="E7" s="466"/>
      <c r="F7" s="467"/>
      <c r="G7" s="468"/>
      <c r="H7" s="466"/>
      <c r="I7" s="467"/>
      <c r="J7" s="468"/>
      <c r="K7" s="457"/>
    </row>
    <row r="8" spans="2:11" x14ac:dyDescent="0.2">
      <c r="B8" s="152" t="s">
        <v>142</v>
      </c>
      <c r="C8" s="153" t="s">
        <v>149</v>
      </c>
      <c r="D8" s="171">
        <f>'P9 ACTIV EXTRACURRICULARES'!H42</f>
        <v>0.5</v>
      </c>
      <c r="E8" s="466"/>
      <c r="F8" s="467"/>
      <c r="G8" s="468"/>
      <c r="H8" s="466"/>
      <c r="I8" s="467"/>
      <c r="J8" s="468"/>
      <c r="K8" s="457"/>
    </row>
    <row r="9" spans="2:11" x14ac:dyDescent="0.2">
      <c r="B9" s="152" t="s">
        <v>143</v>
      </c>
      <c r="C9" s="153" t="s">
        <v>150</v>
      </c>
      <c r="D9" s="171">
        <f>'P10 TIC´S'!G26</f>
        <v>0</v>
      </c>
      <c r="E9" s="466"/>
      <c r="F9" s="467"/>
      <c r="G9" s="468"/>
      <c r="H9" s="466"/>
      <c r="I9" s="467"/>
      <c r="J9" s="468"/>
      <c r="K9" s="457"/>
    </row>
    <row r="10" spans="2:11" ht="13.5" thickBot="1" x14ac:dyDescent="0.25">
      <c r="B10" s="154"/>
      <c r="C10" s="174"/>
      <c r="D10" s="172"/>
      <c r="E10" s="469"/>
      <c r="F10" s="470"/>
      <c r="G10" s="471"/>
      <c r="H10" s="469"/>
      <c r="I10" s="470"/>
      <c r="J10" s="471"/>
      <c r="K10" s="458"/>
    </row>
    <row r="11" spans="2:11" ht="13.5" customHeight="1" x14ac:dyDescent="0.2">
      <c r="B11" s="473" t="s">
        <v>181</v>
      </c>
      <c r="C11" s="473"/>
      <c r="D11" s="173">
        <f>SUM(D3:D9)</f>
        <v>7.9</v>
      </c>
      <c r="E11" s="146"/>
      <c r="F11" s="175">
        <f>'ÁMBITO 2'!G24</f>
        <v>0.5</v>
      </c>
      <c r="G11" s="146"/>
      <c r="H11" s="146"/>
      <c r="I11" s="175">
        <f>'ÁMBITO 3'!F35</f>
        <v>0</v>
      </c>
      <c r="J11" s="146"/>
      <c r="K11" s="175">
        <f>'ÁMBITO 4'!G26</f>
        <v>1</v>
      </c>
    </row>
    <row r="12" spans="2:11" hidden="1" x14ac:dyDescent="0.2">
      <c r="D12" s="173"/>
      <c r="E12" s="146"/>
      <c r="F12" s="146"/>
      <c r="G12" s="146"/>
      <c r="H12" s="146"/>
      <c r="I12" s="146"/>
      <c r="J12" s="146"/>
      <c r="K12" s="146"/>
    </row>
    <row r="13" spans="2:11" hidden="1" x14ac:dyDescent="0.2">
      <c r="C13" t="s">
        <v>182</v>
      </c>
      <c r="D13" s="173">
        <f>PRODUCT(D11*0.1)</f>
        <v>0.79</v>
      </c>
      <c r="E13" s="146"/>
      <c r="F13" s="173">
        <f>PRODUCT(F11*0.1)</f>
        <v>0.05</v>
      </c>
      <c r="G13" s="146"/>
      <c r="H13" s="146"/>
      <c r="I13" s="173">
        <f>PRODUCT(I11*0.1)</f>
        <v>0</v>
      </c>
      <c r="J13" s="146"/>
      <c r="K13" s="173">
        <f>PRODUCT(K11*0.1)</f>
        <v>0.1</v>
      </c>
    </row>
    <row r="14" spans="2:11" hidden="1" x14ac:dyDescent="0.2">
      <c r="D14" s="173"/>
      <c r="E14" s="472"/>
      <c r="F14" s="472"/>
      <c r="G14" s="472"/>
      <c r="H14" s="467"/>
      <c r="I14" s="467"/>
      <c r="J14" s="467"/>
    </row>
    <row r="15" spans="2:11" hidden="1" x14ac:dyDescent="0.2">
      <c r="D15" s="146"/>
      <c r="E15" s="146"/>
      <c r="F15" s="146"/>
      <c r="G15" s="146"/>
      <c r="H15" s="146"/>
      <c r="I15" s="146"/>
      <c r="J15" s="146"/>
    </row>
    <row r="16" spans="2:11" ht="23.25" x14ac:dyDescent="0.35">
      <c r="B16" s="461" t="s">
        <v>160</v>
      </c>
      <c r="C16" s="461"/>
      <c r="D16" s="459">
        <f>SUM(D11,F11,I11,K11)</f>
        <v>9.4</v>
      </c>
      <c r="E16" s="460"/>
      <c r="F16" s="460"/>
      <c r="G16" s="460"/>
      <c r="H16" s="460"/>
      <c r="I16" s="460"/>
      <c r="J16" s="460"/>
      <c r="K16" s="460"/>
    </row>
  </sheetData>
  <sheetProtection selectLockedCells="1" selectUnlockedCells="1"/>
  <mergeCells count="11">
    <mergeCell ref="K3:K10"/>
    <mergeCell ref="D16:K16"/>
    <mergeCell ref="B16:C16"/>
    <mergeCell ref="B2:D2"/>
    <mergeCell ref="E2:G2"/>
    <mergeCell ref="E3:G10"/>
    <mergeCell ref="E14:G14"/>
    <mergeCell ref="B11:C11"/>
    <mergeCell ref="H2:J2"/>
    <mergeCell ref="H3:J10"/>
    <mergeCell ref="H14:J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5"/>
  <sheetViews>
    <sheetView view="pageLayout" topLeftCell="B4" zoomScaleNormal="100" workbookViewId="0">
      <selection activeCell="D16" sqref="D16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3.42578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customWidth="1"/>
    <col min="12" max="12" width="12.7109375" style="1" hidden="1" customWidth="1"/>
    <col min="13" max="13" width="10.140625" style="1" hidden="1" customWidth="1"/>
    <col min="14" max="16" width="10.140625" style="1" bestFit="1" customWidth="1"/>
    <col min="17" max="16384" width="11.42578125" style="1"/>
  </cols>
  <sheetData>
    <row r="1" spans="2:11" ht="27" customHeight="1" thickBot="1" x14ac:dyDescent="0.25">
      <c r="B1" s="24"/>
      <c r="C1" s="25"/>
      <c r="D1" s="202" t="s">
        <v>2</v>
      </c>
      <c r="E1" s="203"/>
      <c r="F1" s="203"/>
      <c r="G1" s="203"/>
      <c r="H1" s="203"/>
      <c r="I1" s="203"/>
      <c r="J1" s="204"/>
      <c r="K1" s="36"/>
    </row>
    <row r="2" spans="2:11" ht="15.75" customHeight="1" x14ac:dyDescent="0.25">
      <c r="B2" s="26"/>
      <c r="D2" s="214" t="s">
        <v>83</v>
      </c>
      <c r="E2" s="215"/>
      <c r="F2" s="215"/>
      <c r="G2" s="215"/>
      <c r="H2" s="215"/>
      <c r="I2" s="215"/>
      <c r="J2" s="216"/>
    </row>
    <row r="3" spans="2:11" ht="15.75" customHeight="1" thickBot="1" x14ac:dyDescent="0.25">
      <c r="B3" s="26"/>
      <c r="D3" s="217"/>
      <c r="E3" s="218"/>
      <c r="F3" s="218"/>
      <c r="G3" s="218"/>
      <c r="H3" s="218"/>
      <c r="I3" s="218"/>
      <c r="J3" s="219"/>
      <c r="K3" s="31"/>
    </row>
    <row r="4" spans="2:11" ht="13.5" thickBot="1" x14ac:dyDescent="0.25">
      <c r="D4" s="162"/>
      <c r="E4" s="163"/>
      <c r="F4" s="163"/>
      <c r="G4" s="163"/>
      <c r="H4" s="163"/>
      <c r="I4" s="163"/>
      <c r="J4" s="30"/>
    </row>
    <row r="5" spans="2:11" x14ac:dyDescent="0.2">
      <c r="J5" s="27"/>
    </row>
    <row r="6" spans="2:11" x14ac:dyDescent="0.2">
      <c r="J6" s="27"/>
    </row>
    <row r="7" spans="2:11" x14ac:dyDescent="0.2">
      <c r="J7" s="27"/>
    </row>
    <row r="8" spans="2:11" x14ac:dyDescent="0.2">
      <c r="D8" s="2"/>
      <c r="J8" s="27"/>
    </row>
    <row r="9" spans="2:11" x14ac:dyDescent="0.2">
      <c r="E9" s="205"/>
      <c r="F9" s="205"/>
      <c r="G9" s="205"/>
      <c r="H9" s="205"/>
      <c r="I9" s="205"/>
      <c r="J9" s="27"/>
    </row>
    <row r="10" spans="2:11" ht="13.5" thickBot="1" x14ac:dyDescent="0.25">
      <c r="C10" s="28"/>
      <c r="D10" s="29"/>
      <c r="E10" s="28"/>
      <c r="F10" s="28"/>
      <c r="G10" s="28"/>
      <c r="H10" s="28"/>
      <c r="I10" s="28"/>
      <c r="J10" s="30"/>
    </row>
    <row r="15" spans="2:11" x14ac:dyDescent="0.2">
      <c r="D15" s="2"/>
    </row>
    <row r="19" spans="4:9" x14ac:dyDescent="0.2">
      <c r="I19" s="3"/>
    </row>
    <row r="20" spans="4:9" x14ac:dyDescent="0.2">
      <c r="I20" s="3"/>
    </row>
    <row r="25" spans="4:9" x14ac:dyDescent="0.2">
      <c r="D25" s="4"/>
    </row>
    <row r="33" spans="4:11" ht="15.75" customHeight="1" x14ac:dyDescent="0.2"/>
    <row r="34" spans="4:11" ht="15.75" customHeight="1" x14ac:dyDescent="0.2">
      <c r="D34" s="5"/>
    </row>
    <row r="35" spans="4:11" ht="15.75" customHeight="1" x14ac:dyDescent="0.2">
      <c r="D35" s="6"/>
    </row>
    <row r="36" spans="4:11" ht="15.75" customHeight="1" x14ac:dyDescent="0.2"/>
    <row r="38" spans="4:11" x14ac:dyDescent="0.2">
      <c r="I38"/>
      <c r="J38"/>
      <c r="K38"/>
    </row>
    <row r="39" spans="4:11" x14ac:dyDescent="0.2">
      <c r="I39"/>
      <c r="J39"/>
      <c r="K39"/>
    </row>
    <row r="40" spans="4:11" x14ac:dyDescent="0.2">
      <c r="I40"/>
      <c r="J40"/>
      <c r="K40"/>
    </row>
    <row r="42" spans="4:11" ht="15.75" customHeight="1" x14ac:dyDescent="0.2"/>
    <row r="43" spans="4:11" ht="15.75" customHeight="1" x14ac:dyDescent="0.2"/>
    <row r="44" spans="4:11" ht="15.75" customHeight="1" x14ac:dyDescent="0.2"/>
    <row r="45" spans="4:11" ht="15.75" customHeight="1" x14ac:dyDescent="0.2"/>
  </sheetData>
  <sheetProtection selectLockedCells="1" selectUnlockedCells="1"/>
  <mergeCells count="4">
    <mergeCell ref="E9:I9"/>
    <mergeCell ref="D1:J1"/>
    <mergeCell ref="D2:J2"/>
    <mergeCell ref="D3:J3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tabColor rgb="FFFFFF00"/>
    <pageSetUpPr fitToPage="1"/>
  </sheetPr>
  <dimension ref="B1:P69"/>
  <sheetViews>
    <sheetView view="pageBreakPreview" zoomScale="90" zoomScaleNormal="70" zoomScaleSheetLayoutView="90" workbookViewId="0">
      <selection activeCell="R27" sqref="R27"/>
    </sheetView>
  </sheetViews>
  <sheetFormatPr baseColWidth="10" defaultColWidth="11.42578125" defaultRowHeight="12.75" x14ac:dyDescent="0.2"/>
  <cols>
    <col min="1" max="1" width="1" style="1" customWidth="1"/>
    <col min="2" max="2" width="23.85546875" style="1" customWidth="1"/>
    <col min="3" max="3" width="3" style="1" customWidth="1"/>
    <col min="4" max="4" width="39.140625" style="1" customWidth="1"/>
    <col min="5" max="5" width="12.140625" style="1" bestFit="1" customWidth="1"/>
    <col min="6" max="6" width="15" style="1" bestFit="1" customWidth="1"/>
    <col min="7" max="7" width="18.5703125" style="1" bestFit="1" customWidth="1"/>
    <col min="8" max="8" width="13.28515625" style="1" bestFit="1" customWidth="1"/>
    <col min="9" max="9" width="12.7109375" style="1" bestFit="1" customWidth="1"/>
    <col min="10" max="10" width="15" style="1" customWidth="1"/>
    <col min="11" max="11" width="4.5703125" style="1" hidden="1" customWidth="1"/>
    <col min="12" max="12" width="12.7109375" style="1" hidden="1" customWidth="1"/>
    <col min="13" max="14" width="10.140625" style="1" hidden="1" customWidth="1"/>
    <col min="15" max="16" width="10.140625" style="1" bestFit="1" customWidth="1"/>
    <col min="17" max="16384" width="11.42578125" style="1"/>
  </cols>
  <sheetData>
    <row r="1" spans="2:16" ht="27" customHeight="1" x14ac:dyDescent="0.2">
      <c r="B1" s="24"/>
      <c r="C1" s="25"/>
      <c r="D1" s="202" t="s">
        <v>2</v>
      </c>
      <c r="E1" s="203"/>
      <c r="F1" s="203"/>
      <c r="G1" s="203"/>
      <c r="H1" s="203"/>
      <c r="I1" s="203"/>
      <c r="J1" s="204"/>
      <c r="K1" s="36"/>
    </row>
    <row r="2" spans="2:16" ht="15.75" customHeight="1" x14ac:dyDescent="0.25">
      <c r="B2" s="26"/>
      <c r="D2" s="278" t="s">
        <v>83</v>
      </c>
      <c r="E2" s="279"/>
      <c r="F2" s="279"/>
      <c r="G2" s="279"/>
      <c r="H2" s="279"/>
      <c r="I2" s="279"/>
      <c r="J2" s="280"/>
    </row>
    <row r="3" spans="2:16" ht="15.75" customHeight="1" thickBot="1" x14ac:dyDescent="0.25">
      <c r="B3" s="26"/>
      <c r="D3" s="217" t="s">
        <v>3</v>
      </c>
      <c r="E3" s="220"/>
      <c r="F3" s="220"/>
      <c r="G3" s="220"/>
      <c r="H3" s="220"/>
      <c r="I3" s="220"/>
      <c r="J3" s="221"/>
      <c r="K3" s="31"/>
    </row>
    <row r="4" spans="2:16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  <c r="K4" s="126"/>
    </row>
    <row r="5" spans="2:16" ht="12.75" customHeight="1" x14ac:dyDescent="0.2">
      <c r="B5" s="266" t="s">
        <v>16</v>
      </c>
      <c r="C5" s="267"/>
      <c r="D5" s="127" t="s">
        <v>6</v>
      </c>
      <c r="E5" s="222"/>
      <c r="F5" s="223"/>
      <c r="G5" s="128" t="s">
        <v>7</v>
      </c>
      <c r="H5" s="129"/>
      <c r="I5" s="128" t="s">
        <v>8</v>
      </c>
      <c r="J5" s="130"/>
      <c r="K5" s="37"/>
    </row>
    <row r="6" spans="2:16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26"/>
      <c r="J6" s="227"/>
      <c r="K6" s="38"/>
    </row>
    <row r="7" spans="2:16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  <c r="K7" s="38"/>
    </row>
    <row r="8" spans="2:16" x14ac:dyDescent="0.2">
      <c r="B8" s="266"/>
      <c r="C8" s="267"/>
      <c r="D8" s="122" t="s">
        <v>14</v>
      </c>
      <c r="E8" s="226"/>
      <c r="F8" s="252"/>
      <c r="G8" s="252"/>
      <c r="H8" s="252"/>
      <c r="I8" s="252"/>
      <c r="J8" s="227"/>
      <c r="K8" s="38"/>
    </row>
    <row r="9" spans="2:16" x14ac:dyDescent="0.2">
      <c r="B9" s="266"/>
      <c r="C9" s="267"/>
      <c r="D9" s="122" t="s">
        <v>15</v>
      </c>
      <c r="E9" s="226"/>
      <c r="F9" s="252"/>
      <c r="G9" s="252"/>
      <c r="H9" s="252"/>
      <c r="I9" s="252"/>
      <c r="J9" s="227"/>
      <c r="K9" s="38"/>
      <c r="L9" s="18"/>
      <c r="M9" s="19"/>
    </row>
    <row r="10" spans="2:16" ht="13.5" thickBot="1" x14ac:dyDescent="0.25">
      <c r="B10" s="268"/>
      <c r="C10" s="269"/>
      <c r="D10" s="123" t="s">
        <v>5</v>
      </c>
      <c r="E10" s="234"/>
      <c r="F10" s="235"/>
      <c r="G10" s="235"/>
      <c r="H10" s="235"/>
      <c r="I10" s="236"/>
      <c r="J10" s="237"/>
      <c r="K10" s="38"/>
      <c r="L10" s="18"/>
      <c r="M10" s="19"/>
    </row>
    <row r="11" spans="2:16" ht="12.75" customHeight="1" x14ac:dyDescent="0.2">
      <c r="B11" s="260" t="s">
        <v>34</v>
      </c>
      <c r="C11" s="241">
        <v>1</v>
      </c>
      <c r="D11" s="288" t="s">
        <v>17</v>
      </c>
      <c r="E11" s="73" t="s">
        <v>18</v>
      </c>
      <c r="F11" s="75" t="s">
        <v>19</v>
      </c>
      <c r="G11" s="75" t="s">
        <v>20</v>
      </c>
      <c r="H11" s="76" t="s">
        <v>21</v>
      </c>
      <c r="I11" s="10"/>
      <c r="J11" s="10"/>
      <c r="K11" s="10"/>
      <c r="L11" s="18"/>
      <c r="M11" s="19"/>
    </row>
    <row r="12" spans="2:16" ht="22.5" customHeight="1" x14ac:dyDescent="0.2">
      <c r="B12" s="261"/>
      <c r="C12" s="242"/>
      <c r="D12" s="289"/>
      <c r="E12" s="281"/>
      <c r="F12" s="283"/>
      <c r="G12" s="283"/>
      <c r="H12" s="249"/>
      <c r="I12" s="10"/>
      <c r="J12" s="10"/>
      <c r="K12" s="10"/>
      <c r="L12" s="18"/>
      <c r="M12" s="19"/>
    </row>
    <row r="13" spans="2:16" ht="13.5" thickBot="1" x14ac:dyDescent="0.25">
      <c r="B13" s="261"/>
      <c r="C13" s="243"/>
      <c r="D13" s="290"/>
      <c r="E13" s="282"/>
      <c r="F13" s="284"/>
      <c r="G13" s="284"/>
      <c r="H13" s="250"/>
      <c r="I13" s="10"/>
      <c r="J13" s="10"/>
      <c r="K13" s="131">
        <v>1</v>
      </c>
      <c r="L13" s="45">
        <v>3</v>
      </c>
      <c r="M13" s="46">
        <f>CHOOSE(L13,0.5,1,1.5,2,)</f>
        <v>1.5</v>
      </c>
    </row>
    <row r="14" spans="2:16" x14ac:dyDescent="0.2">
      <c r="B14" s="261"/>
      <c r="C14" s="241">
        <v>2</v>
      </c>
      <c r="D14" s="270" t="s">
        <v>22</v>
      </c>
      <c r="E14" s="73" t="s">
        <v>23</v>
      </c>
      <c r="F14" s="75" t="s">
        <v>24</v>
      </c>
      <c r="G14" s="75" t="s">
        <v>0</v>
      </c>
      <c r="H14" s="75" t="s">
        <v>25</v>
      </c>
      <c r="I14" s="76" t="s">
        <v>1</v>
      </c>
      <c r="J14" s="10"/>
      <c r="K14" s="244">
        <v>2</v>
      </c>
      <c r="L14" s="39" t="b">
        <v>0</v>
      </c>
      <c r="M14" s="40">
        <f>IF(L14=TRUE,0.2,0)</f>
        <v>0</v>
      </c>
    </row>
    <row r="15" spans="2:16" x14ac:dyDescent="0.2">
      <c r="B15" s="261"/>
      <c r="C15" s="242"/>
      <c r="D15" s="271"/>
      <c r="E15" s="84"/>
      <c r="F15" s="21"/>
      <c r="G15" s="20"/>
      <c r="H15" s="20"/>
      <c r="I15" s="85"/>
      <c r="J15" s="10"/>
      <c r="K15" s="245"/>
      <c r="L15" s="41" t="b">
        <v>0</v>
      </c>
      <c r="M15" s="42">
        <f>IF(L15=TRUE,0.2,0)</f>
        <v>0</v>
      </c>
      <c r="N15" s="18"/>
      <c r="O15" s="18"/>
      <c r="P15" s="18"/>
    </row>
    <row r="16" spans="2:16" ht="13.5" thickBot="1" x14ac:dyDescent="0.25">
      <c r="B16" s="261"/>
      <c r="C16" s="243"/>
      <c r="D16" s="272"/>
      <c r="E16" s="86"/>
      <c r="F16" s="87"/>
      <c r="G16" s="88"/>
      <c r="H16" s="88"/>
      <c r="I16" s="89"/>
      <c r="J16" s="10"/>
      <c r="K16" s="245"/>
      <c r="L16" s="41" t="b">
        <v>0</v>
      </c>
      <c r="M16" s="42">
        <f>IF(L16=TRUE,0.2,0)</f>
        <v>0</v>
      </c>
    </row>
    <row r="17" spans="2:13" x14ac:dyDescent="0.2">
      <c r="B17" s="261"/>
      <c r="C17" s="241">
        <v>3</v>
      </c>
      <c r="D17" s="238" t="s">
        <v>26</v>
      </c>
      <c r="E17" s="90" t="s">
        <v>27</v>
      </c>
      <c r="F17" s="10"/>
      <c r="G17" s="10"/>
      <c r="H17" s="10"/>
      <c r="I17" s="10"/>
      <c r="J17"/>
      <c r="K17" s="245"/>
      <c r="L17" s="41" t="b">
        <v>0</v>
      </c>
      <c r="M17" s="42">
        <f>IF(L17=TRUE,0.2,0)</f>
        <v>0</v>
      </c>
    </row>
    <row r="18" spans="2:13" x14ac:dyDescent="0.2">
      <c r="B18" s="261"/>
      <c r="C18" s="242"/>
      <c r="D18" s="239"/>
      <c r="E18" s="285">
        <v>1</v>
      </c>
      <c r="F18" s="10"/>
      <c r="G18" s="10"/>
      <c r="H18" s="10"/>
      <c r="I18" s="10"/>
      <c r="J18" s="10"/>
      <c r="K18" s="245"/>
      <c r="L18" s="41" t="b">
        <v>0</v>
      </c>
      <c r="M18" s="42">
        <f>IF(L18=TRUE,0.2,0)</f>
        <v>0</v>
      </c>
    </row>
    <row r="19" spans="2:13" ht="13.5" thickBot="1" x14ac:dyDescent="0.25">
      <c r="B19" s="261"/>
      <c r="C19" s="243"/>
      <c r="D19" s="240"/>
      <c r="E19" s="286"/>
      <c r="F19" s="10"/>
      <c r="G19" s="10"/>
      <c r="H19" s="10"/>
      <c r="I19" s="10"/>
      <c r="J19" s="10"/>
      <c r="K19" s="246"/>
      <c r="L19" s="43"/>
      <c r="M19" s="44">
        <f>SUM(M14:M18)</f>
        <v>0</v>
      </c>
    </row>
    <row r="20" spans="2:13" x14ac:dyDescent="0.2">
      <c r="B20" s="261"/>
      <c r="C20" s="241">
        <v>4</v>
      </c>
      <c r="D20" s="270" t="s">
        <v>28</v>
      </c>
      <c r="E20" s="73" t="s">
        <v>29</v>
      </c>
      <c r="F20" s="91" t="s">
        <v>30</v>
      </c>
      <c r="G20" s="75" t="s">
        <v>197</v>
      </c>
      <c r="H20" s="293" t="s">
        <v>1</v>
      </c>
      <c r="I20" s="294"/>
      <c r="J20" s="10"/>
      <c r="K20" s="101">
        <v>3</v>
      </c>
      <c r="L20" s="47" t="b">
        <v>0</v>
      </c>
      <c r="M20" s="48">
        <f>IF(L20=TRUE,1,0)</f>
        <v>0</v>
      </c>
    </row>
    <row r="21" spans="2:13" x14ac:dyDescent="0.2">
      <c r="B21" s="261"/>
      <c r="C21" s="242"/>
      <c r="D21" s="271"/>
      <c r="E21" s="291"/>
      <c r="F21" s="253"/>
      <c r="G21" s="253"/>
      <c r="H21" s="255"/>
      <c r="I21" s="256"/>
      <c r="J21" s="10"/>
      <c r="K21" s="231">
        <v>4</v>
      </c>
      <c r="L21" s="39" t="b">
        <v>0</v>
      </c>
      <c r="M21" s="40">
        <f>IF(L21=TRUE,0.25,0)</f>
        <v>0</v>
      </c>
    </row>
    <row r="22" spans="2:13" ht="13.5" thickBot="1" x14ac:dyDescent="0.25">
      <c r="B22" s="261"/>
      <c r="C22" s="243"/>
      <c r="D22" s="272"/>
      <c r="E22" s="292"/>
      <c r="F22" s="254"/>
      <c r="G22" s="254"/>
      <c r="H22" s="257"/>
      <c r="I22" s="258"/>
      <c r="J22" s="10"/>
      <c r="K22" s="232"/>
      <c r="L22" s="41" t="b">
        <v>0</v>
      </c>
      <c r="M22" s="42">
        <f>IF(L22=TRUE,0.25,0)</f>
        <v>0</v>
      </c>
    </row>
    <row r="23" spans="2:13" ht="12.75" customHeight="1" x14ac:dyDescent="0.2">
      <c r="B23" s="261"/>
      <c r="C23" s="241">
        <v>5</v>
      </c>
      <c r="D23" s="238" t="s">
        <v>31</v>
      </c>
      <c r="E23" s="90" t="s">
        <v>32</v>
      </c>
      <c r="F23" s="10"/>
      <c r="G23" s="10"/>
      <c r="H23" s="9"/>
      <c r="I23" s="9"/>
      <c r="J23" s="10"/>
      <c r="K23" s="232"/>
      <c r="L23" s="41" t="b">
        <v>0</v>
      </c>
      <c r="M23" s="42">
        <f>IF(L23=TRUE,0.25,0)</f>
        <v>0</v>
      </c>
    </row>
    <row r="24" spans="2:13" x14ac:dyDescent="0.2">
      <c r="B24" s="261"/>
      <c r="C24" s="242"/>
      <c r="D24" s="239"/>
      <c r="E24" s="276">
        <v>1</v>
      </c>
      <c r="F24" s="10"/>
      <c r="G24" s="10"/>
      <c r="H24" s="9"/>
      <c r="I24" s="9"/>
      <c r="J24" s="10"/>
      <c r="K24" s="232"/>
      <c r="L24" s="41" t="b">
        <v>0</v>
      </c>
      <c r="M24" s="42">
        <f>IF(L24=TRUE,0.25,0)</f>
        <v>0</v>
      </c>
    </row>
    <row r="25" spans="2:13" x14ac:dyDescent="0.2">
      <c r="B25" s="261"/>
      <c r="C25" s="242"/>
      <c r="D25" s="239"/>
      <c r="E25" s="287"/>
      <c r="F25" s="10"/>
      <c r="G25" s="10"/>
      <c r="H25" s="10"/>
      <c r="I25" s="10"/>
      <c r="J25" s="9"/>
      <c r="K25" s="233"/>
      <c r="L25" s="43"/>
      <c r="M25" s="44">
        <f>SUM(M21:M24)</f>
        <v>0</v>
      </c>
    </row>
    <row r="26" spans="2:13" x14ac:dyDescent="0.2">
      <c r="B26" s="261"/>
      <c r="C26" s="242"/>
      <c r="D26" s="239"/>
      <c r="E26" s="287"/>
      <c r="F26" s="10"/>
      <c r="G26" s="10"/>
      <c r="H26" s="10"/>
      <c r="I26" s="10"/>
      <c r="J26" s="9"/>
      <c r="K26" s="101">
        <v>5</v>
      </c>
      <c r="L26" s="47" t="b">
        <v>0</v>
      </c>
      <c r="M26" s="48">
        <f>IF(L26=TRUE,1,0)</f>
        <v>0</v>
      </c>
    </row>
    <row r="27" spans="2:13" ht="13.5" thickBot="1" x14ac:dyDescent="0.25">
      <c r="B27" s="261"/>
      <c r="C27" s="243"/>
      <c r="D27" s="240"/>
      <c r="E27" s="277"/>
      <c r="F27" s="10"/>
      <c r="G27" s="10"/>
      <c r="H27" s="10"/>
      <c r="I27" s="10"/>
      <c r="J27" s="9"/>
      <c r="K27" s="133"/>
      <c r="L27" s="95"/>
      <c r="M27" s="96"/>
    </row>
    <row r="28" spans="2:13" x14ac:dyDescent="0.2">
      <c r="B28" s="261"/>
      <c r="C28" s="241">
        <v>6</v>
      </c>
      <c r="D28" s="238" t="s">
        <v>117</v>
      </c>
      <c r="E28" s="92" t="s">
        <v>118</v>
      </c>
      <c r="F28" s="75" t="s">
        <v>119</v>
      </c>
      <c r="G28" s="75" t="s">
        <v>120</v>
      </c>
      <c r="H28" s="93" t="s">
        <v>79</v>
      </c>
      <c r="I28" s="12"/>
      <c r="J28" s="9"/>
      <c r="K28" s="101">
        <v>6</v>
      </c>
      <c r="L28" s="124">
        <v>1</v>
      </c>
      <c r="M28" s="46">
        <f>CHOOSE(L28,0.5,1,1.5,2)</f>
        <v>0.5</v>
      </c>
    </row>
    <row r="29" spans="2:13" x14ac:dyDescent="0.2">
      <c r="B29" s="261"/>
      <c r="C29" s="242"/>
      <c r="D29" s="239"/>
      <c r="E29" s="247">
        <v>0.5</v>
      </c>
      <c r="F29" s="295">
        <v>1</v>
      </c>
      <c r="G29" s="295">
        <v>1.5</v>
      </c>
      <c r="H29" s="249"/>
      <c r="J29" s="9"/>
      <c r="K29" s="133"/>
      <c r="L29" s="95"/>
      <c r="M29" s="96"/>
    </row>
    <row r="30" spans="2:13" ht="13.5" thickBot="1" x14ac:dyDescent="0.25">
      <c r="B30" s="261"/>
      <c r="C30" s="243"/>
      <c r="D30" s="240"/>
      <c r="E30" s="248"/>
      <c r="F30" s="296"/>
      <c r="G30" s="296"/>
      <c r="H30" s="250"/>
      <c r="I30" s="34"/>
      <c r="J30" s="9"/>
      <c r="K30" s="133"/>
      <c r="L30" s="95"/>
      <c r="M30" s="96"/>
    </row>
    <row r="31" spans="2:13" ht="12.75" customHeight="1" x14ac:dyDescent="0.2">
      <c r="B31" s="261"/>
      <c r="C31" s="241">
        <v>7</v>
      </c>
      <c r="D31" s="238" t="s">
        <v>198</v>
      </c>
      <c r="E31" s="90" t="s">
        <v>32</v>
      </c>
      <c r="F31" s="10"/>
      <c r="G31" s="10"/>
      <c r="H31" s="10"/>
      <c r="I31" s="10"/>
      <c r="J31" s="9"/>
      <c r="K31" s="133"/>
      <c r="L31" s="95"/>
      <c r="M31" s="96"/>
    </row>
    <row r="32" spans="2:13" x14ac:dyDescent="0.2">
      <c r="B32" s="261"/>
      <c r="C32" s="242"/>
      <c r="D32" s="239"/>
      <c r="E32" s="276"/>
      <c r="F32" s="10"/>
      <c r="G32" s="10"/>
      <c r="H32" s="10"/>
      <c r="I32" s="10"/>
      <c r="J32" s="9"/>
      <c r="K32" s="133"/>
      <c r="L32" s="35"/>
      <c r="M32" s="96"/>
    </row>
    <row r="33" spans="2:13" ht="13.5" thickBot="1" x14ac:dyDescent="0.25">
      <c r="B33" s="261"/>
      <c r="C33" s="243"/>
      <c r="D33" s="240"/>
      <c r="E33" s="277"/>
      <c r="F33" s="10"/>
      <c r="G33" s="10"/>
      <c r="H33" s="10"/>
      <c r="I33" s="10"/>
      <c r="J33" s="9"/>
      <c r="K33" s="131">
        <v>7</v>
      </c>
      <c r="L33" s="45" t="b">
        <v>0</v>
      </c>
      <c r="M33" s="94">
        <f>IF(L33=TRUE,1,0)</f>
        <v>0</v>
      </c>
    </row>
    <row r="34" spans="2:13" ht="11.25" customHeight="1" x14ac:dyDescent="0.2">
      <c r="B34" s="261"/>
      <c r="C34" s="273">
        <v>8</v>
      </c>
      <c r="D34" s="238" t="s">
        <v>121</v>
      </c>
      <c r="E34" s="97" t="s">
        <v>32</v>
      </c>
      <c r="F34" s="10"/>
      <c r="G34" s="10"/>
      <c r="H34" s="10"/>
      <c r="I34" s="10"/>
      <c r="J34" s="9"/>
      <c r="K34" s="132">
        <v>8</v>
      </c>
      <c r="L34" s="125" t="b">
        <v>0</v>
      </c>
      <c r="M34" s="44">
        <f>IF(L34=TRUE,1,0)</f>
        <v>0</v>
      </c>
    </row>
    <row r="35" spans="2:13" x14ac:dyDescent="0.2">
      <c r="B35" s="261"/>
      <c r="C35" s="274"/>
      <c r="D35" s="239"/>
      <c r="E35" s="276">
        <v>1</v>
      </c>
      <c r="F35" s="10"/>
      <c r="G35" s="10"/>
      <c r="H35" s="10"/>
      <c r="I35" s="10"/>
      <c r="J35" s="9"/>
      <c r="K35" s="9"/>
      <c r="L35" s="57"/>
      <c r="M35" s="96"/>
    </row>
    <row r="36" spans="2:13" ht="13.5" thickBot="1" x14ac:dyDescent="0.25">
      <c r="B36" s="262"/>
      <c r="C36" s="275"/>
      <c r="D36" s="240"/>
      <c r="E36" s="277"/>
      <c r="F36" s="10"/>
      <c r="G36" s="10"/>
      <c r="H36" s="10"/>
      <c r="I36" s="10"/>
      <c r="J36" s="9"/>
      <c r="K36" s="9"/>
      <c r="L36" s="57"/>
      <c r="M36" s="96"/>
    </row>
    <row r="37" spans="2:13" ht="13.5" thickBot="1" x14ac:dyDescent="0.25">
      <c r="B37" s="263" t="s">
        <v>35</v>
      </c>
      <c r="C37" s="264"/>
      <c r="D37" s="265"/>
      <c r="E37" s="103"/>
      <c r="F37" s="104"/>
      <c r="G37" s="150">
        <f>SUM(M13,M19,M20,M25,M26,M28,M33,M34)</f>
        <v>2</v>
      </c>
      <c r="H37" s="104"/>
      <c r="I37" s="104"/>
      <c r="J37" s="98"/>
      <c r="K37" s="9"/>
    </row>
    <row r="39" spans="2:13" x14ac:dyDescent="0.2">
      <c r="D39" s="2"/>
    </row>
    <row r="43" spans="2:13" x14ac:dyDescent="0.2">
      <c r="I43" s="3"/>
    </row>
    <row r="44" spans="2:13" x14ac:dyDescent="0.2">
      <c r="I44" s="3"/>
    </row>
    <row r="49" spans="4:11" x14ac:dyDescent="0.2">
      <c r="D49" s="4"/>
    </row>
    <row r="57" spans="4:11" ht="15.75" customHeight="1" x14ac:dyDescent="0.2"/>
    <row r="58" spans="4:11" ht="15.75" customHeight="1" x14ac:dyDescent="0.2">
      <c r="D58" s="5"/>
    </row>
    <row r="59" spans="4:11" ht="15.75" customHeight="1" x14ac:dyDescent="0.2">
      <c r="D59" s="6"/>
    </row>
    <row r="60" spans="4:11" ht="15.75" customHeight="1" x14ac:dyDescent="0.2"/>
    <row r="62" spans="4:11" x14ac:dyDescent="0.2">
      <c r="I62"/>
      <c r="J62"/>
      <c r="K62"/>
    </row>
    <row r="63" spans="4:11" x14ac:dyDescent="0.2">
      <c r="I63"/>
      <c r="J63"/>
      <c r="K63"/>
    </row>
    <row r="64" spans="4:11" x14ac:dyDescent="0.2">
      <c r="I64"/>
      <c r="J64"/>
      <c r="K64"/>
    </row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sheetProtection selectLockedCells="1"/>
  <mergeCells count="52">
    <mergeCell ref="E35:E36"/>
    <mergeCell ref="D2:J2"/>
    <mergeCell ref="E12:E13"/>
    <mergeCell ref="F12:F13"/>
    <mergeCell ref="G12:G13"/>
    <mergeCell ref="H12:H13"/>
    <mergeCell ref="E18:E19"/>
    <mergeCell ref="E32:E33"/>
    <mergeCell ref="E24:E27"/>
    <mergeCell ref="D11:D13"/>
    <mergeCell ref="D14:D16"/>
    <mergeCell ref="E21:E22"/>
    <mergeCell ref="H20:I20"/>
    <mergeCell ref="D17:D19"/>
    <mergeCell ref="F29:F30"/>
    <mergeCell ref="G29:G30"/>
    <mergeCell ref="B11:B36"/>
    <mergeCell ref="B37:D37"/>
    <mergeCell ref="D31:D33"/>
    <mergeCell ref="B5:C10"/>
    <mergeCell ref="C11:C13"/>
    <mergeCell ref="C14:C16"/>
    <mergeCell ref="C17:C19"/>
    <mergeCell ref="C20:C22"/>
    <mergeCell ref="D20:D22"/>
    <mergeCell ref="D28:D30"/>
    <mergeCell ref="D34:D36"/>
    <mergeCell ref="C34:C36"/>
    <mergeCell ref="C31:C33"/>
    <mergeCell ref="I7:J7"/>
    <mergeCell ref="E8:J8"/>
    <mergeCell ref="F21:F22"/>
    <mergeCell ref="G21:G22"/>
    <mergeCell ref="H21:I22"/>
    <mergeCell ref="E9:J9"/>
    <mergeCell ref="E7:F7"/>
    <mergeCell ref="G7:H7"/>
    <mergeCell ref="K21:K25"/>
    <mergeCell ref="E10:J10"/>
    <mergeCell ref="D23:D27"/>
    <mergeCell ref="C23:C27"/>
    <mergeCell ref="C28:C30"/>
    <mergeCell ref="K14:K19"/>
    <mergeCell ref="E29:E30"/>
    <mergeCell ref="H29:H30"/>
    <mergeCell ref="D1:J1"/>
    <mergeCell ref="D3:J3"/>
    <mergeCell ref="E5:F5"/>
    <mergeCell ref="E6:F6"/>
    <mergeCell ref="G6:H6"/>
    <mergeCell ref="I6:J6"/>
    <mergeCell ref="B4:J4"/>
  </mergeCells>
  <phoneticPr fontId="1" type="noConversion"/>
  <pageMargins left="0.35433070866141736" right="0.23622047244094491" top="0.74803149606299213" bottom="0.74803149606299213" header="0.31496062992125984" footer="0.31496062992125984"/>
  <pageSetup paperSize="9" scale="64" orientation="portrait" r:id="rId1"/>
  <headerFooter alignWithMargins="0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8" r:id="rId4" name="Check Box 274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28575</xdr:rowOff>
                  </from>
                  <to>
                    <xdr:col>3</xdr:col>
                    <xdr:colOff>819150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9" r:id="rId5" name="Check Box 275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47625</xdr:rowOff>
                  </from>
                  <to>
                    <xdr:col>4</xdr:col>
                    <xdr:colOff>742950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2" r:id="rId6" name="Check Box 578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85725</xdr:rowOff>
                  </from>
                  <to>
                    <xdr:col>4</xdr:col>
                    <xdr:colOff>685800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3" r:id="rId7" name="Check Box 579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85725</xdr:rowOff>
                  </from>
                  <to>
                    <xdr:col>5</xdr:col>
                    <xdr:colOff>676275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4" r:id="rId8" name="Check Box 580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104775</xdr:rowOff>
                  </from>
                  <to>
                    <xdr:col>6</xdr:col>
                    <xdr:colOff>676275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5" r:id="rId9" name="Check Box 581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104775</xdr:rowOff>
                  </from>
                  <to>
                    <xdr:col>7</xdr:col>
                    <xdr:colOff>723900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4" r:id="rId10" name="Check Box 590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85725</xdr:rowOff>
                  </from>
                  <to>
                    <xdr:col>4</xdr:col>
                    <xdr:colOff>666750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6" r:id="rId11" name="Check Box 59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28575</xdr:rowOff>
                  </from>
                  <to>
                    <xdr:col>5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7" r:id="rId12" name="Check Box 59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28575</xdr:rowOff>
                  </from>
                  <to>
                    <xdr:col>4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8" r:id="rId13" name="Check Box 594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28575</xdr:rowOff>
                  </from>
                  <to>
                    <xdr:col>6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9" r:id="rId14" name="Check Box 59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7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0" r:id="rId15" name="Check Box 59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28575</xdr:rowOff>
                  </from>
                  <to>
                    <xdr:col>8</xdr:col>
                    <xdr:colOff>638175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1" r:id="rId16" name="Check Box 59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57150</xdr:rowOff>
                  </from>
                  <to>
                    <xdr:col>4</xdr:col>
                    <xdr:colOff>638175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7" r:id="rId17" name="Check Box 603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85725</xdr:rowOff>
                  </from>
                  <to>
                    <xdr:col>4</xdr:col>
                    <xdr:colOff>657225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4" r:id="rId18" name="Group Box 680">
              <controlPr locked="0" defaultSize="0" autoFill="0" autoPict="0">
                <anchor moveWithCells="1">
                  <from>
                    <xdr:col>3</xdr:col>
                    <xdr:colOff>2600325</xdr:colOff>
                    <xdr:row>10</xdr:row>
                    <xdr:rowOff>0</xdr:rowOff>
                  </from>
                  <to>
                    <xdr:col>7</xdr:col>
                    <xdr:colOff>552450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9" r:id="rId19" name="Group Box 695">
              <controlPr locked="0" defaultSize="0" autoFill="0" autoPict="0">
                <anchor moveWithCells="1">
                  <from>
                    <xdr:col>4</xdr:col>
                    <xdr:colOff>9525</xdr:colOff>
                    <xdr:row>11</xdr:row>
                    <xdr:rowOff>9525</xdr:rowOff>
                  </from>
                  <to>
                    <xdr:col>7</xdr:col>
                    <xdr:colOff>542925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0" r:id="rId20" name="Option Button 696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28575</xdr:rowOff>
                  </from>
                  <to>
                    <xdr:col>4</xdr:col>
                    <xdr:colOff>723900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1" r:id="rId21" name="Option Button 697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11</xdr:row>
                    <xdr:rowOff>28575</xdr:rowOff>
                  </from>
                  <to>
                    <xdr:col>5</xdr:col>
                    <xdr:colOff>847725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5" r:id="rId22" name="Option Button 701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28575</xdr:rowOff>
                  </from>
                  <to>
                    <xdr:col>6</xdr:col>
                    <xdr:colOff>895350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8" r:id="rId23" name="Option Button 704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28575</xdr:rowOff>
                  </from>
                  <to>
                    <xdr:col>7</xdr:col>
                    <xdr:colOff>419100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0" r:id="rId24" name="Check Box 736">
              <controlPr locked="0" defaultSize="0" autoFill="0" autoLine="0" autoPict="0">
                <anchor moveWithCells="1">
                  <from>
                    <xdr:col>4</xdr:col>
                    <xdr:colOff>57150</xdr:colOff>
                    <xdr:row>34</xdr:row>
                    <xdr:rowOff>76200</xdr:rowOff>
                  </from>
                  <to>
                    <xdr:col>4</xdr:col>
                    <xdr:colOff>361950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1" r:id="rId25" name="Group Box 737">
              <controlPr locked="0" defaultSize="0" autoFill="0" autoPict="0">
                <anchor moveWithCells="1">
                  <from>
                    <xdr:col>4</xdr:col>
                    <xdr:colOff>0</xdr:colOff>
                    <xdr:row>27</xdr:row>
                    <xdr:rowOff>152400</xdr:rowOff>
                  </from>
                  <to>
                    <xdr:col>7</xdr:col>
                    <xdr:colOff>542925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2" r:id="rId26" name="Group Box 918">
              <controlPr defaultSize="0" autoFill="0" autoPict="0">
                <anchor moveWithCells="1">
                  <from>
                    <xdr:col>4</xdr:col>
                    <xdr:colOff>0</xdr:colOff>
                    <xdr:row>27</xdr:row>
                    <xdr:rowOff>152400</xdr:rowOff>
                  </from>
                  <to>
                    <xdr:col>7</xdr:col>
                    <xdr:colOff>542925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3" r:id="rId27" name="Option Button 919">
              <controlPr locked="0" defaultSize="0" autoFill="0" autoLine="0" autoPict="0">
                <anchor moveWithCells="1">
                  <from>
                    <xdr:col>4</xdr:col>
                    <xdr:colOff>323850</xdr:colOff>
                    <xdr:row>28</xdr:row>
                    <xdr:rowOff>0</xdr:rowOff>
                  </from>
                  <to>
                    <xdr:col>4</xdr:col>
                    <xdr:colOff>628650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4" r:id="rId28" name="Option Button 920">
              <controlPr defaultSize="0" autoFill="0" autoLine="0" autoPict="0">
                <anchor moveWithCells="1">
                  <from>
                    <xdr:col>5</xdr:col>
                    <xdr:colOff>428625</xdr:colOff>
                    <xdr:row>28</xdr:row>
                    <xdr:rowOff>9525</xdr:rowOff>
                  </from>
                  <to>
                    <xdr:col>5</xdr:col>
                    <xdr:colOff>733425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" r:id="rId29" name="Option Button 921">
              <controlPr defaultSize="0" autoFill="0" autoLine="0" autoPict="0">
                <anchor moveWithCells="1">
                  <from>
                    <xdr:col>6</xdr:col>
                    <xdr:colOff>314325</xdr:colOff>
                    <xdr:row>27</xdr:row>
                    <xdr:rowOff>152400</xdr:rowOff>
                  </from>
                  <to>
                    <xdr:col>6</xdr:col>
                    <xdr:colOff>628650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2" r:id="rId30" name="Option Button 1068">
              <controlPr locked="0"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38100</xdr:rowOff>
                  </from>
                  <to>
                    <xdr:col>7</xdr:col>
                    <xdr:colOff>390525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  <pageSetUpPr fitToPage="1"/>
  </sheetPr>
  <dimension ref="B1:L49"/>
  <sheetViews>
    <sheetView view="pageBreakPreview" zoomScale="87" zoomScaleNormal="70" zoomScaleSheetLayoutView="87" zoomScalePageLayoutView="80" workbookViewId="0">
      <selection activeCell="G35" sqref="G35"/>
    </sheetView>
  </sheetViews>
  <sheetFormatPr baseColWidth="10" defaultColWidth="11.42578125" defaultRowHeight="12.75" x14ac:dyDescent="0.2"/>
  <cols>
    <col min="1" max="1" width="0.85546875" style="1" customWidth="1"/>
    <col min="2" max="2" width="13.140625" style="1" customWidth="1"/>
    <col min="3" max="3" width="3" style="1" customWidth="1"/>
    <col min="4" max="4" width="39.140625" style="1" customWidth="1"/>
    <col min="5" max="5" width="15" style="1" bestFit="1" customWidth="1"/>
    <col min="6" max="6" width="15.28515625" style="1" bestFit="1" customWidth="1"/>
    <col min="7" max="7" width="16.140625" style="1" bestFit="1" customWidth="1"/>
    <col min="8" max="8" width="19.42578125" style="1" customWidth="1"/>
    <col min="9" max="9" width="12.7109375" style="1" bestFit="1" customWidth="1"/>
    <col min="10" max="10" width="23.42578125" style="1" customWidth="1"/>
    <col min="11" max="11" width="12.7109375" style="1" hidden="1" customWidth="1"/>
    <col min="12" max="12" width="12.28515625" style="1" hidden="1" customWidth="1"/>
    <col min="13" max="15" width="0" style="1" hidden="1" customWidth="1"/>
    <col min="16" max="16384" width="11.42578125" style="1"/>
  </cols>
  <sheetData>
    <row r="1" spans="2:12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2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2" ht="15.75" customHeight="1" thickBot="1" x14ac:dyDescent="0.25">
      <c r="D3" s="217" t="s">
        <v>131</v>
      </c>
      <c r="E3" s="218"/>
      <c r="F3" s="218"/>
      <c r="G3" s="218"/>
      <c r="H3" s="218"/>
      <c r="I3" s="218"/>
      <c r="J3" s="219"/>
    </row>
    <row r="4" spans="2:12" ht="20.100000000000001" customHeight="1" thickBot="1" x14ac:dyDescent="0.25">
      <c r="B4" s="305" t="s">
        <v>4</v>
      </c>
      <c r="C4" s="306"/>
      <c r="D4" s="306"/>
      <c r="E4" s="306"/>
      <c r="F4" s="306"/>
      <c r="G4" s="306"/>
      <c r="H4" s="306"/>
      <c r="I4" s="306"/>
      <c r="J4" s="307"/>
    </row>
    <row r="5" spans="2:12" ht="12.75" customHeight="1" x14ac:dyDescent="0.2">
      <c r="B5" s="308" t="s">
        <v>16</v>
      </c>
      <c r="C5" s="309"/>
      <c r="D5" s="134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2" ht="20.100000000000001" customHeight="1" x14ac:dyDescent="0.2">
      <c r="B6" s="266"/>
      <c r="C6" s="267"/>
      <c r="D6" s="138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2" x14ac:dyDescent="0.2">
      <c r="B7" s="266"/>
      <c r="C7" s="267"/>
      <c r="D7" s="139" t="s">
        <v>12</v>
      </c>
      <c r="E7" s="251"/>
      <c r="F7" s="259"/>
      <c r="G7" s="224" t="s">
        <v>13</v>
      </c>
      <c r="H7" s="225"/>
      <c r="I7" s="251"/>
      <c r="J7" s="227"/>
    </row>
    <row r="8" spans="2:12" x14ac:dyDescent="0.2">
      <c r="B8" s="266"/>
      <c r="C8" s="267"/>
      <c r="D8" s="139" t="s">
        <v>14</v>
      </c>
      <c r="E8" s="251"/>
      <c r="F8" s="252"/>
      <c r="G8" s="252"/>
      <c r="H8" s="252"/>
      <c r="I8" s="252"/>
      <c r="J8" s="227"/>
    </row>
    <row r="9" spans="2:12" ht="13.5" thickBot="1" x14ac:dyDescent="0.25">
      <c r="B9" s="268"/>
      <c r="C9" s="269"/>
      <c r="D9" s="140" t="s">
        <v>15</v>
      </c>
      <c r="E9" s="236"/>
      <c r="F9" s="236"/>
      <c r="G9" s="236"/>
      <c r="H9" s="236"/>
      <c r="I9" s="236"/>
      <c r="J9" s="237"/>
    </row>
    <row r="10" spans="2:12" ht="12" customHeight="1" x14ac:dyDescent="0.2">
      <c r="B10" s="302" t="s">
        <v>123</v>
      </c>
      <c r="C10" s="241">
        <v>1</v>
      </c>
      <c r="D10" s="299" t="s">
        <v>33</v>
      </c>
      <c r="E10" s="73" t="s">
        <v>118</v>
      </c>
      <c r="F10" s="75" t="s">
        <v>119</v>
      </c>
      <c r="G10" s="75" t="s">
        <v>120</v>
      </c>
      <c r="H10" s="76" t="s">
        <v>79</v>
      </c>
      <c r="I10" s="12"/>
      <c r="J10" s="9"/>
      <c r="K10" s="35"/>
      <c r="L10" s="35"/>
    </row>
    <row r="11" spans="2:12" ht="21.75" customHeight="1" x14ac:dyDescent="0.2">
      <c r="B11" s="303"/>
      <c r="C11" s="242"/>
      <c r="D11" s="300"/>
      <c r="E11" s="291">
        <v>0.5</v>
      </c>
      <c r="F11" s="253">
        <v>1</v>
      </c>
      <c r="G11" s="253">
        <v>1.5</v>
      </c>
      <c r="H11" s="312">
        <v>3</v>
      </c>
      <c r="I11" s="314"/>
      <c r="J11" s="9"/>
      <c r="K11" s="35">
        <v>1</v>
      </c>
      <c r="L11" s="49">
        <f>CHOOSE(K11,1.25,2.5,3.75,5)</f>
        <v>1.25</v>
      </c>
    </row>
    <row r="12" spans="2:12" ht="13.5" thickBot="1" x14ac:dyDescent="0.25">
      <c r="B12" s="303"/>
      <c r="C12" s="243"/>
      <c r="D12" s="301"/>
      <c r="E12" s="292"/>
      <c r="F12" s="254"/>
      <c r="G12" s="254"/>
      <c r="H12" s="313"/>
      <c r="I12" s="314"/>
      <c r="J12" s="9"/>
      <c r="K12" s="35"/>
      <c r="L12" s="35"/>
    </row>
    <row r="13" spans="2:12" ht="12.75" customHeight="1" x14ac:dyDescent="0.2">
      <c r="B13" s="303"/>
      <c r="C13" s="241">
        <v>2</v>
      </c>
      <c r="D13" s="299" t="s">
        <v>122</v>
      </c>
      <c r="E13" s="83" t="s">
        <v>32</v>
      </c>
      <c r="F13" s="10"/>
      <c r="G13" s="10"/>
      <c r="H13" s="314"/>
      <c r="I13" s="314"/>
      <c r="J13" s="9"/>
      <c r="K13" s="35" t="b">
        <v>0</v>
      </c>
      <c r="L13" s="49">
        <f>IF(K13=TRUE,5,0)</f>
        <v>0</v>
      </c>
    </row>
    <row r="14" spans="2:12" x14ac:dyDescent="0.2">
      <c r="B14" s="303"/>
      <c r="C14" s="242"/>
      <c r="D14" s="300"/>
      <c r="E14" s="285">
        <v>2</v>
      </c>
      <c r="F14" s="314"/>
      <c r="G14" s="314"/>
      <c r="H14" s="314"/>
      <c r="I14" s="314"/>
      <c r="J14" s="9"/>
    </row>
    <row r="15" spans="2:12" ht="13.5" thickBot="1" x14ac:dyDescent="0.25">
      <c r="B15" s="304"/>
      <c r="C15" s="243"/>
      <c r="D15" s="301"/>
      <c r="E15" s="286"/>
      <c r="F15" s="314"/>
      <c r="G15" s="314"/>
      <c r="H15" s="314"/>
      <c r="I15" s="314"/>
      <c r="J15" s="9"/>
    </row>
    <row r="16" spans="2:12" ht="13.5" thickBot="1" x14ac:dyDescent="0.25">
      <c r="B16" s="297" t="s">
        <v>35</v>
      </c>
      <c r="C16" s="297"/>
      <c r="D16" s="298"/>
      <c r="E16" s="105"/>
      <c r="F16" s="106"/>
      <c r="G16" s="106">
        <f>SUM(L11,L13)</f>
        <v>1.25</v>
      </c>
      <c r="H16" s="106"/>
      <c r="I16" s="106"/>
      <c r="J16" s="107"/>
    </row>
    <row r="19" spans="4:9" x14ac:dyDescent="0.2">
      <c r="D19" s="2"/>
    </row>
    <row r="23" spans="4:9" x14ac:dyDescent="0.2">
      <c r="I23" s="3"/>
    </row>
    <row r="24" spans="4:9" x14ac:dyDescent="0.2">
      <c r="I24" s="3"/>
    </row>
    <row r="29" spans="4:9" x14ac:dyDescent="0.2">
      <c r="D29" s="4"/>
    </row>
    <row r="37" spans="4:9" ht="15.75" customHeight="1" x14ac:dyDescent="0.2"/>
    <row r="38" spans="4:9" ht="15.75" customHeight="1" x14ac:dyDescent="0.2">
      <c r="D38" s="5"/>
    </row>
    <row r="39" spans="4:9" ht="15.75" customHeight="1" x14ac:dyDescent="0.2">
      <c r="D39" s="6"/>
    </row>
    <row r="40" spans="4:9" ht="15.75" customHeight="1" x14ac:dyDescent="0.2"/>
    <row r="43" spans="4:9" x14ac:dyDescent="0.2">
      <c r="I43" s="5"/>
    </row>
    <row r="44" spans="4:9" x14ac:dyDescent="0.2">
      <c r="I44" s="5"/>
    </row>
    <row r="46" spans="4:9" ht="15.75" customHeight="1" x14ac:dyDescent="0.2"/>
    <row r="47" spans="4:9" ht="15.75" customHeight="1" x14ac:dyDescent="0.2"/>
    <row r="48" spans="4:9" ht="15.75" customHeight="1" x14ac:dyDescent="0.2"/>
    <row r="49" ht="15.75" customHeight="1" x14ac:dyDescent="0.2"/>
  </sheetData>
  <sheetProtection selectLockedCells="1"/>
  <mergeCells count="30">
    <mergeCell ref="F11:F12"/>
    <mergeCell ref="G11:G12"/>
    <mergeCell ref="H11:H12"/>
    <mergeCell ref="C13:C15"/>
    <mergeCell ref="E9:J9"/>
    <mergeCell ref="H13:I13"/>
    <mergeCell ref="F14:F15"/>
    <mergeCell ref="G14:G15"/>
    <mergeCell ref="H14:I15"/>
    <mergeCell ref="I11:I12"/>
    <mergeCell ref="D1:J1"/>
    <mergeCell ref="D2:J2"/>
    <mergeCell ref="D3:J3"/>
    <mergeCell ref="B4:J4"/>
    <mergeCell ref="B5:C9"/>
    <mergeCell ref="I6:J6"/>
    <mergeCell ref="E7:F7"/>
    <mergeCell ref="G7:H7"/>
    <mergeCell ref="I7:J7"/>
    <mergeCell ref="E8:J8"/>
    <mergeCell ref="E5:F5"/>
    <mergeCell ref="E6:F6"/>
    <mergeCell ref="G6:H6"/>
    <mergeCell ref="B16:D16"/>
    <mergeCell ref="C10:C12"/>
    <mergeCell ref="D10:D12"/>
    <mergeCell ref="D13:D15"/>
    <mergeCell ref="E14:E15"/>
    <mergeCell ref="E11:E12"/>
    <mergeCell ref="B10:B15"/>
  </mergeCells>
  <pageMargins left="0.31496062992125984" right="0.11811023622047245" top="0.74803149606299213" bottom="0.74803149606299213" header="0.31496062992125984" footer="0.31496062992125984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2" r:id="rId6" name="Check Box 24">
              <controlPr locked="0"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142875</xdr:rowOff>
                  </from>
                  <to>
                    <xdr:col>4</xdr:col>
                    <xdr:colOff>533400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2" r:id="rId7" name="Group Box 314">
              <controlPr locked="0" defaultSize="0" autoFill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3" r:id="rId8" name="Option Button 315">
              <controlPr locked="0"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0</xdr:rowOff>
                  </from>
                  <to>
                    <xdr:col>4</xdr:col>
                    <xdr:colOff>828675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4" r:id="rId9" name="Option Button 316">
              <controlPr locked="0"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5</xdr:col>
                    <xdr:colOff>885825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5" r:id="rId10" name="Option Button 317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0</xdr:rowOff>
                  </from>
                  <to>
                    <xdr:col>6</xdr:col>
                    <xdr:colOff>857250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6" r:id="rId11" name="Option Button 318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9525</xdr:rowOff>
                  </from>
                  <to>
                    <xdr:col>7</xdr:col>
                    <xdr:colOff>1171575</xdr:colOff>
                    <xdr:row>10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B050"/>
    <pageSetUpPr fitToPage="1"/>
  </sheetPr>
  <dimension ref="B1:R74"/>
  <sheetViews>
    <sheetView view="pageBreakPreview" topLeftCell="A19" zoomScale="80" zoomScaleNormal="80" zoomScaleSheetLayoutView="80" workbookViewId="0">
      <selection activeCell="T17" sqref="T17"/>
    </sheetView>
  </sheetViews>
  <sheetFormatPr baseColWidth="10" defaultColWidth="11.42578125" defaultRowHeight="12.75" x14ac:dyDescent="0.2"/>
  <cols>
    <col min="1" max="1" width="0.85546875" style="1" customWidth="1"/>
    <col min="2" max="2" width="13.85546875" style="1" customWidth="1"/>
    <col min="3" max="3" width="3" style="1" customWidth="1"/>
    <col min="4" max="4" width="44.42578125" style="1" customWidth="1"/>
    <col min="5" max="5" width="16" style="1" bestFit="1" customWidth="1"/>
    <col min="6" max="6" width="13.5703125" style="1" bestFit="1" customWidth="1"/>
    <col min="7" max="7" width="11.140625" style="1" bestFit="1" customWidth="1"/>
    <col min="8" max="8" width="20.28515625" style="1" customWidth="1"/>
    <col min="9" max="9" width="12.7109375" style="1" bestFit="1" customWidth="1"/>
    <col min="10" max="10" width="23.5703125" style="1" customWidth="1"/>
    <col min="11" max="11" width="8.5703125" style="1" bestFit="1" customWidth="1"/>
    <col min="12" max="12" width="9.5703125" style="1" bestFit="1" customWidth="1"/>
    <col min="13" max="13" width="10.28515625" style="1" bestFit="1" customWidth="1"/>
    <col min="14" max="14" width="7" style="1" customWidth="1"/>
    <col min="15" max="15" width="13.28515625" style="1" hidden="1" customWidth="1"/>
    <col min="16" max="16" width="4.42578125" style="1" hidden="1" customWidth="1"/>
    <col min="17" max="17" width="4.28515625" style="1" hidden="1" customWidth="1"/>
    <col min="18" max="18" width="12.7109375" style="1" hidden="1" customWidth="1"/>
    <col min="19" max="19" width="11.42578125" style="1" customWidth="1"/>
    <col min="20" max="16384" width="11.42578125" style="1"/>
  </cols>
  <sheetData>
    <row r="1" spans="2:18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8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8" ht="15.75" customHeight="1" thickBot="1" x14ac:dyDescent="0.25">
      <c r="D3" s="354" t="s">
        <v>36</v>
      </c>
      <c r="E3" s="355"/>
      <c r="F3" s="355"/>
      <c r="G3" s="355"/>
      <c r="H3" s="355"/>
      <c r="I3" s="355"/>
      <c r="J3" s="356"/>
    </row>
    <row r="4" spans="2:18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8" ht="12.75" customHeight="1" x14ac:dyDescent="0.2">
      <c r="B5" s="308" t="s">
        <v>16</v>
      </c>
      <c r="C5" s="357"/>
      <c r="D5" s="141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8" ht="20.100000000000001" customHeight="1" x14ac:dyDescent="0.2">
      <c r="B6" s="266"/>
      <c r="C6" s="358"/>
      <c r="D6" s="7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8" x14ac:dyDescent="0.2">
      <c r="B7" s="266"/>
      <c r="C7" s="358"/>
      <c r="D7" s="8" t="s">
        <v>12</v>
      </c>
      <c r="E7" s="251"/>
      <c r="F7" s="259"/>
      <c r="G7" s="224" t="s">
        <v>13</v>
      </c>
      <c r="H7" s="225"/>
      <c r="I7" s="251"/>
      <c r="J7" s="227"/>
    </row>
    <row r="8" spans="2:18" x14ac:dyDescent="0.2">
      <c r="B8" s="266"/>
      <c r="C8" s="358"/>
      <c r="D8" s="8" t="s">
        <v>14</v>
      </c>
      <c r="E8" s="251"/>
      <c r="F8" s="252"/>
      <c r="G8" s="252"/>
      <c r="H8" s="252"/>
      <c r="I8" s="252"/>
      <c r="J8" s="227"/>
    </row>
    <row r="9" spans="2:18" x14ac:dyDescent="0.2">
      <c r="B9" s="266"/>
      <c r="C9" s="358"/>
      <c r="D9" s="8" t="s">
        <v>15</v>
      </c>
      <c r="E9" s="251"/>
      <c r="F9" s="252"/>
      <c r="G9" s="252"/>
      <c r="H9" s="252"/>
      <c r="I9" s="252"/>
      <c r="J9" s="227"/>
    </row>
    <row r="10" spans="2:18" ht="13.5" thickBot="1" x14ac:dyDescent="0.25">
      <c r="B10" s="268"/>
      <c r="C10" s="359"/>
      <c r="D10" s="72" t="s">
        <v>5</v>
      </c>
      <c r="E10" s="236"/>
      <c r="F10" s="236"/>
      <c r="G10" s="236"/>
      <c r="H10" s="236"/>
      <c r="I10" s="236"/>
      <c r="J10" s="237"/>
    </row>
    <row r="11" spans="2:18" ht="12.75" customHeight="1" x14ac:dyDescent="0.2">
      <c r="B11" s="345" t="s">
        <v>34</v>
      </c>
      <c r="C11" s="342">
        <v>1</v>
      </c>
      <c r="D11" s="351" t="s">
        <v>17</v>
      </c>
      <c r="E11" s="73" t="s">
        <v>18</v>
      </c>
      <c r="F11" s="74" t="s">
        <v>19</v>
      </c>
      <c r="G11" s="75" t="s">
        <v>20</v>
      </c>
      <c r="H11" s="76" t="s">
        <v>21</v>
      </c>
      <c r="I11" s="10"/>
      <c r="J11" s="10"/>
      <c r="O11" s="51">
        <v>1</v>
      </c>
      <c r="P11" s="52"/>
      <c r="Q11" s="52">
        <v>1</v>
      </c>
      <c r="R11" s="53">
        <f>CHOOSE(Q11,0.25,0.5,0.75,1)</f>
        <v>0.25</v>
      </c>
    </row>
    <row r="12" spans="2:18" ht="24" customHeight="1" x14ac:dyDescent="0.2">
      <c r="B12" s="346"/>
      <c r="C12" s="343"/>
      <c r="D12" s="352"/>
      <c r="E12" s="291">
        <v>0.5</v>
      </c>
      <c r="F12" s="253">
        <v>1</v>
      </c>
      <c r="G12" s="253">
        <v>1.5</v>
      </c>
      <c r="H12" s="312">
        <v>2</v>
      </c>
      <c r="I12" s="10"/>
      <c r="J12" s="10"/>
      <c r="O12" s="35"/>
      <c r="P12" s="35"/>
      <c r="Q12" s="35"/>
      <c r="R12" s="35"/>
    </row>
    <row r="13" spans="2:18" ht="13.5" thickBot="1" x14ac:dyDescent="0.25">
      <c r="B13" s="346"/>
      <c r="C13" s="344"/>
      <c r="D13" s="353"/>
      <c r="E13" s="292"/>
      <c r="F13" s="254"/>
      <c r="G13" s="254"/>
      <c r="H13" s="313"/>
      <c r="I13" s="10"/>
      <c r="J13" s="10"/>
      <c r="O13" s="35"/>
      <c r="P13" s="35"/>
      <c r="Q13" s="35"/>
      <c r="R13" s="35"/>
    </row>
    <row r="14" spans="2:18" ht="12.75" customHeight="1" x14ac:dyDescent="0.2">
      <c r="B14" s="346"/>
      <c r="C14" s="342">
        <v>2</v>
      </c>
      <c r="D14" s="351" t="s">
        <v>37</v>
      </c>
      <c r="E14" s="321" t="s">
        <v>38</v>
      </c>
      <c r="F14" s="323" t="s">
        <v>39</v>
      </c>
      <c r="G14" s="318" t="s">
        <v>40</v>
      </c>
      <c r="H14" s="319"/>
      <c r="I14" s="319"/>
      <c r="J14" s="319"/>
      <c r="K14" s="320"/>
      <c r="O14" s="63" t="b">
        <v>0</v>
      </c>
      <c r="P14" s="55"/>
      <c r="Q14" s="55"/>
      <c r="R14" s="56">
        <f>IF(O14=TRUE,0.5,0)</f>
        <v>0</v>
      </c>
    </row>
    <row r="15" spans="2:18" ht="12.75" customHeight="1" x14ac:dyDescent="0.2">
      <c r="B15" s="346"/>
      <c r="C15" s="343"/>
      <c r="D15" s="352"/>
      <c r="E15" s="322"/>
      <c r="F15" s="324"/>
      <c r="G15" s="77">
        <v>1</v>
      </c>
      <c r="H15" s="22">
        <v>2</v>
      </c>
      <c r="I15" s="32">
        <v>3</v>
      </c>
      <c r="J15" s="32">
        <v>4</v>
      </c>
      <c r="K15" s="78">
        <v>5</v>
      </c>
      <c r="O15" s="64" t="b">
        <v>0</v>
      </c>
      <c r="P15" s="35"/>
      <c r="Q15" s="35"/>
      <c r="R15" s="58">
        <f>IF(O15=TRUE,0.5,0)</f>
        <v>0</v>
      </c>
    </row>
    <row r="16" spans="2:18" ht="27" customHeight="1" x14ac:dyDescent="0.2">
      <c r="B16" s="346"/>
      <c r="C16" s="343"/>
      <c r="D16" s="352"/>
      <c r="E16" s="330">
        <v>0.5</v>
      </c>
      <c r="F16" s="327">
        <v>0.5</v>
      </c>
      <c r="G16" s="330">
        <v>0.5</v>
      </c>
      <c r="H16" s="325">
        <v>1</v>
      </c>
      <c r="I16" s="325">
        <v>1.5</v>
      </c>
      <c r="J16" s="325">
        <v>2</v>
      </c>
      <c r="K16" s="327">
        <v>2.5</v>
      </c>
      <c r="O16" s="65">
        <v>1</v>
      </c>
      <c r="P16" s="43"/>
      <c r="Q16" s="43"/>
      <c r="R16" s="60">
        <f>CHOOSE(O16,0.1,0.2,0.3,0.4,0.5)</f>
        <v>0.1</v>
      </c>
    </row>
    <row r="17" spans="2:18" ht="13.5" thickBot="1" x14ac:dyDescent="0.25">
      <c r="B17" s="346"/>
      <c r="C17" s="344"/>
      <c r="D17" s="353"/>
      <c r="E17" s="331"/>
      <c r="F17" s="328"/>
      <c r="G17" s="331"/>
      <c r="H17" s="326"/>
      <c r="I17" s="326"/>
      <c r="J17" s="326"/>
      <c r="K17" s="328"/>
      <c r="O17" s="35"/>
      <c r="P17" s="35"/>
      <c r="Q17" s="35"/>
      <c r="R17" s="35"/>
    </row>
    <row r="18" spans="2:18" x14ac:dyDescent="0.2">
      <c r="B18" s="346"/>
      <c r="C18" s="336">
        <v>3</v>
      </c>
      <c r="D18" s="348" t="s">
        <v>41</v>
      </c>
      <c r="E18" s="329" t="s">
        <v>42</v>
      </c>
      <c r="F18" s="293"/>
      <c r="G18" s="294"/>
      <c r="H18" s="329" t="s">
        <v>43</v>
      </c>
      <c r="I18" s="293"/>
      <c r="J18" s="294"/>
      <c r="K18" s="329" t="s">
        <v>44</v>
      </c>
      <c r="L18" s="293"/>
      <c r="M18" s="294"/>
      <c r="O18" s="315">
        <v>3</v>
      </c>
      <c r="P18" s="54" t="s">
        <v>128</v>
      </c>
      <c r="Q18" s="55">
        <v>1</v>
      </c>
      <c r="R18" s="56">
        <f>CHOOSE(Q18,0.1,0.2,0.4)</f>
        <v>0.1</v>
      </c>
    </row>
    <row r="19" spans="2:18" ht="12.75" customHeight="1" x14ac:dyDescent="0.2">
      <c r="B19" s="346"/>
      <c r="C19" s="337"/>
      <c r="D19" s="349"/>
      <c r="E19" s="79" t="s">
        <v>45</v>
      </c>
      <c r="F19" s="11" t="s">
        <v>46</v>
      </c>
      <c r="G19" s="80" t="s">
        <v>47</v>
      </c>
      <c r="H19" s="81" t="s">
        <v>45</v>
      </c>
      <c r="I19" s="23" t="s">
        <v>46</v>
      </c>
      <c r="J19" s="82" t="s">
        <v>47</v>
      </c>
      <c r="K19" s="79" t="s">
        <v>45</v>
      </c>
      <c r="L19" s="11" t="s">
        <v>46</v>
      </c>
      <c r="M19" s="80" t="s">
        <v>47</v>
      </c>
      <c r="O19" s="316"/>
      <c r="P19" s="57" t="s">
        <v>129</v>
      </c>
      <c r="Q19" s="35">
        <v>1</v>
      </c>
      <c r="R19" s="58">
        <f>CHOOSE(Q19,0.1,0.2,0.4)</f>
        <v>0.1</v>
      </c>
    </row>
    <row r="20" spans="2:18" ht="36" customHeight="1" x14ac:dyDescent="0.2">
      <c r="B20" s="346"/>
      <c r="C20" s="337"/>
      <c r="D20" s="349"/>
      <c r="E20" s="330">
        <v>0.5</v>
      </c>
      <c r="F20" s="325">
        <v>1</v>
      </c>
      <c r="G20" s="327">
        <v>1.5</v>
      </c>
      <c r="H20" s="330">
        <v>0.5</v>
      </c>
      <c r="I20" s="325">
        <v>1</v>
      </c>
      <c r="J20" s="327">
        <v>1.5</v>
      </c>
      <c r="K20" s="330">
        <v>0.5</v>
      </c>
      <c r="L20" s="325">
        <v>1</v>
      </c>
      <c r="M20" s="327">
        <v>1.5</v>
      </c>
      <c r="O20" s="317"/>
      <c r="P20" s="59" t="s">
        <v>130</v>
      </c>
      <c r="Q20" s="43">
        <v>1</v>
      </c>
      <c r="R20" s="60">
        <f>CHOOSE(Q20,0.1,0.2,0.4)</f>
        <v>0.1</v>
      </c>
    </row>
    <row r="21" spans="2:18" ht="13.5" thickBot="1" x14ac:dyDescent="0.25">
      <c r="B21" s="346"/>
      <c r="C21" s="338"/>
      <c r="D21" s="350"/>
      <c r="E21" s="331"/>
      <c r="F21" s="326"/>
      <c r="G21" s="328"/>
      <c r="H21" s="331"/>
      <c r="I21" s="326"/>
      <c r="J21" s="328"/>
      <c r="K21" s="331"/>
      <c r="L21" s="326"/>
      <c r="M21" s="328"/>
      <c r="O21" s="35"/>
      <c r="P21" s="35"/>
      <c r="Q21" s="35"/>
      <c r="R21" s="35"/>
    </row>
    <row r="22" spans="2:18" x14ac:dyDescent="0.2">
      <c r="B22" s="346"/>
      <c r="C22" s="336">
        <v>4</v>
      </c>
      <c r="D22" s="348" t="s">
        <v>127</v>
      </c>
      <c r="E22" s="329" t="s">
        <v>42</v>
      </c>
      <c r="F22" s="293"/>
      <c r="G22" s="294"/>
      <c r="H22" s="329" t="s">
        <v>43</v>
      </c>
      <c r="I22" s="293"/>
      <c r="J22" s="294"/>
      <c r="K22" s="329" t="s">
        <v>44</v>
      </c>
      <c r="L22" s="293"/>
      <c r="M22" s="294"/>
      <c r="O22" s="315">
        <v>4</v>
      </c>
      <c r="P22" s="66" t="s">
        <v>128</v>
      </c>
      <c r="Q22" s="55">
        <v>1</v>
      </c>
      <c r="R22" s="56">
        <f>CHOOSE(Q22,0.1,0.2,0.4)</f>
        <v>0.1</v>
      </c>
    </row>
    <row r="23" spans="2:18" ht="12.75" customHeight="1" x14ac:dyDescent="0.2">
      <c r="B23" s="346"/>
      <c r="C23" s="337"/>
      <c r="D23" s="349"/>
      <c r="E23" s="79" t="s">
        <v>45</v>
      </c>
      <c r="F23" s="11" t="s">
        <v>46</v>
      </c>
      <c r="G23" s="80" t="s">
        <v>47</v>
      </c>
      <c r="H23" s="79" t="s">
        <v>45</v>
      </c>
      <c r="I23" s="11" t="s">
        <v>46</v>
      </c>
      <c r="J23" s="80" t="s">
        <v>47</v>
      </c>
      <c r="K23" s="79" t="s">
        <v>45</v>
      </c>
      <c r="L23" s="11" t="s">
        <v>46</v>
      </c>
      <c r="M23" s="80" t="s">
        <v>47</v>
      </c>
      <c r="O23" s="316"/>
      <c r="P23" s="67" t="s">
        <v>129</v>
      </c>
      <c r="Q23" s="35">
        <v>1</v>
      </c>
      <c r="R23" s="61">
        <f>CHOOSE(Q23,0.1,0.2,0.4)</f>
        <v>0.1</v>
      </c>
    </row>
    <row r="24" spans="2:18" ht="34.5" customHeight="1" x14ac:dyDescent="0.2">
      <c r="B24" s="346"/>
      <c r="C24" s="337"/>
      <c r="D24" s="349"/>
      <c r="E24" s="330">
        <v>0.5</v>
      </c>
      <c r="F24" s="325">
        <v>1</v>
      </c>
      <c r="G24" s="327">
        <v>1.5</v>
      </c>
      <c r="H24" s="330">
        <v>0.5</v>
      </c>
      <c r="I24" s="325">
        <v>1</v>
      </c>
      <c r="J24" s="327">
        <v>1.5</v>
      </c>
      <c r="K24" s="330">
        <v>0.5</v>
      </c>
      <c r="L24" s="325">
        <v>1</v>
      </c>
      <c r="M24" s="327">
        <v>1.5</v>
      </c>
      <c r="O24" s="317"/>
      <c r="P24" s="68" t="s">
        <v>130</v>
      </c>
      <c r="Q24" s="43">
        <v>1</v>
      </c>
      <c r="R24" s="62">
        <f>CHOOSE(Q24,0.1,0.2,0.4)</f>
        <v>0.1</v>
      </c>
    </row>
    <row r="25" spans="2:18" ht="14.25" customHeight="1" thickBot="1" x14ac:dyDescent="0.25">
      <c r="B25" s="346"/>
      <c r="C25" s="338"/>
      <c r="D25" s="350"/>
      <c r="E25" s="331"/>
      <c r="F25" s="326"/>
      <c r="G25" s="328"/>
      <c r="H25" s="331"/>
      <c r="I25" s="326"/>
      <c r="J25" s="328"/>
      <c r="K25" s="331"/>
      <c r="L25" s="326"/>
      <c r="M25" s="328"/>
      <c r="O25" s="35"/>
      <c r="P25" s="35"/>
      <c r="Q25" s="35"/>
      <c r="R25" s="35"/>
    </row>
    <row r="26" spans="2:18" x14ac:dyDescent="0.2">
      <c r="B26" s="346"/>
      <c r="C26" s="336">
        <v>5</v>
      </c>
      <c r="D26" s="348" t="s">
        <v>126</v>
      </c>
      <c r="E26" s="329" t="s">
        <v>42</v>
      </c>
      <c r="F26" s="293"/>
      <c r="G26" s="294"/>
      <c r="H26" s="329" t="s">
        <v>43</v>
      </c>
      <c r="I26" s="293"/>
      <c r="J26" s="294"/>
      <c r="K26" s="329" t="s">
        <v>44</v>
      </c>
      <c r="L26" s="293"/>
      <c r="M26" s="294"/>
      <c r="O26" s="315">
        <v>5</v>
      </c>
      <c r="P26" s="66" t="s">
        <v>128</v>
      </c>
      <c r="Q26" s="55">
        <v>1</v>
      </c>
      <c r="R26" s="56">
        <f>CHOOSE(Q26,0.1,0.2,0.4)</f>
        <v>0.1</v>
      </c>
    </row>
    <row r="27" spans="2:18" ht="12.75" customHeight="1" x14ac:dyDescent="0.2">
      <c r="B27" s="346"/>
      <c r="C27" s="337"/>
      <c r="D27" s="349"/>
      <c r="E27" s="81" t="s">
        <v>45</v>
      </c>
      <c r="F27" s="23" t="s">
        <v>46</v>
      </c>
      <c r="G27" s="82" t="s">
        <v>47</v>
      </c>
      <c r="H27" s="81" t="s">
        <v>45</v>
      </c>
      <c r="I27" s="23" t="s">
        <v>46</v>
      </c>
      <c r="J27" s="82" t="s">
        <v>47</v>
      </c>
      <c r="K27" s="79" t="s">
        <v>45</v>
      </c>
      <c r="L27" s="11" t="s">
        <v>46</v>
      </c>
      <c r="M27" s="80" t="s">
        <v>47</v>
      </c>
      <c r="O27" s="316"/>
      <c r="P27" s="67" t="s">
        <v>129</v>
      </c>
      <c r="Q27" s="35">
        <v>1</v>
      </c>
      <c r="R27" s="58">
        <f>CHOOSE(Q27,0.1,0.2,0.4)</f>
        <v>0.1</v>
      </c>
    </row>
    <row r="28" spans="2:18" ht="31.5" customHeight="1" x14ac:dyDescent="0.2">
      <c r="B28" s="346"/>
      <c r="C28" s="337"/>
      <c r="D28" s="349"/>
      <c r="E28" s="330">
        <v>0.5</v>
      </c>
      <c r="F28" s="325">
        <v>1</v>
      </c>
      <c r="G28" s="327">
        <v>1.5</v>
      </c>
      <c r="H28" s="330">
        <v>0.5</v>
      </c>
      <c r="I28" s="325">
        <v>1</v>
      </c>
      <c r="J28" s="327">
        <v>1.5</v>
      </c>
      <c r="K28" s="332">
        <v>0.5</v>
      </c>
      <c r="L28" s="334">
        <v>1</v>
      </c>
      <c r="M28" s="256">
        <v>1.5</v>
      </c>
      <c r="O28" s="317"/>
      <c r="P28" s="68" t="s">
        <v>130</v>
      </c>
      <c r="Q28" s="43">
        <v>1</v>
      </c>
      <c r="R28" s="62">
        <f>CHOOSE(Q28,0.1,0.2,0.4)</f>
        <v>0.1</v>
      </c>
    </row>
    <row r="29" spans="2:18" ht="13.5" thickBot="1" x14ac:dyDescent="0.25">
      <c r="B29" s="346"/>
      <c r="C29" s="338"/>
      <c r="D29" s="350"/>
      <c r="E29" s="331"/>
      <c r="F29" s="326"/>
      <c r="G29" s="328"/>
      <c r="H29" s="331"/>
      <c r="I29" s="326"/>
      <c r="J29" s="328"/>
      <c r="K29" s="333"/>
      <c r="L29" s="335"/>
      <c r="M29" s="258"/>
      <c r="O29" s="35"/>
      <c r="P29" s="35"/>
      <c r="Q29" s="35"/>
      <c r="R29" s="35"/>
    </row>
    <row r="30" spans="2:18" x14ac:dyDescent="0.2">
      <c r="B30" s="346"/>
      <c r="C30" s="342">
        <v>6</v>
      </c>
      <c r="D30" s="339" t="s">
        <v>125</v>
      </c>
      <c r="E30" s="329" t="s">
        <v>42</v>
      </c>
      <c r="F30" s="293"/>
      <c r="G30" s="294"/>
      <c r="H30" s="329" t="s">
        <v>43</v>
      </c>
      <c r="I30" s="293"/>
      <c r="J30" s="294"/>
      <c r="K30" s="329" t="s">
        <v>44</v>
      </c>
      <c r="L30" s="293"/>
      <c r="M30" s="294"/>
      <c r="O30" s="315">
        <v>6</v>
      </c>
      <c r="P30" s="66" t="s">
        <v>128</v>
      </c>
      <c r="Q30" s="55">
        <v>1</v>
      </c>
      <c r="R30" s="56">
        <f>CHOOSE(Q30,0.1,0.2,0.4)</f>
        <v>0.1</v>
      </c>
    </row>
    <row r="31" spans="2:18" x14ac:dyDescent="0.2">
      <c r="B31" s="346"/>
      <c r="C31" s="343"/>
      <c r="D31" s="340"/>
      <c r="E31" s="81" t="s">
        <v>45</v>
      </c>
      <c r="F31" s="23" t="s">
        <v>46</v>
      </c>
      <c r="G31" s="82" t="s">
        <v>47</v>
      </c>
      <c r="H31" s="81" t="s">
        <v>45</v>
      </c>
      <c r="I31" s="23" t="s">
        <v>46</v>
      </c>
      <c r="J31" s="82" t="s">
        <v>47</v>
      </c>
      <c r="K31" s="79" t="s">
        <v>45</v>
      </c>
      <c r="L31" s="11" t="s">
        <v>46</v>
      </c>
      <c r="M31" s="80" t="s">
        <v>47</v>
      </c>
      <c r="O31" s="316"/>
      <c r="P31" s="67" t="s">
        <v>129</v>
      </c>
      <c r="Q31" s="35">
        <v>3</v>
      </c>
      <c r="R31" s="61">
        <f>CHOOSE(Q31,0.1,0.2,0.4)</f>
        <v>0.4</v>
      </c>
    </row>
    <row r="32" spans="2:18" ht="33" customHeight="1" x14ac:dyDescent="0.2">
      <c r="B32" s="346"/>
      <c r="C32" s="343"/>
      <c r="D32" s="340"/>
      <c r="E32" s="330">
        <v>0.5</v>
      </c>
      <c r="F32" s="325">
        <v>1</v>
      </c>
      <c r="G32" s="327">
        <v>1.5</v>
      </c>
      <c r="H32" s="330">
        <v>0.5</v>
      </c>
      <c r="I32" s="325">
        <v>1</v>
      </c>
      <c r="J32" s="327">
        <v>1.5</v>
      </c>
      <c r="K32" s="330">
        <v>0.5</v>
      </c>
      <c r="L32" s="325">
        <v>1</v>
      </c>
      <c r="M32" s="327">
        <v>1.5</v>
      </c>
      <c r="O32" s="317"/>
      <c r="P32" s="68" t="s">
        <v>130</v>
      </c>
      <c r="Q32" s="43">
        <v>1</v>
      </c>
      <c r="R32" s="62">
        <f>CHOOSE(Q32,0.1,0.2,0.4)</f>
        <v>0.1</v>
      </c>
    </row>
    <row r="33" spans="2:18" ht="13.5" customHeight="1" thickBot="1" x14ac:dyDescent="0.25">
      <c r="B33" s="346"/>
      <c r="C33" s="344"/>
      <c r="D33" s="341"/>
      <c r="E33" s="331"/>
      <c r="F33" s="326"/>
      <c r="G33" s="328"/>
      <c r="H33" s="331"/>
      <c r="I33" s="326"/>
      <c r="J33" s="328"/>
      <c r="K33" s="331"/>
      <c r="L33" s="326"/>
      <c r="M33" s="328"/>
      <c r="O33" s="35"/>
      <c r="P33" s="35"/>
      <c r="Q33" s="35"/>
      <c r="R33" s="35"/>
    </row>
    <row r="34" spans="2:18" ht="12.75" customHeight="1" x14ac:dyDescent="0.2">
      <c r="B34" s="346"/>
      <c r="C34" s="336">
        <v>7</v>
      </c>
      <c r="D34" s="339" t="s">
        <v>124</v>
      </c>
      <c r="E34" s="329" t="s">
        <v>42</v>
      </c>
      <c r="F34" s="293"/>
      <c r="G34" s="294"/>
      <c r="H34" s="329" t="s">
        <v>43</v>
      </c>
      <c r="I34" s="293"/>
      <c r="J34" s="294"/>
      <c r="K34" s="329" t="s">
        <v>44</v>
      </c>
      <c r="L34" s="293"/>
      <c r="M34" s="294"/>
      <c r="O34" s="315">
        <v>7</v>
      </c>
      <c r="P34" s="66" t="s">
        <v>128</v>
      </c>
      <c r="Q34" s="55">
        <v>1</v>
      </c>
      <c r="R34" s="56">
        <f>CHOOSE(Q34,0.1,0.2,0.4)</f>
        <v>0.1</v>
      </c>
    </row>
    <row r="35" spans="2:18" ht="12.75" customHeight="1" x14ac:dyDescent="0.2">
      <c r="B35" s="346"/>
      <c r="C35" s="337"/>
      <c r="D35" s="340"/>
      <c r="E35" s="81" t="s">
        <v>45</v>
      </c>
      <c r="F35" s="23" t="s">
        <v>46</v>
      </c>
      <c r="G35" s="82" t="s">
        <v>47</v>
      </c>
      <c r="H35" s="81" t="s">
        <v>45</v>
      </c>
      <c r="I35" s="23" t="s">
        <v>46</v>
      </c>
      <c r="J35" s="82" t="s">
        <v>47</v>
      </c>
      <c r="K35" s="79" t="s">
        <v>45</v>
      </c>
      <c r="L35" s="11" t="s">
        <v>46</v>
      </c>
      <c r="M35" s="80" t="s">
        <v>47</v>
      </c>
      <c r="O35" s="316"/>
      <c r="P35" s="67" t="s">
        <v>129</v>
      </c>
      <c r="Q35" s="35">
        <v>1</v>
      </c>
      <c r="R35" s="61">
        <f>CHOOSE(Q35,0.1,0.2,0.4)</f>
        <v>0.1</v>
      </c>
    </row>
    <row r="36" spans="2:18" ht="31.5" customHeight="1" x14ac:dyDescent="0.2">
      <c r="B36" s="346"/>
      <c r="C36" s="337"/>
      <c r="D36" s="340"/>
      <c r="E36" s="330">
        <v>0.5</v>
      </c>
      <c r="F36" s="325">
        <v>1</v>
      </c>
      <c r="G36" s="327">
        <v>1.5</v>
      </c>
      <c r="H36" s="330">
        <v>0.5</v>
      </c>
      <c r="I36" s="325">
        <v>1</v>
      </c>
      <c r="J36" s="327">
        <v>1.5</v>
      </c>
      <c r="K36" s="330">
        <v>0.5</v>
      </c>
      <c r="L36" s="325">
        <v>1</v>
      </c>
      <c r="M36" s="327">
        <v>1.5</v>
      </c>
      <c r="O36" s="317"/>
      <c r="P36" s="68" t="s">
        <v>130</v>
      </c>
      <c r="Q36" s="43">
        <v>1</v>
      </c>
      <c r="R36" s="62">
        <f>CHOOSE(Q36,0.1,0.2,0.4)</f>
        <v>0.1</v>
      </c>
    </row>
    <row r="37" spans="2:18" ht="13.5" thickBot="1" x14ac:dyDescent="0.25">
      <c r="B37" s="346"/>
      <c r="C37" s="338"/>
      <c r="D37" s="341"/>
      <c r="E37" s="331"/>
      <c r="F37" s="326"/>
      <c r="G37" s="328"/>
      <c r="H37" s="331"/>
      <c r="I37" s="326"/>
      <c r="J37" s="328"/>
      <c r="K37" s="331"/>
      <c r="L37" s="326"/>
      <c r="M37" s="328"/>
      <c r="O37" s="35"/>
      <c r="P37" s="35"/>
      <c r="Q37" s="35"/>
      <c r="R37" s="35"/>
    </row>
    <row r="38" spans="2:18" x14ac:dyDescent="0.2">
      <c r="B38" s="346"/>
      <c r="C38" s="336">
        <v>8</v>
      </c>
      <c r="D38" s="339" t="s">
        <v>132</v>
      </c>
      <c r="E38" s="83" t="s">
        <v>32</v>
      </c>
      <c r="F38" s="10"/>
      <c r="G38" s="10"/>
      <c r="H38" s="10"/>
      <c r="I38" s="10"/>
      <c r="J38" s="10"/>
      <c r="K38" s="10"/>
      <c r="L38" s="10"/>
      <c r="M38" s="10"/>
      <c r="O38" s="35"/>
      <c r="P38" s="35"/>
      <c r="Q38" s="35"/>
      <c r="R38" s="35"/>
    </row>
    <row r="39" spans="2:18" ht="19.5" customHeight="1" x14ac:dyDescent="0.2">
      <c r="B39" s="346"/>
      <c r="C39" s="337"/>
      <c r="D39" s="340"/>
      <c r="E39" s="285">
        <v>3</v>
      </c>
      <c r="F39" s="10"/>
      <c r="G39" s="10"/>
      <c r="H39" s="10"/>
      <c r="I39" s="10"/>
      <c r="J39" s="10"/>
      <c r="K39" s="10"/>
      <c r="L39" s="10"/>
      <c r="M39" s="10"/>
      <c r="O39" s="51" t="b">
        <v>0</v>
      </c>
      <c r="P39" s="52"/>
      <c r="Q39" s="52"/>
      <c r="R39" s="53">
        <f>IF(O39=TRUE,1.5,0)</f>
        <v>0</v>
      </c>
    </row>
    <row r="40" spans="2:18" ht="13.5" thickBot="1" x14ac:dyDescent="0.25">
      <c r="B40" s="347"/>
      <c r="C40" s="338"/>
      <c r="D40" s="341"/>
      <c r="E40" s="286"/>
      <c r="F40" s="10"/>
      <c r="G40" s="10"/>
      <c r="H40" s="10"/>
      <c r="I40" s="10"/>
      <c r="J40" s="10"/>
      <c r="K40" s="10"/>
      <c r="L40" s="10"/>
      <c r="M40" s="10"/>
    </row>
    <row r="41" spans="2:18" ht="15" thickBot="1" x14ac:dyDescent="0.25">
      <c r="B41" s="297" t="s">
        <v>35</v>
      </c>
      <c r="C41" s="297"/>
      <c r="D41" s="298"/>
      <c r="E41" s="142"/>
      <c r="F41" s="143"/>
      <c r="G41" s="143"/>
      <c r="H41" s="143">
        <f>SUM(R11,R14,R15,R16,R18,R19,R20,R22,R23,R24,R26,R27,R28,R30,R31,R32,R34,R35,R36,R39)</f>
        <v>2.1500000000000004</v>
      </c>
      <c r="I41" s="143"/>
      <c r="J41" s="143"/>
      <c r="K41" s="143"/>
      <c r="L41" s="143"/>
      <c r="M41" s="144"/>
    </row>
    <row r="42" spans="2:18" x14ac:dyDescent="0.2">
      <c r="B42" s="50"/>
      <c r="C42" s="9"/>
      <c r="D42" s="33"/>
      <c r="F42" s="10"/>
      <c r="G42" s="10"/>
      <c r="H42" s="10"/>
      <c r="I42" s="10"/>
      <c r="J42" s="9"/>
    </row>
    <row r="44" spans="2:18" x14ac:dyDescent="0.2">
      <c r="D44" s="2"/>
    </row>
    <row r="48" spans="2:18" x14ac:dyDescent="0.2">
      <c r="I48" s="3"/>
    </row>
    <row r="49" spans="4:9" x14ac:dyDescent="0.2">
      <c r="I49" s="3"/>
    </row>
    <row r="54" spans="4:9" x14ac:dyDescent="0.2">
      <c r="D54" s="4"/>
    </row>
    <row r="62" spans="4:9" ht="15.75" customHeight="1" x14ac:dyDescent="0.2"/>
    <row r="63" spans="4:9" ht="15.75" customHeight="1" x14ac:dyDescent="0.2">
      <c r="D63" s="5"/>
    </row>
    <row r="64" spans="4:9" ht="15.75" customHeight="1" x14ac:dyDescent="0.2">
      <c r="D64" s="6"/>
    </row>
    <row r="65" spans="9:9" ht="15.75" customHeight="1" x14ac:dyDescent="0.2"/>
    <row r="68" spans="9:9" x14ac:dyDescent="0.2">
      <c r="I68" s="5"/>
    </row>
    <row r="69" spans="9:9" x14ac:dyDescent="0.2">
      <c r="I69" s="5"/>
    </row>
    <row r="71" spans="9:9" ht="15.75" customHeight="1" x14ac:dyDescent="0.2"/>
    <row r="72" spans="9:9" ht="15.75" customHeight="1" x14ac:dyDescent="0.2"/>
    <row r="73" spans="9:9" ht="15.75" customHeight="1" x14ac:dyDescent="0.2"/>
    <row r="74" spans="9:9" ht="15.75" customHeight="1" x14ac:dyDescent="0.2"/>
  </sheetData>
  <sheetProtection selectLockedCells="1"/>
  <mergeCells count="113">
    <mergeCell ref="H12:H13"/>
    <mergeCell ref="E20:E21"/>
    <mergeCell ref="F20:F21"/>
    <mergeCell ref="G20:G21"/>
    <mergeCell ref="H20:H21"/>
    <mergeCell ref="I20:I21"/>
    <mergeCell ref="E18:G18"/>
    <mergeCell ref="H18:J18"/>
    <mergeCell ref="E36:E37"/>
    <mergeCell ref="F36:F37"/>
    <mergeCell ref="G36:G37"/>
    <mergeCell ref="H36:H37"/>
    <mergeCell ref="I36:I37"/>
    <mergeCell ref="F32:F33"/>
    <mergeCell ref="G32:G33"/>
    <mergeCell ref="H32:H33"/>
    <mergeCell ref="I32:I33"/>
    <mergeCell ref="J32:J33"/>
    <mergeCell ref="F28:F29"/>
    <mergeCell ref="G28:G29"/>
    <mergeCell ref="H28:H29"/>
    <mergeCell ref="I28:I29"/>
    <mergeCell ref="J28:J29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G7:H7"/>
    <mergeCell ref="I7:J7"/>
    <mergeCell ref="E8:J8"/>
    <mergeCell ref="E9:J9"/>
    <mergeCell ref="E10:J10"/>
    <mergeCell ref="C14:C17"/>
    <mergeCell ref="D14:D17"/>
    <mergeCell ref="O18:O20"/>
    <mergeCell ref="O22:O24"/>
    <mergeCell ref="E16:E17"/>
    <mergeCell ref="F16:F17"/>
    <mergeCell ref="G16:G17"/>
    <mergeCell ref="J20:J21"/>
    <mergeCell ref="K20:K21"/>
    <mergeCell ref="L20:L21"/>
    <mergeCell ref="H22:J22"/>
    <mergeCell ref="H24:H25"/>
    <mergeCell ref="K22:M22"/>
    <mergeCell ref="K18:M18"/>
    <mergeCell ref="L24:L25"/>
    <mergeCell ref="B41:D41"/>
    <mergeCell ref="C26:C29"/>
    <mergeCell ref="E26:G26"/>
    <mergeCell ref="D30:D33"/>
    <mergeCell ref="C22:C25"/>
    <mergeCell ref="E22:G22"/>
    <mergeCell ref="C38:C40"/>
    <mergeCell ref="D38:D40"/>
    <mergeCell ref="E39:E40"/>
    <mergeCell ref="B11:B40"/>
    <mergeCell ref="C18:C21"/>
    <mergeCell ref="D18:D21"/>
    <mergeCell ref="D22:D25"/>
    <mergeCell ref="D26:D29"/>
    <mergeCell ref="E28:E29"/>
    <mergeCell ref="E24:E25"/>
    <mergeCell ref="F24:F25"/>
    <mergeCell ref="G24:G25"/>
    <mergeCell ref="E30:G30"/>
    <mergeCell ref="C11:C13"/>
    <mergeCell ref="D11:D13"/>
    <mergeCell ref="E12:E13"/>
    <mergeCell ref="F12:F13"/>
    <mergeCell ref="G12:G13"/>
    <mergeCell ref="C34:C37"/>
    <mergeCell ref="D34:D37"/>
    <mergeCell ref="E34:G34"/>
    <mergeCell ref="H34:J34"/>
    <mergeCell ref="K34:M34"/>
    <mergeCell ref="K30:M30"/>
    <mergeCell ref="C30:C33"/>
    <mergeCell ref="J36:J37"/>
    <mergeCell ref="K36:K37"/>
    <mergeCell ref="E32:E33"/>
    <mergeCell ref="L36:L37"/>
    <mergeCell ref="M36:M37"/>
    <mergeCell ref="K32:K33"/>
    <mergeCell ref="L32:L33"/>
    <mergeCell ref="M32:M33"/>
    <mergeCell ref="O26:O28"/>
    <mergeCell ref="O30:O32"/>
    <mergeCell ref="O34:O36"/>
    <mergeCell ref="G14:K14"/>
    <mergeCell ref="E14:E15"/>
    <mergeCell ref="F14:F15"/>
    <mergeCell ref="H16:H17"/>
    <mergeCell ref="I16:I17"/>
    <mergeCell ref="J16:J17"/>
    <mergeCell ref="K16:K17"/>
    <mergeCell ref="H30:J30"/>
    <mergeCell ref="H26:J26"/>
    <mergeCell ref="M20:M21"/>
    <mergeCell ref="I24:I25"/>
    <mergeCell ref="J24:J25"/>
    <mergeCell ref="K24:K25"/>
    <mergeCell ref="M24:M25"/>
    <mergeCell ref="K28:K29"/>
    <mergeCell ref="L28:L29"/>
    <mergeCell ref="M28:M29"/>
    <mergeCell ref="K26:M2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216" r:id="rId4" name="Group Box 424">
              <controlPr locked="0" defaultSize="0" autoFill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3" r:id="rId5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3</xdr:col>
                    <xdr:colOff>2609850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6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2" r:id="rId7" name="Option Button 290">
              <controlPr locked="0"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9525</xdr:rowOff>
                  </from>
                  <to>
                    <xdr:col>4</xdr:col>
                    <xdr:colOff>676275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3" r:id="rId8" name="Option Button 291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152400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4" r:id="rId9" name="Option Button 292">
              <controlPr locked="0"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9525</xdr:rowOff>
                  </from>
                  <to>
                    <xdr:col>6</xdr:col>
                    <xdr:colOff>657225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5" r:id="rId10" name="Option Button 29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152400</xdr:rowOff>
                  </from>
                  <to>
                    <xdr:col>7</xdr:col>
                    <xdr:colOff>847725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1" r:id="rId11" name="Group Box 299">
              <controlPr locked="0" defaultSize="0" autoFill="0" autoPict="0">
                <anchor moveWithCells="1">
                  <from>
                    <xdr:col>4</xdr:col>
                    <xdr:colOff>9525</xdr:colOff>
                    <xdr:row>18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9" r:id="rId12" name="Option Button 307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76200</xdr:rowOff>
                  </from>
                  <to>
                    <xdr:col>4</xdr:col>
                    <xdr:colOff>742950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0" r:id="rId13" name="Option Button 308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57150</xdr:rowOff>
                  </from>
                  <to>
                    <xdr:col>5</xdr:col>
                    <xdr:colOff>723900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1" r:id="rId14" name="Option Button 309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19</xdr:row>
                    <xdr:rowOff>76200</xdr:rowOff>
                  </from>
                  <to>
                    <xdr:col>6</xdr:col>
                    <xdr:colOff>600075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2" r:id="rId15" name="Group Box 310">
              <controlPr locked="0" defaultSize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10</xdr:col>
                    <xdr:colOff>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6" r:id="rId16" name="Option Button 314">
              <controlPr locked="0" defaultSize="0" autoFill="0" autoLine="0" autoPict="0">
                <anchor moveWithCells="1">
                  <from>
                    <xdr:col>7</xdr:col>
                    <xdr:colOff>142875</xdr:colOff>
                    <xdr:row>19</xdr:row>
                    <xdr:rowOff>76200</xdr:rowOff>
                  </from>
                  <to>
                    <xdr:col>7</xdr:col>
                    <xdr:colOff>742950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7" r:id="rId17" name="Option Button 315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19</xdr:row>
                    <xdr:rowOff>28575</xdr:rowOff>
                  </from>
                  <to>
                    <xdr:col>8</xdr:col>
                    <xdr:colOff>657225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8" r:id="rId18" name="Option Button 316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76200</xdr:rowOff>
                  </from>
                  <to>
                    <xdr:col>9</xdr:col>
                    <xdr:colOff>762000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9" r:id="rId19" name="Group Box 317">
              <controlPr locked="0" defaultSize="0" autoFill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0" r:id="rId20" name="Option Button 318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57150</xdr:rowOff>
                  </from>
                  <to>
                    <xdr:col>10</xdr:col>
                    <xdr:colOff>466725</xdr:colOff>
                    <xdr:row>19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1" r:id="rId21" name="Option Button 319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38100</xdr:rowOff>
                  </from>
                  <to>
                    <xdr:col>11</xdr:col>
                    <xdr:colOff>523875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2" r:id="rId22" name="Option Button 320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19</xdr:row>
                    <xdr:rowOff>38100</xdr:rowOff>
                  </from>
                  <to>
                    <xdr:col>12</xdr:col>
                    <xdr:colOff>581025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3" r:id="rId23" name="Group Box 321">
              <controlPr locked="0" defaultSize="0" autoFill="0" autoPict="0">
                <anchor moveWithCells="1">
                  <from>
                    <xdr:col>4</xdr:col>
                    <xdr:colOff>0</xdr:colOff>
                    <xdr:row>23</xdr:row>
                    <xdr:rowOff>9525</xdr:rowOff>
                  </from>
                  <to>
                    <xdr:col>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4" r:id="rId24" name="Option Button 322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57150</xdr:rowOff>
                  </from>
                  <to>
                    <xdr:col>4</xdr:col>
                    <xdr:colOff>895350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5" r:id="rId25" name="Option Button 323">
              <controlPr locked="0"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38100</xdr:rowOff>
                  </from>
                  <to>
                    <xdr:col>5</xdr:col>
                    <xdr:colOff>800100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6" r:id="rId26" name="Option Button 324">
              <controlPr locked="0"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57150</xdr:rowOff>
                  </from>
                  <to>
                    <xdr:col>6</xdr:col>
                    <xdr:colOff>676275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7" r:id="rId27" name="Group Box 325">
              <controlPr locked="0" defaultSize="0" autoFill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1562100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8" r:id="rId28" name="Option Button 326">
              <controlPr locked="0" defaultSize="0" autoFill="0" autoLine="0" autoPict="0">
                <anchor moveWithCells="1">
                  <from>
                    <xdr:col>7</xdr:col>
                    <xdr:colOff>171450</xdr:colOff>
                    <xdr:row>23</xdr:row>
                    <xdr:rowOff>57150</xdr:rowOff>
                  </from>
                  <to>
                    <xdr:col>7</xdr:col>
                    <xdr:colOff>895350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9" r:id="rId29" name="Option Button 327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23</xdr:row>
                    <xdr:rowOff>76200</xdr:rowOff>
                  </from>
                  <to>
                    <xdr:col>8</xdr:col>
                    <xdr:colOff>714375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0" r:id="rId30" name="Option Button 328">
              <controlPr locked="0"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76200</xdr:rowOff>
                  </from>
                  <to>
                    <xdr:col>9</xdr:col>
                    <xdr:colOff>847725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1" r:id="rId31" name="Group Box 329">
              <controlPr locked="0" defaultSize="0" autoFill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2" r:id="rId32" name="Option Button 330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23</xdr:row>
                    <xdr:rowOff>38100</xdr:rowOff>
                  </from>
                  <to>
                    <xdr:col>10</xdr:col>
                    <xdr:colOff>466725</xdr:colOff>
                    <xdr:row>23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3" r:id="rId33" name="Option Button 331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23</xdr:row>
                    <xdr:rowOff>28575</xdr:rowOff>
                  </from>
                  <to>
                    <xdr:col>11</xdr:col>
                    <xdr:colOff>552450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4" r:id="rId34" name="Option Button 332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28575</xdr:rowOff>
                  </from>
                  <to>
                    <xdr:col>12</xdr:col>
                    <xdr:colOff>581025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5" r:id="rId35" name="Group Box 333">
              <controlPr locked="0" defaultSize="0" autoFill="0" autoPict="0">
                <anchor moveWithCells="1">
                  <from>
                    <xdr:col>4</xdr:col>
                    <xdr:colOff>9525</xdr:colOff>
                    <xdr:row>27</xdr:row>
                    <xdr:rowOff>0</xdr:rowOff>
                  </from>
                  <to>
                    <xdr:col>7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6" r:id="rId36" name="Option Button 334">
              <controlPr locked="0" defaultSize="0" autoFill="0" autoLine="0" autoPict="0">
                <anchor moveWithCells="1">
                  <from>
                    <xdr:col>4</xdr:col>
                    <xdr:colOff>133350</xdr:colOff>
                    <xdr:row>27</xdr:row>
                    <xdr:rowOff>57150</xdr:rowOff>
                  </from>
                  <to>
                    <xdr:col>4</xdr:col>
                    <xdr:colOff>790575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7" r:id="rId37" name="Option Button 335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27</xdr:row>
                    <xdr:rowOff>38100</xdr:rowOff>
                  </from>
                  <to>
                    <xdr:col>5</xdr:col>
                    <xdr:colOff>704850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8" r:id="rId38" name="Option Button 33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27</xdr:row>
                    <xdr:rowOff>57150</xdr:rowOff>
                  </from>
                  <to>
                    <xdr:col>6</xdr:col>
                    <xdr:colOff>609600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9" r:id="rId39" name="Group Box 337">
              <controlPr locked="0" defaultSize="0" autoFill="0" autoPict="0">
                <anchor moveWithCells="1">
                  <from>
                    <xdr:col>7</xdr:col>
                    <xdr:colOff>9525</xdr:colOff>
                    <xdr:row>27</xdr:row>
                    <xdr:rowOff>9525</xdr:rowOff>
                  </from>
                  <to>
                    <xdr:col>10</xdr:col>
                    <xdr:colOff>9525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0" r:id="rId40" name="Option Button 338">
              <controlPr locked="0" defaultSize="0" autoFill="0" autoLine="0" autoPict="0">
                <anchor moveWithCells="1">
                  <from>
                    <xdr:col>7</xdr:col>
                    <xdr:colOff>104775</xdr:colOff>
                    <xdr:row>27</xdr:row>
                    <xdr:rowOff>28575</xdr:rowOff>
                  </from>
                  <to>
                    <xdr:col>7</xdr:col>
                    <xdr:colOff>800100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1" r:id="rId41" name="Option Button 339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47625</xdr:rowOff>
                  </from>
                  <to>
                    <xdr:col>8</xdr:col>
                    <xdr:colOff>628650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2" r:id="rId42" name="Option Button 340">
              <controlPr locked="0" defaultSize="0" autoFill="0" autoLine="0" autoPict="0">
                <anchor moveWithCells="1">
                  <from>
                    <xdr:col>9</xdr:col>
                    <xdr:colOff>123825</xdr:colOff>
                    <xdr:row>27</xdr:row>
                    <xdr:rowOff>57150</xdr:rowOff>
                  </from>
                  <to>
                    <xdr:col>9</xdr:col>
                    <xdr:colOff>809625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3" r:id="rId43" name="Group Box 341">
              <controlPr locked="0" defaultSize="0" autoFill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4" r:id="rId44" name="Option Button 342">
              <controlPr locked="0" defaultSize="0" autoFill="0" autoLine="0" autoPict="0">
                <anchor moveWithCells="1">
                  <from>
                    <xdr:col>10</xdr:col>
                    <xdr:colOff>76200</xdr:colOff>
                    <xdr:row>27</xdr:row>
                    <xdr:rowOff>47625</xdr:rowOff>
                  </from>
                  <to>
                    <xdr:col>10</xdr:col>
                    <xdr:colOff>514350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5" r:id="rId45" name="Option Button 343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38100</xdr:rowOff>
                  </from>
                  <to>
                    <xdr:col>11</xdr:col>
                    <xdr:colOff>561975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6" r:id="rId46" name="Option Button 344">
              <controlPr locked="0" defaultSize="0" autoFill="0" autoLine="0" autoPict="0">
                <anchor moveWithCells="1">
                  <from>
                    <xdr:col>12</xdr:col>
                    <xdr:colOff>95250</xdr:colOff>
                    <xdr:row>27</xdr:row>
                    <xdr:rowOff>47625</xdr:rowOff>
                  </from>
                  <to>
                    <xdr:col>12</xdr:col>
                    <xdr:colOff>581025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7" r:id="rId47" name="Group Box 355">
              <controlPr locked="0" defaultSize="0" autoFill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8" r:id="rId48" name="Option Button 356">
              <controlPr locked="0" defaultSize="0" autoFill="0" autoLine="0" autoPict="0">
                <anchor moveWithCells="1">
                  <from>
                    <xdr:col>4</xdr:col>
                    <xdr:colOff>142875</xdr:colOff>
                    <xdr:row>31</xdr:row>
                    <xdr:rowOff>57150</xdr:rowOff>
                  </from>
                  <to>
                    <xdr:col>4</xdr:col>
                    <xdr:colOff>666750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9" r:id="rId49" name="Option Button 357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31</xdr:row>
                    <xdr:rowOff>38100</xdr:rowOff>
                  </from>
                  <to>
                    <xdr:col>5</xdr:col>
                    <xdr:colOff>666750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0" r:id="rId50" name="Option Button 358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31</xdr:row>
                    <xdr:rowOff>47625</xdr:rowOff>
                  </from>
                  <to>
                    <xdr:col>6</xdr:col>
                    <xdr:colOff>619125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4" r:id="rId51" name="Group Box 362">
              <controlPr defaultSize="0" autoFill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5" r:id="rId52" name="Option Button 363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31</xdr:row>
                    <xdr:rowOff>76200</xdr:rowOff>
                  </from>
                  <to>
                    <xdr:col>7</xdr:col>
                    <xdr:colOff>800100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6" r:id="rId53" name="Option Button 364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31</xdr:row>
                    <xdr:rowOff>57150</xdr:rowOff>
                  </from>
                  <to>
                    <xdr:col>8</xdr:col>
                    <xdr:colOff>714375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7" r:id="rId54" name="Option Button 365">
              <controlPr locked="0" defaultSize="0" autoFill="0" autoLine="0" autoPict="0">
                <anchor moveWithCells="1">
                  <from>
                    <xdr:col>9</xdr:col>
                    <xdr:colOff>142875</xdr:colOff>
                    <xdr:row>31</xdr:row>
                    <xdr:rowOff>47625</xdr:rowOff>
                  </from>
                  <to>
                    <xdr:col>9</xdr:col>
                    <xdr:colOff>790575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8" r:id="rId55" name="Group Box 366">
              <controlPr locked="0" defaultSize="0" autoFill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13</xdr:col>
                    <xdr:colOff>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9" r:id="rId56" name="Option Button 367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31</xdr:row>
                    <xdr:rowOff>28575</xdr:rowOff>
                  </from>
                  <to>
                    <xdr:col>10</xdr:col>
                    <xdr:colOff>457200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0" r:id="rId57" name="Option Button 368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47625</xdr:rowOff>
                  </from>
                  <to>
                    <xdr:col>11</xdr:col>
                    <xdr:colOff>581025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1" r:id="rId58" name="Option Button 369">
              <controlPr locked="0" defaultSize="0" autoFill="0" autoLine="0" autoPict="0">
                <anchor moveWithCells="1">
                  <from>
                    <xdr:col>12</xdr:col>
                    <xdr:colOff>123825</xdr:colOff>
                    <xdr:row>31</xdr:row>
                    <xdr:rowOff>76200</xdr:rowOff>
                  </from>
                  <to>
                    <xdr:col>12</xdr:col>
                    <xdr:colOff>571500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2" r:id="rId59" name="Group Box 370">
              <controlPr locked="0" defaultSize="0" autoFill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3" r:id="rId60" name="Option Button 371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35</xdr:row>
                    <xdr:rowOff>38100</xdr:rowOff>
                  </from>
                  <to>
                    <xdr:col>4</xdr:col>
                    <xdr:colOff>619125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4" r:id="rId61" name="Option Button 372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35</xdr:row>
                    <xdr:rowOff>47625</xdr:rowOff>
                  </from>
                  <to>
                    <xdr:col>5</xdr:col>
                    <xdr:colOff>609600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5" r:id="rId62" name="Option Button 37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76200</xdr:rowOff>
                  </from>
                  <to>
                    <xdr:col>6</xdr:col>
                    <xdr:colOff>514350</xdr:colOff>
                    <xdr:row>35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8" r:id="rId63" name="Group Box 376">
              <controlPr locked="0" defaultSize="0" autoFill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9" r:id="rId64" name="Option Button 377">
              <controlPr locked="0"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47625</xdr:rowOff>
                  </from>
                  <to>
                    <xdr:col>7</xdr:col>
                    <xdr:colOff>704850</xdr:colOff>
                    <xdr:row>35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0" r:id="rId65" name="Option Button 378">
              <controlPr locked="0"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38100</xdr:rowOff>
                  </from>
                  <to>
                    <xdr:col>8</xdr:col>
                    <xdr:colOff>600075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1" r:id="rId66" name="Option Button 379">
              <controlPr locked="0" defaultSize="0" autoFill="0" autoLine="0" autoPict="0">
                <anchor moveWithCells="1">
                  <from>
                    <xdr:col>9</xdr:col>
                    <xdr:colOff>200025</xdr:colOff>
                    <xdr:row>35</xdr:row>
                    <xdr:rowOff>38100</xdr:rowOff>
                  </from>
                  <to>
                    <xdr:col>9</xdr:col>
                    <xdr:colOff>847725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4" r:id="rId67" name="Group Box 382">
              <controlPr locked="0" defaultSize="0" autoFill="0" autoPict="0">
                <anchor moveWithCells="1">
                  <from>
                    <xdr:col>10</xdr:col>
                    <xdr:colOff>0</xdr:colOff>
                    <xdr:row>35</xdr:row>
                    <xdr:rowOff>9525</xdr:rowOff>
                  </from>
                  <to>
                    <xdr:col>13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5" r:id="rId68" name="Option Button 383">
              <controlPr locked="0" defaultSize="0" autoFill="0" autoLine="0" autoPict="0">
                <anchor moveWithCells="1">
                  <from>
                    <xdr:col>10</xdr:col>
                    <xdr:colOff>123825</xdr:colOff>
                    <xdr:row>35</xdr:row>
                    <xdr:rowOff>57150</xdr:rowOff>
                  </from>
                  <to>
                    <xdr:col>10</xdr:col>
                    <xdr:colOff>485775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6" r:id="rId69" name="Option Button 384">
              <controlPr locked="0"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85725</xdr:rowOff>
                  </from>
                  <to>
                    <xdr:col>11</xdr:col>
                    <xdr:colOff>619125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7" r:id="rId70" name="Option Button 385">
              <controlPr locked="0" defaultSize="0" autoFill="0" autoLine="0" autoPict="0">
                <anchor moveWithCells="1">
                  <from>
                    <xdr:col>12</xdr:col>
                    <xdr:colOff>152400</xdr:colOff>
                    <xdr:row>35</xdr:row>
                    <xdr:rowOff>57150</xdr:rowOff>
                  </from>
                  <to>
                    <xdr:col>12</xdr:col>
                    <xdr:colOff>581025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8" r:id="rId71" name="Check Box 396">
              <controlPr locked="0" defaultSize="0" autoFill="0" autoLine="0" autoPict="0">
                <anchor moveWithCells="1">
                  <from>
                    <xdr:col>4</xdr:col>
                    <xdr:colOff>276225</xdr:colOff>
                    <xdr:row>15</xdr:row>
                    <xdr:rowOff>76200</xdr:rowOff>
                  </from>
                  <to>
                    <xdr:col>4</xdr:col>
                    <xdr:colOff>647700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9" r:id="rId72" name="Check Box 397">
              <controlPr locked="0"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38100</xdr:rowOff>
                  </from>
                  <to>
                    <xdr:col>5</xdr:col>
                    <xdr:colOff>647700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7" r:id="rId73" name="Option Button 425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57150</xdr:rowOff>
                  </from>
                  <to>
                    <xdr:col>6</xdr:col>
                    <xdr:colOff>647700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8" r:id="rId74" name="Option Button 426">
              <controlPr locked="0" defaultSize="0" autoFill="0" autoLine="0" autoPict="0">
                <anchor moveWithCells="1">
                  <from>
                    <xdr:col>7</xdr:col>
                    <xdr:colOff>133350</xdr:colOff>
                    <xdr:row>15</xdr:row>
                    <xdr:rowOff>85725</xdr:rowOff>
                  </from>
                  <to>
                    <xdr:col>7</xdr:col>
                    <xdr:colOff>914400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9" r:id="rId75" name="Option Button 427">
              <controlPr locked="0"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57150</xdr:rowOff>
                  </from>
                  <to>
                    <xdr:col>8</xdr:col>
                    <xdr:colOff>723900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0" r:id="rId76" name="Option Button 428">
              <controlPr locked="0"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47625</xdr:rowOff>
                  </from>
                  <to>
                    <xdr:col>9</xdr:col>
                    <xdr:colOff>1371600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1" r:id="rId77" name="Option Button 429">
              <controlPr locked="0" defaultSize="0" autoFill="0" autoLine="0" autoPict="0">
                <anchor moveWithCells="1">
                  <from>
                    <xdr:col>10</xdr:col>
                    <xdr:colOff>85725</xdr:colOff>
                    <xdr:row>15</xdr:row>
                    <xdr:rowOff>76200</xdr:rowOff>
                  </from>
                  <to>
                    <xdr:col>10</xdr:col>
                    <xdr:colOff>485775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7" r:id="rId78" name="Check Box 435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38</xdr:row>
                    <xdr:rowOff>76200</xdr:rowOff>
                  </from>
                  <to>
                    <xdr:col>4</xdr:col>
                    <xdr:colOff>800100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B0F0"/>
    <pageSetUpPr fitToPage="1"/>
  </sheetPr>
  <dimension ref="B1:M63"/>
  <sheetViews>
    <sheetView view="pageBreakPreview" topLeftCell="A10" zoomScale="120" zoomScaleNormal="80" zoomScaleSheetLayoutView="120" workbookViewId="0">
      <selection activeCell="D2" sqref="D2:J2"/>
    </sheetView>
  </sheetViews>
  <sheetFormatPr baseColWidth="10" defaultColWidth="11.42578125" defaultRowHeight="12.75" x14ac:dyDescent="0.2"/>
  <cols>
    <col min="1" max="1" width="1.5703125" style="1" customWidth="1"/>
    <col min="2" max="2" width="15" style="1" customWidth="1"/>
    <col min="3" max="3" width="3" style="1" customWidth="1"/>
    <col min="4" max="4" width="39.140625" style="1" customWidth="1"/>
    <col min="5" max="5" width="16" style="1" bestFit="1" customWidth="1"/>
    <col min="6" max="8" width="17.28515625" style="1" bestFit="1" customWidth="1"/>
    <col min="9" max="9" width="18.7109375" style="1" customWidth="1"/>
    <col min="10" max="10" width="21" style="1" customWidth="1"/>
    <col min="11" max="11" width="11.42578125" style="1" hidden="1" customWidth="1"/>
    <col min="12" max="12" width="13" style="1" hidden="1" customWidth="1"/>
    <col min="13" max="13" width="11.42578125" style="1" hidden="1" customWidth="1"/>
    <col min="14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48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3" ht="12.75" customHeight="1" x14ac:dyDescent="0.2">
      <c r="B5" s="266" t="s">
        <v>16</v>
      </c>
      <c r="C5" s="267"/>
      <c r="D5" s="127" t="s">
        <v>6</v>
      </c>
      <c r="E5" s="222"/>
      <c r="F5" s="223"/>
      <c r="G5" s="128" t="s">
        <v>7</v>
      </c>
      <c r="H5" s="129"/>
      <c r="I5" s="128" t="s">
        <v>8</v>
      </c>
      <c r="J5" s="130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</row>
    <row r="11" spans="2:13" ht="12.75" customHeight="1" x14ac:dyDescent="0.2">
      <c r="B11" s="302" t="s">
        <v>34</v>
      </c>
      <c r="C11" s="241">
        <v>1</v>
      </c>
      <c r="D11" s="238" t="s">
        <v>172</v>
      </c>
      <c r="E11" s="73" t="s">
        <v>18</v>
      </c>
      <c r="F11" s="74" t="s">
        <v>177</v>
      </c>
      <c r="G11" s="75" t="s">
        <v>178</v>
      </c>
      <c r="H11" s="76" t="s">
        <v>179</v>
      </c>
      <c r="I11" s="10"/>
      <c r="J11" s="10"/>
    </row>
    <row r="12" spans="2:13" ht="26.25" customHeight="1" x14ac:dyDescent="0.2">
      <c r="B12" s="303"/>
      <c r="C12" s="242"/>
      <c r="D12" s="271"/>
      <c r="E12" s="291">
        <v>0.5</v>
      </c>
      <c r="F12" s="253">
        <v>1</v>
      </c>
      <c r="G12" s="253">
        <v>1.5</v>
      </c>
      <c r="H12" s="312">
        <v>2</v>
      </c>
      <c r="I12" s="10"/>
      <c r="J12" s="10"/>
      <c r="L12" s="35">
        <v>1</v>
      </c>
      <c r="M12" s="49">
        <f>CHOOSE(L12,0.5,1,1.5,2)</f>
        <v>0.5</v>
      </c>
    </row>
    <row r="13" spans="2:13" ht="13.5" thickBot="1" x14ac:dyDescent="0.25">
      <c r="B13" s="303"/>
      <c r="C13" s="243"/>
      <c r="D13" s="272"/>
      <c r="E13" s="292"/>
      <c r="F13" s="254"/>
      <c r="G13" s="254"/>
      <c r="H13" s="313"/>
      <c r="I13" s="10"/>
      <c r="J13" s="10"/>
      <c r="L13" s="35"/>
      <c r="M13" s="35"/>
    </row>
    <row r="14" spans="2:13" x14ac:dyDescent="0.2">
      <c r="B14" s="303"/>
      <c r="C14" s="241">
        <v>2</v>
      </c>
      <c r="D14" s="238" t="s">
        <v>49</v>
      </c>
      <c r="E14" s="83" t="s">
        <v>32</v>
      </c>
      <c r="F14" s="12"/>
      <c r="G14" s="12"/>
      <c r="H14" s="12"/>
      <c r="I14" s="12"/>
      <c r="J14" s="10"/>
      <c r="L14" s="35" t="b">
        <v>0</v>
      </c>
      <c r="M14" s="49">
        <f>IF(L14=TRUE,1,0)</f>
        <v>0</v>
      </c>
    </row>
    <row r="15" spans="2:13" x14ac:dyDescent="0.2">
      <c r="B15" s="303"/>
      <c r="C15" s="242"/>
      <c r="D15" s="271"/>
      <c r="E15" s="361">
        <v>1</v>
      </c>
      <c r="F15" s="314"/>
      <c r="G15" s="314"/>
      <c r="H15" s="314"/>
      <c r="I15" s="314"/>
      <c r="J15" s="10"/>
      <c r="L15" s="35"/>
      <c r="M15" s="35"/>
    </row>
    <row r="16" spans="2:13" ht="13.5" thickBot="1" x14ac:dyDescent="0.25">
      <c r="B16" s="303"/>
      <c r="C16" s="243"/>
      <c r="D16" s="272"/>
      <c r="E16" s="362"/>
      <c r="F16" s="314"/>
      <c r="G16" s="314"/>
      <c r="H16" s="314"/>
      <c r="I16" s="314"/>
      <c r="J16" s="10"/>
      <c r="L16" s="35"/>
      <c r="M16" s="35"/>
    </row>
    <row r="17" spans="2:13" x14ac:dyDescent="0.2">
      <c r="B17" s="303"/>
      <c r="C17" s="241">
        <v>3</v>
      </c>
      <c r="D17" s="238" t="s">
        <v>199</v>
      </c>
      <c r="E17" s="83" t="s">
        <v>32</v>
      </c>
      <c r="F17" s="10"/>
      <c r="G17" s="10"/>
      <c r="H17" s="10"/>
      <c r="I17" s="10"/>
      <c r="J17" s="10"/>
      <c r="L17" s="35" t="b">
        <v>0</v>
      </c>
      <c r="M17" s="49">
        <f>IF(L17=TRUE,1,0)</f>
        <v>0</v>
      </c>
    </row>
    <row r="18" spans="2:13" x14ac:dyDescent="0.2">
      <c r="B18" s="303"/>
      <c r="C18" s="242"/>
      <c r="D18" s="239"/>
      <c r="E18" s="285">
        <v>1</v>
      </c>
      <c r="F18" s="10"/>
      <c r="G18" s="10"/>
      <c r="H18" s="10"/>
      <c r="I18" s="10"/>
      <c r="J18" s="10"/>
      <c r="L18" s="35"/>
      <c r="M18" s="35"/>
    </row>
    <row r="19" spans="2:13" ht="13.5" thickBot="1" x14ac:dyDescent="0.25">
      <c r="B19" s="303"/>
      <c r="C19" s="243"/>
      <c r="D19" s="240"/>
      <c r="E19" s="286"/>
      <c r="F19" s="10"/>
      <c r="G19" s="10"/>
      <c r="H19" s="10"/>
      <c r="I19" s="10"/>
      <c r="J19" s="10"/>
      <c r="L19" s="35"/>
      <c r="M19" s="35"/>
    </row>
    <row r="20" spans="2:13" x14ac:dyDescent="0.2">
      <c r="B20" s="303"/>
      <c r="C20" s="241">
        <v>4</v>
      </c>
      <c r="D20" s="238" t="s">
        <v>173</v>
      </c>
      <c r="E20" s="83" t="s">
        <v>32</v>
      </c>
      <c r="F20" s="12"/>
      <c r="G20" s="12"/>
      <c r="H20" s="360"/>
      <c r="I20" s="360"/>
      <c r="J20" s="10"/>
      <c r="L20" s="35"/>
      <c r="M20" s="35"/>
    </row>
    <row r="21" spans="2:13" x14ac:dyDescent="0.2">
      <c r="B21" s="303"/>
      <c r="C21" s="242"/>
      <c r="D21" s="271"/>
      <c r="E21" s="285">
        <v>1</v>
      </c>
      <c r="F21" s="314"/>
      <c r="G21" s="314"/>
      <c r="H21" s="314"/>
      <c r="I21" s="314"/>
      <c r="J21" s="10"/>
      <c r="L21" s="35" t="b">
        <v>0</v>
      </c>
      <c r="M21" s="49">
        <f>IF(L21=TRUE,1,0)</f>
        <v>0</v>
      </c>
    </row>
    <row r="22" spans="2:13" ht="13.5" thickBot="1" x14ac:dyDescent="0.25">
      <c r="B22" s="303"/>
      <c r="C22" s="243"/>
      <c r="D22" s="272"/>
      <c r="E22" s="286"/>
      <c r="F22" s="314"/>
      <c r="G22" s="314"/>
      <c r="H22" s="314"/>
      <c r="I22" s="314"/>
      <c r="J22" s="10"/>
      <c r="L22" s="35"/>
      <c r="M22" s="35"/>
    </row>
    <row r="23" spans="2:13" ht="12.75" customHeight="1" x14ac:dyDescent="0.2">
      <c r="B23" s="303"/>
      <c r="C23" s="241">
        <v>5</v>
      </c>
      <c r="D23" s="238" t="s">
        <v>50</v>
      </c>
      <c r="E23" s="73" t="s">
        <v>51</v>
      </c>
      <c r="F23" s="75" t="s">
        <v>52</v>
      </c>
      <c r="G23" s="75" t="s">
        <v>53</v>
      </c>
      <c r="H23" s="75" t="s">
        <v>54</v>
      </c>
      <c r="I23" s="76" t="s">
        <v>55</v>
      </c>
      <c r="J23" s="10"/>
      <c r="L23" s="35"/>
      <c r="M23" s="35"/>
    </row>
    <row r="24" spans="2:13" ht="32.25" customHeight="1" x14ac:dyDescent="0.2">
      <c r="B24" s="303"/>
      <c r="C24" s="242"/>
      <c r="D24" s="239"/>
      <c r="E24" s="291">
        <v>0.5</v>
      </c>
      <c r="F24" s="253">
        <v>1</v>
      </c>
      <c r="G24" s="253">
        <v>1.5</v>
      </c>
      <c r="H24" s="253">
        <v>2</v>
      </c>
      <c r="I24" s="312">
        <v>2.5</v>
      </c>
      <c r="J24" s="10"/>
      <c r="L24" s="35">
        <v>1</v>
      </c>
      <c r="M24" s="49">
        <f>CHOOSE(L24,0.5,1,1.5,2,2.5)</f>
        <v>0.5</v>
      </c>
    </row>
    <row r="25" spans="2:13" ht="13.5" thickBot="1" x14ac:dyDescent="0.25">
      <c r="B25" s="303"/>
      <c r="C25" s="243"/>
      <c r="D25" s="240"/>
      <c r="E25" s="292"/>
      <c r="F25" s="254"/>
      <c r="G25" s="254"/>
      <c r="H25" s="254"/>
      <c r="I25" s="313"/>
      <c r="J25" s="9"/>
      <c r="L25" s="35"/>
      <c r="M25" s="35"/>
    </row>
    <row r="26" spans="2:13" x14ac:dyDescent="0.2">
      <c r="B26" s="303"/>
      <c r="C26" s="241">
        <v>6</v>
      </c>
      <c r="D26" s="238" t="s">
        <v>56</v>
      </c>
      <c r="E26" s="99" t="s">
        <v>57</v>
      </c>
      <c r="F26" s="75" t="s">
        <v>174</v>
      </c>
      <c r="G26" s="75" t="s">
        <v>175</v>
      </c>
      <c r="H26" s="75" t="s">
        <v>176</v>
      </c>
      <c r="I26" s="76" t="s">
        <v>61</v>
      </c>
      <c r="J26" s="9"/>
      <c r="L26" s="35"/>
      <c r="M26" s="35"/>
    </row>
    <row r="27" spans="2:13" ht="34.5" customHeight="1" x14ac:dyDescent="0.2">
      <c r="B27" s="303"/>
      <c r="C27" s="242"/>
      <c r="D27" s="239"/>
      <c r="E27" s="291">
        <v>0.5</v>
      </c>
      <c r="F27" s="253">
        <v>1</v>
      </c>
      <c r="G27" s="253">
        <v>1.5</v>
      </c>
      <c r="H27" s="253">
        <v>2</v>
      </c>
      <c r="I27" s="312">
        <v>2.5</v>
      </c>
      <c r="J27" s="9"/>
      <c r="L27" s="35">
        <v>1</v>
      </c>
      <c r="M27" s="49">
        <f>CHOOSE(L27,0.5,1,1.5,2,2.5)</f>
        <v>0.5</v>
      </c>
    </row>
    <row r="28" spans="2:13" ht="13.5" thickBot="1" x14ac:dyDescent="0.25">
      <c r="B28" s="304"/>
      <c r="C28" s="243"/>
      <c r="D28" s="240"/>
      <c r="E28" s="292"/>
      <c r="F28" s="254"/>
      <c r="G28" s="254"/>
      <c r="H28" s="254"/>
      <c r="I28" s="313"/>
      <c r="J28" s="9"/>
    </row>
    <row r="29" spans="2:13" ht="13.5" thickBot="1" x14ac:dyDescent="0.25">
      <c r="B29" s="263" t="s">
        <v>35</v>
      </c>
      <c r="C29" s="264"/>
      <c r="D29" s="265"/>
      <c r="E29" s="105"/>
      <c r="F29" s="106"/>
      <c r="G29" s="106">
        <f>SUM(M12,M14,M17,M21,M24,M27)</f>
        <v>1.5</v>
      </c>
      <c r="H29" s="106"/>
      <c r="I29" s="106"/>
      <c r="J29" s="107"/>
    </row>
    <row r="30" spans="2:13" x14ac:dyDescent="0.2">
      <c r="B30" s="50"/>
      <c r="C30" s="9"/>
      <c r="D30" s="33"/>
      <c r="F30" s="10"/>
      <c r="G30" s="10"/>
      <c r="H30" s="10"/>
      <c r="I30" s="10"/>
      <c r="J30" s="9"/>
    </row>
    <row r="33" spans="4:9" x14ac:dyDescent="0.2">
      <c r="D33" s="2"/>
    </row>
    <row r="37" spans="4:9" x14ac:dyDescent="0.2">
      <c r="I37" s="3"/>
    </row>
    <row r="38" spans="4:9" x14ac:dyDescent="0.2">
      <c r="I38" s="3"/>
    </row>
    <row r="43" spans="4:9" x14ac:dyDescent="0.2">
      <c r="D43" s="4"/>
    </row>
    <row r="51" spans="4:9" ht="15.75" customHeight="1" x14ac:dyDescent="0.2"/>
    <row r="52" spans="4:9" ht="15.75" customHeight="1" x14ac:dyDescent="0.2">
      <c r="D52" s="5"/>
    </row>
    <row r="53" spans="4:9" ht="15.75" customHeight="1" x14ac:dyDescent="0.2">
      <c r="D53" s="6"/>
    </row>
    <row r="54" spans="4:9" ht="15.75" customHeight="1" x14ac:dyDescent="0.2"/>
    <row r="57" spans="4:9" x14ac:dyDescent="0.2">
      <c r="I57" s="5"/>
    </row>
    <row r="58" spans="4:9" x14ac:dyDescent="0.2">
      <c r="I58" s="5"/>
    </row>
    <row r="60" spans="4:9" ht="15.75" customHeight="1" x14ac:dyDescent="0.2"/>
    <row r="61" spans="4:9" ht="15.75" customHeight="1" x14ac:dyDescent="0.2"/>
    <row r="62" spans="4:9" ht="15.75" customHeight="1" x14ac:dyDescent="0.2"/>
    <row r="63" spans="4:9" ht="15.75" customHeight="1" x14ac:dyDescent="0.2"/>
  </sheetData>
  <sheetProtection selectLockedCells="1"/>
  <mergeCells count="54">
    <mergeCell ref="E12:E1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C20:C22"/>
    <mergeCell ref="C17:C19"/>
    <mergeCell ref="D17:D19"/>
    <mergeCell ref="G7:H7"/>
    <mergeCell ref="I7:J7"/>
    <mergeCell ref="E8:J8"/>
    <mergeCell ref="E9:J9"/>
    <mergeCell ref="E10:J10"/>
    <mergeCell ref="D14:D16"/>
    <mergeCell ref="E18:E19"/>
    <mergeCell ref="C11:C13"/>
    <mergeCell ref="G15:G16"/>
    <mergeCell ref="H15:H16"/>
    <mergeCell ref="I15:I16"/>
    <mergeCell ref="F15:F16"/>
    <mergeCell ref="E15:E16"/>
    <mergeCell ref="G27:G28"/>
    <mergeCell ref="H27:H28"/>
    <mergeCell ref="F12:F13"/>
    <mergeCell ref="H20:I20"/>
    <mergeCell ref="F21:F22"/>
    <mergeCell ref="G21:G22"/>
    <mergeCell ref="H21:I22"/>
    <mergeCell ref="F24:F25"/>
    <mergeCell ref="G24:G25"/>
    <mergeCell ref="G12:G13"/>
    <mergeCell ref="F27:F28"/>
    <mergeCell ref="B29:D29"/>
    <mergeCell ref="C23:C25"/>
    <mergeCell ref="D23:D25"/>
    <mergeCell ref="B11:B28"/>
    <mergeCell ref="I24:I25"/>
    <mergeCell ref="E27:E28"/>
    <mergeCell ref="H12:H13"/>
    <mergeCell ref="C14:C16"/>
    <mergeCell ref="D20:D22"/>
    <mergeCell ref="C26:C28"/>
    <mergeCell ref="E21:E22"/>
    <mergeCell ref="H24:H25"/>
    <mergeCell ref="D11:D13"/>
    <mergeCell ref="I27:I28"/>
    <mergeCell ref="D26:D28"/>
    <mergeCell ref="E24:E25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6" name="Check Box 7">
              <controlPr locked="0" defaultSize="0" autoFill="0" autoLine="0" autoPict="0">
                <anchor moveWithCells="1">
                  <from>
                    <xdr:col>4</xdr:col>
                    <xdr:colOff>419100</xdr:colOff>
                    <xdr:row>14</xdr:row>
                    <xdr:rowOff>28575</xdr:rowOff>
                  </from>
                  <to>
                    <xdr:col>4</xdr:col>
                    <xdr:colOff>723900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7" name="Check Box 12">
              <controlPr locked="0" defaultSize="0" autoFill="0" autoLine="0" autoPict="0">
                <anchor moveWithCells="1">
                  <from>
                    <xdr:col>4</xdr:col>
                    <xdr:colOff>428625</xdr:colOff>
                    <xdr:row>17</xdr:row>
                    <xdr:rowOff>47625</xdr:rowOff>
                  </from>
                  <to>
                    <xdr:col>4</xdr:col>
                    <xdr:colOff>733425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8" name="Check Box 13">
              <controlPr locked="0" defaultSize="0" autoFill="0" autoLine="0" autoPict="0">
                <anchor moveWithCells="1">
                  <from>
                    <xdr:col>4</xdr:col>
                    <xdr:colOff>419100</xdr:colOff>
                    <xdr:row>20</xdr:row>
                    <xdr:rowOff>57150</xdr:rowOff>
                  </from>
                  <to>
                    <xdr:col>4</xdr:col>
                    <xdr:colOff>723900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7" r:id="rId9" name="Group Box 381">
              <controlPr locked="0" defaultSize="0" autoFill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8" r:id="rId10" name="Option Button 38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57150</xdr:rowOff>
                  </from>
                  <to>
                    <xdr:col>4</xdr:col>
                    <xdr:colOff>523875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9" r:id="rId11" name="Option Button 383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11</xdr:row>
                    <xdr:rowOff>57150</xdr:rowOff>
                  </from>
                  <to>
                    <xdr:col>5</xdr:col>
                    <xdr:colOff>533400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0" r:id="rId12" name="Option Button 384">
              <controlPr locked="0" defaultSize="0" autoFill="0" autoLine="0" autoPict="0">
                <anchor moveWithCells="1">
                  <from>
                    <xdr:col>6</xdr:col>
                    <xdr:colOff>95250</xdr:colOff>
                    <xdr:row>11</xdr:row>
                    <xdr:rowOff>57150</xdr:rowOff>
                  </from>
                  <to>
                    <xdr:col>6</xdr:col>
                    <xdr:colOff>466725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1" r:id="rId13" name="Option Button 385">
              <controlPr locked="0" defaultSize="0" autoFill="0" autoLine="0" autoPict="0">
                <anchor moveWithCells="1">
                  <from>
                    <xdr:col>7</xdr:col>
                    <xdr:colOff>85725</xdr:colOff>
                    <xdr:row>11</xdr:row>
                    <xdr:rowOff>57150</xdr:rowOff>
                  </from>
                  <to>
                    <xdr:col>7</xdr:col>
                    <xdr:colOff>485775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2" r:id="rId14" name="Group Box 386">
              <controlPr locked="0" defaultSize="0" autoFill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9</xdr:col>
                    <xdr:colOff>9525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3" r:id="rId15" name="Option Button 387">
              <controlPr locked="0"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76200</xdr:rowOff>
                  </from>
                  <to>
                    <xdr:col>4</xdr:col>
                    <xdr:colOff>571500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4" r:id="rId16" name="Option Button 388">
              <controlPr locked="0" defaultSize="0" autoFill="0" autoLine="0" autoPict="0">
                <anchor moveWithCells="1">
                  <from>
                    <xdr:col>5</xdr:col>
                    <xdr:colOff>123825</xdr:colOff>
                    <xdr:row>23</xdr:row>
                    <xdr:rowOff>76200</xdr:rowOff>
                  </from>
                  <to>
                    <xdr:col>5</xdr:col>
                    <xdr:colOff>504825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5" r:id="rId17" name="Option Button 389">
              <controlPr locked="0" defaultSize="0" autoFill="0" autoLine="0" autoPict="0">
                <anchor moveWithCells="1">
                  <from>
                    <xdr:col>6</xdr:col>
                    <xdr:colOff>123825</xdr:colOff>
                    <xdr:row>23</xdr:row>
                    <xdr:rowOff>85725</xdr:rowOff>
                  </from>
                  <to>
                    <xdr:col>6</xdr:col>
                    <xdr:colOff>609600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6" r:id="rId18" name="Option Button 390">
              <controlPr locked="0" defaultSize="0" autoFill="0" autoLine="0" autoPict="0">
                <anchor moveWithCells="1">
                  <from>
                    <xdr:col>7</xdr:col>
                    <xdr:colOff>123825</xdr:colOff>
                    <xdr:row>23</xdr:row>
                    <xdr:rowOff>47625</xdr:rowOff>
                  </from>
                  <to>
                    <xdr:col>7</xdr:col>
                    <xdr:colOff>571500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7" r:id="rId19" name="Option Button 391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23</xdr:row>
                    <xdr:rowOff>57150</xdr:rowOff>
                  </from>
                  <to>
                    <xdr:col>8</xdr:col>
                    <xdr:colOff>571500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8" r:id="rId20" name="Group Box 392">
              <controlPr locked="0" defaultSize="0" autoFill="0" autoPict="0">
                <anchor moveWithCells="1">
                  <from>
                    <xdr:col>4</xdr:col>
                    <xdr:colOff>0</xdr:colOff>
                    <xdr:row>26</xdr:row>
                    <xdr:rowOff>9525</xdr:rowOff>
                  </from>
                  <to>
                    <xdr:col>9</xdr:col>
                    <xdr:colOff>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9" r:id="rId21" name="Option Button 393">
              <controlPr locked="0"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28575</xdr:rowOff>
                  </from>
                  <to>
                    <xdr:col>4</xdr:col>
                    <xdr:colOff>504825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0" r:id="rId22" name="Option Button 394">
              <controlPr locked="0" defaultSize="0" autoFill="0" autoLine="0" autoPict="0">
                <anchor moveWithCells="1">
                  <from>
                    <xdr:col>5</xdr:col>
                    <xdr:colOff>133350</xdr:colOff>
                    <xdr:row>26</xdr:row>
                    <xdr:rowOff>47625</xdr:rowOff>
                  </from>
                  <to>
                    <xdr:col>5</xdr:col>
                    <xdr:colOff>619125</xdr:colOff>
                    <xdr:row>26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1" r:id="rId23" name="Option Button 39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47625</xdr:rowOff>
                  </from>
                  <to>
                    <xdr:col>6</xdr:col>
                    <xdr:colOff>523875</xdr:colOff>
                    <xdr:row>26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2" r:id="rId24" name="Option Button 396">
              <controlPr locked="0" defaultSize="0" autoFill="0" autoLine="0" autoPict="0">
                <anchor moveWithCells="1">
                  <from>
                    <xdr:col>7</xdr:col>
                    <xdr:colOff>104775</xdr:colOff>
                    <xdr:row>26</xdr:row>
                    <xdr:rowOff>85725</xdr:rowOff>
                  </from>
                  <to>
                    <xdr:col>7</xdr:col>
                    <xdr:colOff>514350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3" r:id="rId25" name="Option Button 397">
              <controlPr locked="0" defaultSize="0" autoFill="0" autoLine="0" autoPict="0">
                <anchor moveWithCells="1">
                  <from>
                    <xdr:col>8</xdr:col>
                    <xdr:colOff>95250</xdr:colOff>
                    <xdr:row>26</xdr:row>
                    <xdr:rowOff>47625</xdr:rowOff>
                  </from>
                  <to>
                    <xdr:col>8</xdr:col>
                    <xdr:colOff>552450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0070C0"/>
    <pageSetUpPr fitToPage="1"/>
  </sheetPr>
  <dimension ref="B1:M70"/>
  <sheetViews>
    <sheetView view="pageBreakPreview" topLeftCell="A13" zoomScale="120" zoomScaleNormal="86" zoomScaleSheetLayoutView="120" workbookViewId="0">
      <selection activeCell="D3" sqref="D3:J3"/>
    </sheetView>
  </sheetViews>
  <sheetFormatPr baseColWidth="10" defaultColWidth="11.42578125" defaultRowHeight="12.75" x14ac:dyDescent="0.2"/>
  <cols>
    <col min="1" max="1" width="1.42578125" style="1" customWidth="1"/>
    <col min="2" max="2" width="12.85546875" style="1" customWidth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19.5703125" style="1" customWidth="1"/>
    <col min="9" max="9" width="17" style="1" customWidth="1"/>
    <col min="10" max="10" width="20.42578125" style="1" customWidth="1"/>
    <col min="11" max="11" width="11.42578125" style="1" hidden="1" customWidth="1"/>
    <col min="12" max="12" width="12.7109375" style="1" hidden="1" customWidth="1"/>
    <col min="13" max="13" width="12.28515625" style="1" hidden="1" customWidth="1"/>
    <col min="14" max="14" width="11.42578125" style="1" customWidth="1"/>
    <col min="15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62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3" ht="12.75" customHeight="1" x14ac:dyDescent="0.2">
      <c r="B5" s="308" t="s">
        <v>16</v>
      </c>
      <c r="C5" s="309"/>
      <c r="D5" s="145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</row>
    <row r="11" spans="2:13" ht="12.75" customHeight="1" x14ac:dyDescent="0.2">
      <c r="B11" s="308" t="s">
        <v>34</v>
      </c>
      <c r="C11" s="241">
        <v>1</v>
      </c>
      <c r="D11" s="238" t="s">
        <v>63</v>
      </c>
      <c r="E11" s="83" t="s">
        <v>32</v>
      </c>
      <c r="F11" s="12"/>
      <c r="G11" s="12"/>
      <c r="H11" s="12"/>
      <c r="I11" s="10"/>
      <c r="J11" s="10"/>
      <c r="L11" s="35"/>
      <c r="M11" s="35"/>
    </row>
    <row r="12" spans="2:13" ht="19.5" customHeight="1" x14ac:dyDescent="0.2">
      <c r="B12" s="266"/>
      <c r="C12" s="242"/>
      <c r="D12" s="271"/>
      <c r="E12" s="285">
        <v>0.5</v>
      </c>
      <c r="F12" s="314"/>
      <c r="G12" s="314"/>
      <c r="H12" s="314"/>
      <c r="I12" s="10"/>
      <c r="J12" s="10"/>
      <c r="L12" s="35" t="b">
        <v>0</v>
      </c>
      <c r="M12" s="49">
        <f>IF(L12=TRUE,1,0)</f>
        <v>0</v>
      </c>
    </row>
    <row r="13" spans="2:13" ht="13.5" thickBot="1" x14ac:dyDescent="0.25">
      <c r="B13" s="266"/>
      <c r="C13" s="243"/>
      <c r="D13" s="272"/>
      <c r="E13" s="286"/>
      <c r="F13" s="314"/>
      <c r="G13" s="314"/>
      <c r="H13" s="314"/>
      <c r="I13" s="10"/>
      <c r="J13" s="10"/>
      <c r="L13" s="35"/>
      <c r="M13" s="35"/>
    </row>
    <row r="14" spans="2:13" x14ac:dyDescent="0.2">
      <c r="B14" s="266"/>
      <c r="C14" s="241">
        <v>2</v>
      </c>
      <c r="D14" s="238" t="s">
        <v>64</v>
      </c>
      <c r="E14" s="99" t="s">
        <v>57</v>
      </c>
      <c r="F14" s="75" t="s">
        <v>58</v>
      </c>
      <c r="G14" s="75" t="s">
        <v>59</v>
      </c>
      <c r="H14" s="75" t="s">
        <v>60</v>
      </c>
      <c r="I14" s="76" t="s">
        <v>61</v>
      </c>
      <c r="J14" s="10"/>
      <c r="L14" s="35"/>
      <c r="M14" s="35"/>
    </row>
    <row r="15" spans="2:13" ht="30.75" customHeight="1" x14ac:dyDescent="0.2">
      <c r="B15" s="266"/>
      <c r="C15" s="242"/>
      <c r="D15" s="271"/>
      <c r="E15" s="291">
        <v>0.5</v>
      </c>
      <c r="F15" s="253">
        <v>1</v>
      </c>
      <c r="G15" s="253">
        <v>1.5</v>
      </c>
      <c r="H15" s="253">
        <v>2</v>
      </c>
      <c r="I15" s="312">
        <v>2.5</v>
      </c>
      <c r="J15" s="10"/>
      <c r="L15" s="35">
        <v>1</v>
      </c>
      <c r="M15" s="49">
        <f>CHOOSE(L15,0.5,1,1.5,2,2.5)</f>
        <v>0.5</v>
      </c>
    </row>
    <row r="16" spans="2:13" ht="13.5" thickBot="1" x14ac:dyDescent="0.25">
      <c r="B16" s="266"/>
      <c r="C16" s="243"/>
      <c r="D16" s="272"/>
      <c r="E16" s="292"/>
      <c r="F16" s="254"/>
      <c r="G16" s="254"/>
      <c r="H16" s="254"/>
      <c r="I16" s="313"/>
      <c r="J16" s="10"/>
      <c r="L16" s="35"/>
      <c r="M16" s="35"/>
    </row>
    <row r="17" spans="2:13" x14ac:dyDescent="0.2">
      <c r="B17" s="266"/>
      <c r="C17" s="273">
        <v>3</v>
      </c>
      <c r="D17" s="238" t="s">
        <v>200</v>
      </c>
      <c r="E17" s="329" t="s">
        <v>65</v>
      </c>
      <c r="F17" s="294"/>
      <c r="G17" s="329" t="s">
        <v>68</v>
      </c>
      <c r="H17" s="293"/>
      <c r="I17" s="293"/>
      <c r="J17" s="294"/>
      <c r="L17" s="35" t="b">
        <v>0</v>
      </c>
      <c r="M17" s="35">
        <f t="shared" ref="M17:M22" si="0">IF(L17=TRUE,0.5,0)</f>
        <v>0</v>
      </c>
    </row>
    <row r="18" spans="2:13" ht="12.75" customHeight="1" x14ac:dyDescent="0.2">
      <c r="B18" s="266"/>
      <c r="C18" s="274"/>
      <c r="D18" s="239"/>
      <c r="E18" s="79" t="s">
        <v>66</v>
      </c>
      <c r="F18" s="80" t="s">
        <v>67</v>
      </c>
      <c r="G18" s="79" t="s">
        <v>69</v>
      </c>
      <c r="H18" s="11" t="s">
        <v>70</v>
      </c>
      <c r="I18" s="11" t="s">
        <v>204</v>
      </c>
      <c r="J18" s="80" t="s">
        <v>71</v>
      </c>
      <c r="L18" s="35" t="b">
        <v>0</v>
      </c>
      <c r="M18" s="35">
        <f t="shared" si="0"/>
        <v>0</v>
      </c>
    </row>
    <row r="19" spans="2:13" x14ac:dyDescent="0.2">
      <c r="B19" s="266"/>
      <c r="C19" s="274"/>
      <c r="D19" s="239"/>
      <c r="E19" s="366">
        <v>0.5</v>
      </c>
      <c r="F19" s="365">
        <v>0.5</v>
      </c>
      <c r="G19" s="366">
        <v>0.5</v>
      </c>
      <c r="H19" s="364">
        <v>0.5</v>
      </c>
      <c r="I19" s="364">
        <v>0.5</v>
      </c>
      <c r="J19" s="365">
        <v>0.5</v>
      </c>
      <c r="L19" s="35" t="b">
        <v>0</v>
      </c>
      <c r="M19" s="35">
        <f t="shared" si="0"/>
        <v>0</v>
      </c>
    </row>
    <row r="20" spans="2:13" ht="13.5" thickBot="1" x14ac:dyDescent="0.25">
      <c r="B20" s="266"/>
      <c r="C20" s="275"/>
      <c r="D20" s="240"/>
      <c r="E20" s="292"/>
      <c r="F20" s="313"/>
      <c r="G20" s="292"/>
      <c r="H20" s="254"/>
      <c r="I20" s="254"/>
      <c r="J20" s="313"/>
      <c r="L20" s="35" t="b">
        <v>0</v>
      </c>
      <c r="M20" s="35">
        <f t="shared" si="0"/>
        <v>0</v>
      </c>
    </row>
    <row r="21" spans="2:13" x14ac:dyDescent="0.2">
      <c r="B21" s="266"/>
      <c r="C21" s="241">
        <v>4</v>
      </c>
      <c r="D21" s="238" t="s">
        <v>72</v>
      </c>
      <c r="E21" s="90" t="s">
        <v>32</v>
      </c>
      <c r="F21" s="12"/>
      <c r="G21" s="12"/>
      <c r="H21" s="360"/>
      <c r="I21" s="360"/>
      <c r="J21" s="10"/>
      <c r="L21" s="35" t="b">
        <v>0</v>
      </c>
      <c r="M21" s="69">
        <f t="shared" si="0"/>
        <v>0</v>
      </c>
    </row>
    <row r="22" spans="2:13" x14ac:dyDescent="0.2">
      <c r="B22" s="266"/>
      <c r="C22" s="242"/>
      <c r="D22" s="271"/>
      <c r="E22" s="285">
        <v>0.5</v>
      </c>
      <c r="F22" s="314"/>
      <c r="G22" s="314"/>
      <c r="H22" s="314"/>
      <c r="I22" s="314"/>
      <c r="J22" s="10"/>
      <c r="L22" s="35" t="b">
        <v>0</v>
      </c>
      <c r="M22" s="69">
        <f t="shared" si="0"/>
        <v>0</v>
      </c>
    </row>
    <row r="23" spans="2:13" ht="13.5" thickBot="1" x14ac:dyDescent="0.25">
      <c r="B23" s="266"/>
      <c r="C23" s="243"/>
      <c r="D23" s="272"/>
      <c r="E23" s="286"/>
      <c r="F23" s="314"/>
      <c r="G23" s="314"/>
      <c r="H23" s="314"/>
      <c r="I23" s="314"/>
      <c r="J23" s="10"/>
      <c r="L23" s="35"/>
      <c r="M23" s="49">
        <f>SUM(M17,M18,M19,M20,M21,M22)</f>
        <v>0</v>
      </c>
    </row>
    <row r="24" spans="2:13" ht="12.75" customHeight="1" x14ac:dyDescent="0.2">
      <c r="B24" s="266"/>
      <c r="C24" s="241">
        <v>5</v>
      </c>
      <c r="D24" s="238" t="s">
        <v>73</v>
      </c>
      <c r="E24" s="83" t="s">
        <v>32</v>
      </c>
      <c r="F24" s="12"/>
      <c r="G24" s="12"/>
      <c r="H24" s="12"/>
      <c r="I24" s="12"/>
      <c r="J24" s="10"/>
      <c r="L24" s="35"/>
      <c r="M24" s="35"/>
    </row>
    <row r="25" spans="2:13" x14ac:dyDescent="0.2">
      <c r="B25" s="266"/>
      <c r="C25" s="242"/>
      <c r="D25" s="239"/>
      <c r="E25" s="285">
        <v>0.5</v>
      </c>
      <c r="F25" s="314"/>
      <c r="G25" s="314"/>
      <c r="H25" s="314"/>
      <c r="I25" s="314"/>
      <c r="J25" s="10"/>
      <c r="L25" s="35" t="b">
        <v>0</v>
      </c>
      <c r="M25" s="49">
        <f>IF(L25=TRUE,0.7,0)</f>
        <v>0</v>
      </c>
    </row>
    <row r="26" spans="2:13" ht="13.5" thickBot="1" x14ac:dyDescent="0.25">
      <c r="B26" s="266"/>
      <c r="C26" s="243"/>
      <c r="D26" s="240"/>
      <c r="E26" s="286"/>
      <c r="F26" s="314"/>
      <c r="G26" s="314"/>
      <c r="H26" s="314"/>
      <c r="I26" s="314"/>
      <c r="J26" s="9"/>
      <c r="L26" s="35" t="b">
        <v>0</v>
      </c>
      <c r="M26" s="49">
        <f>IF(L26=TRUE,0.7,0)</f>
        <v>0</v>
      </c>
    </row>
    <row r="27" spans="2:13" x14ac:dyDescent="0.2">
      <c r="B27" s="266"/>
      <c r="C27" s="241">
        <v>6</v>
      </c>
      <c r="D27" s="238" t="s">
        <v>74</v>
      </c>
      <c r="E27" s="100" t="s">
        <v>32</v>
      </c>
      <c r="F27" s="12"/>
      <c r="G27" s="12"/>
      <c r="H27" s="12"/>
      <c r="I27" s="12"/>
      <c r="J27" s="9"/>
      <c r="L27" s="35" t="b">
        <v>0</v>
      </c>
      <c r="M27" s="49">
        <f>IF(L27=TRUE,0.7,0)</f>
        <v>0</v>
      </c>
    </row>
    <row r="28" spans="2:13" x14ac:dyDescent="0.2">
      <c r="B28" s="266"/>
      <c r="C28" s="242"/>
      <c r="D28" s="239"/>
      <c r="E28" s="285">
        <v>0.5</v>
      </c>
      <c r="F28" s="314"/>
      <c r="G28" s="314"/>
      <c r="H28" s="314"/>
      <c r="I28" s="314"/>
      <c r="J28" s="9"/>
      <c r="L28" s="35" t="b">
        <v>0</v>
      </c>
      <c r="M28" s="49">
        <f>IF(L28=TRUE,0.7,0)</f>
        <v>0</v>
      </c>
    </row>
    <row r="29" spans="2:13" ht="13.5" thickBot="1" x14ac:dyDescent="0.25">
      <c r="B29" s="266"/>
      <c r="C29" s="243"/>
      <c r="D29" s="240"/>
      <c r="E29" s="286"/>
      <c r="F29" s="314"/>
      <c r="G29" s="314"/>
      <c r="H29" s="314"/>
      <c r="I29" s="314"/>
      <c r="J29" s="9"/>
      <c r="L29" s="35" t="b">
        <v>0</v>
      </c>
      <c r="M29" s="70">
        <f>IF(L29=TRUE,0.7,0)</f>
        <v>0</v>
      </c>
    </row>
    <row r="30" spans="2:13" x14ac:dyDescent="0.2">
      <c r="B30" s="266"/>
      <c r="C30" s="273">
        <v>7</v>
      </c>
      <c r="D30" s="299" t="s">
        <v>75</v>
      </c>
      <c r="E30" s="100" t="s">
        <v>32</v>
      </c>
      <c r="F30" s="10"/>
      <c r="G30" s="10"/>
      <c r="H30" s="10"/>
      <c r="I30" s="10"/>
      <c r="J30" s="9"/>
    </row>
    <row r="31" spans="2:13" x14ac:dyDescent="0.2">
      <c r="B31" s="266"/>
      <c r="C31" s="274"/>
      <c r="D31" s="300"/>
      <c r="E31" s="285">
        <v>0.5</v>
      </c>
      <c r="F31" s="10"/>
      <c r="G31" s="10"/>
      <c r="H31" s="10"/>
      <c r="I31" s="10"/>
      <c r="J31" s="9"/>
    </row>
    <row r="32" spans="2:13" ht="13.5" thickBot="1" x14ac:dyDescent="0.25">
      <c r="B32" s="266"/>
      <c r="C32" s="275"/>
      <c r="D32" s="301"/>
      <c r="E32" s="286"/>
      <c r="F32" s="10"/>
      <c r="G32" s="10"/>
      <c r="H32" s="10"/>
      <c r="I32" s="10"/>
      <c r="J32" s="9"/>
    </row>
    <row r="33" spans="2:10" x14ac:dyDescent="0.2">
      <c r="B33" s="266"/>
      <c r="C33" s="273">
        <v>8</v>
      </c>
      <c r="D33" s="299" t="s">
        <v>76</v>
      </c>
      <c r="E33" s="100" t="s">
        <v>32</v>
      </c>
      <c r="F33" s="10"/>
      <c r="G33" s="10"/>
      <c r="H33" s="10"/>
      <c r="I33" s="10"/>
      <c r="J33" s="9"/>
    </row>
    <row r="34" spans="2:10" x14ac:dyDescent="0.2">
      <c r="B34" s="266"/>
      <c r="C34" s="274"/>
      <c r="D34" s="300"/>
      <c r="E34" s="285">
        <v>0.5</v>
      </c>
      <c r="F34" s="10"/>
      <c r="G34" s="10"/>
      <c r="H34" s="10"/>
      <c r="I34" s="10"/>
      <c r="J34" s="9"/>
    </row>
    <row r="35" spans="2:10" ht="13.5" thickBot="1" x14ac:dyDescent="0.25">
      <c r="B35" s="268"/>
      <c r="C35" s="275"/>
      <c r="D35" s="301"/>
      <c r="E35" s="286"/>
      <c r="F35" s="10"/>
      <c r="G35" s="10"/>
      <c r="H35" s="10"/>
      <c r="I35" s="10"/>
      <c r="J35" s="9"/>
    </row>
    <row r="36" spans="2:10" ht="13.5" thickBot="1" x14ac:dyDescent="0.25">
      <c r="B36" s="263" t="s">
        <v>35</v>
      </c>
      <c r="C36" s="264"/>
      <c r="D36" s="265"/>
      <c r="E36" s="105"/>
      <c r="F36" s="106"/>
      <c r="G36" s="106">
        <f>SUM(M12,M15,M23,M25,M26,M27,M28,M29)</f>
        <v>0.5</v>
      </c>
      <c r="H36" s="106"/>
      <c r="I36" s="106"/>
      <c r="J36" s="107"/>
    </row>
    <row r="37" spans="2:10" x14ac:dyDescent="0.2">
      <c r="B37" s="50"/>
      <c r="C37" s="9"/>
      <c r="D37" s="33"/>
      <c r="F37" s="10"/>
      <c r="G37" s="10"/>
      <c r="H37" s="10"/>
      <c r="I37" s="10"/>
      <c r="J37" s="9"/>
    </row>
    <row r="40" spans="2:10" x14ac:dyDescent="0.2">
      <c r="D40" s="2"/>
    </row>
    <row r="44" spans="2:10" x14ac:dyDescent="0.2">
      <c r="I44" s="3"/>
    </row>
    <row r="45" spans="2:10" x14ac:dyDescent="0.2">
      <c r="I45" s="3"/>
    </row>
    <row r="50" spans="4:9" x14ac:dyDescent="0.2">
      <c r="D50" s="4"/>
    </row>
    <row r="58" spans="4:9" ht="15.75" customHeight="1" x14ac:dyDescent="0.2"/>
    <row r="59" spans="4:9" ht="15.75" customHeight="1" x14ac:dyDescent="0.2">
      <c r="D59" s="5"/>
    </row>
    <row r="60" spans="4:9" ht="15.75" customHeight="1" x14ac:dyDescent="0.2">
      <c r="D60" s="6"/>
    </row>
    <row r="61" spans="4:9" ht="15.75" customHeight="1" x14ac:dyDescent="0.2"/>
    <row r="64" spans="4:9" x14ac:dyDescent="0.2">
      <c r="I64" s="5"/>
    </row>
    <row r="65" spans="9:9" x14ac:dyDescent="0.2">
      <c r="I65" s="5"/>
    </row>
    <row r="67" spans="9:9" ht="15.75" customHeight="1" x14ac:dyDescent="0.2"/>
    <row r="68" spans="9:9" ht="15.75" customHeight="1" x14ac:dyDescent="0.2"/>
    <row r="69" spans="9:9" ht="15.75" customHeight="1" x14ac:dyDescent="0.2"/>
    <row r="70" spans="9:9" ht="15.75" customHeight="1" x14ac:dyDescent="0.2"/>
  </sheetData>
  <sheetProtection selectLockedCells="1"/>
  <mergeCells count="67">
    <mergeCell ref="H12:H13"/>
    <mergeCell ref="G7:H7"/>
    <mergeCell ref="I7:J7"/>
    <mergeCell ref="E8:J8"/>
    <mergeCell ref="E9:J9"/>
    <mergeCell ref="E10:J10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C11:C13"/>
    <mergeCell ref="D11:D13"/>
    <mergeCell ref="F12:F13"/>
    <mergeCell ref="G12:G13"/>
    <mergeCell ref="E12:E13"/>
    <mergeCell ref="I15:I16"/>
    <mergeCell ref="C21:C23"/>
    <mergeCell ref="D21:D23"/>
    <mergeCell ref="H21:I21"/>
    <mergeCell ref="E22:E23"/>
    <mergeCell ref="F22:F23"/>
    <mergeCell ref="G22:G23"/>
    <mergeCell ref="C14:C16"/>
    <mergeCell ref="D14:D16"/>
    <mergeCell ref="E15:E16"/>
    <mergeCell ref="H15:H16"/>
    <mergeCell ref="F15:F16"/>
    <mergeCell ref="G15:G16"/>
    <mergeCell ref="C27:C29"/>
    <mergeCell ref="D27:D29"/>
    <mergeCell ref="E28:E29"/>
    <mergeCell ref="G25:G26"/>
    <mergeCell ref="H25:H26"/>
    <mergeCell ref="C24:C26"/>
    <mergeCell ref="I25:I26"/>
    <mergeCell ref="C17:C20"/>
    <mergeCell ref="E17:F17"/>
    <mergeCell ref="F19:F20"/>
    <mergeCell ref="G17:J17"/>
    <mergeCell ref="G19:G20"/>
    <mergeCell ref="E19:E20"/>
    <mergeCell ref="J19:J20"/>
    <mergeCell ref="D24:D26"/>
    <mergeCell ref="E25:E26"/>
    <mergeCell ref="F25:F26"/>
    <mergeCell ref="C30:C32"/>
    <mergeCell ref="D30:D32"/>
    <mergeCell ref="E31:E32"/>
    <mergeCell ref="I28:I29"/>
    <mergeCell ref="B36:D36"/>
    <mergeCell ref="F28:F29"/>
    <mergeCell ref="G28:G29"/>
    <mergeCell ref="H28:H29"/>
    <mergeCell ref="B11:B35"/>
    <mergeCell ref="C33:C35"/>
    <mergeCell ref="D17:D20"/>
    <mergeCell ref="D33:D35"/>
    <mergeCell ref="E34:E35"/>
    <mergeCell ref="H19:H20"/>
    <mergeCell ref="I19:I20"/>
    <mergeCell ref="H22:I23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locked="0" defaultSize="0" autoFill="0" autoLine="0" autoPict="0">
                <anchor moveWithCells="1">
                  <from>
                    <xdr:col>4</xdr:col>
                    <xdr:colOff>361950</xdr:colOff>
                    <xdr:row>11</xdr:row>
                    <xdr:rowOff>0</xdr:rowOff>
                  </from>
                  <to>
                    <xdr:col>4</xdr:col>
                    <xdr:colOff>666750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7" name="Check Box 8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133350</xdr:rowOff>
                  </from>
                  <to>
                    <xdr:col>4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8" name="Check Box 9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21</xdr:row>
                    <xdr:rowOff>57150</xdr:rowOff>
                  </from>
                  <to>
                    <xdr:col>4</xdr:col>
                    <xdr:colOff>676275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9" name="Check Box 1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23</xdr:row>
                    <xdr:rowOff>133350</xdr:rowOff>
                  </from>
                  <to>
                    <xdr:col>4</xdr:col>
                    <xdr:colOff>695325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0" name="Check Box 15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133350</xdr:rowOff>
                  </from>
                  <to>
                    <xdr:col>4</xdr:col>
                    <xdr:colOff>695325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1" name="Check Box 34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17</xdr:row>
                    <xdr:rowOff>133350</xdr:rowOff>
                  </from>
                  <to>
                    <xdr:col>5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12" name="Check Box 35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133350</xdr:rowOff>
                  </from>
                  <to>
                    <xdr:col>6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13" name="Check Box 36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17</xdr:row>
                    <xdr:rowOff>133350</xdr:rowOff>
                  </from>
                  <to>
                    <xdr:col>7</xdr:col>
                    <xdr:colOff>685800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14" name="Check Box 37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17</xdr:row>
                    <xdr:rowOff>133350</xdr:rowOff>
                  </from>
                  <to>
                    <xdr:col>8</xdr:col>
                    <xdr:colOff>771525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15" name="Check Box 38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142875</xdr:rowOff>
                  </from>
                  <to>
                    <xdr:col>9</xdr:col>
                    <xdr:colOff>438150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16" name="Check Box 3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29</xdr:row>
                    <xdr:rowOff>133350</xdr:rowOff>
                  </from>
                  <to>
                    <xdr:col>4</xdr:col>
                    <xdr:colOff>695325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17" name="Check Box 40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32</xdr:row>
                    <xdr:rowOff>133350</xdr:rowOff>
                  </from>
                  <to>
                    <xdr:col>4</xdr:col>
                    <xdr:colOff>695325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1" r:id="rId18" name="Group Box 391">
              <controlPr defaultSize="0" autoFill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2" r:id="rId19" name="Option Button 392">
              <controlPr locked="0" defaultSize="0" autoFill="0" autoLine="0" autoPict="0">
                <anchor moveWithCells="1">
                  <from>
                    <xdr:col>4</xdr:col>
                    <xdr:colOff>123825</xdr:colOff>
                    <xdr:row>14</xdr:row>
                    <xdr:rowOff>57150</xdr:rowOff>
                  </from>
                  <to>
                    <xdr:col>4</xdr:col>
                    <xdr:colOff>581025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3" r:id="rId20" name="Option Button 393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38100</xdr:rowOff>
                  </from>
                  <to>
                    <xdr:col>5</xdr:col>
                    <xdr:colOff>561975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4" r:id="rId21" name="Option Button 394">
              <controlPr defaultSize="0" autoFill="0" autoLine="0" autoPict="0">
                <anchor moveWithCells="1">
                  <from>
                    <xdr:col>6</xdr:col>
                    <xdr:colOff>123825</xdr:colOff>
                    <xdr:row>14</xdr:row>
                    <xdr:rowOff>38100</xdr:rowOff>
                  </from>
                  <to>
                    <xdr:col>6</xdr:col>
                    <xdr:colOff>561975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5" r:id="rId22" name="Option Button 395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19050</xdr:rowOff>
                  </from>
                  <to>
                    <xdr:col>7</xdr:col>
                    <xdr:colOff>590550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6" r:id="rId23" name="Option Button 396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28575</xdr:rowOff>
                  </from>
                  <to>
                    <xdr:col>8</xdr:col>
                    <xdr:colOff>523875</xdr:colOff>
                    <xdr:row>14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7030A0"/>
    <pageSetUpPr fitToPage="1"/>
  </sheetPr>
  <dimension ref="B1:M75"/>
  <sheetViews>
    <sheetView view="pageBreakPreview" zoomScaleNormal="71" zoomScaleSheetLayoutView="100" workbookViewId="0">
      <selection activeCell="D3" sqref="D3:J3"/>
    </sheetView>
  </sheetViews>
  <sheetFormatPr baseColWidth="10" defaultColWidth="11.42578125" defaultRowHeight="12.75" x14ac:dyDescent="0.2"/>
  <cols>
    <col min="1" max="1" width="1.28515625" style="1" customWidth="1"/>
    <col min="2" max="2" width="11.42578125" style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24" style="1" customWidth="1"/>
    <col min="9" max="9" width="17" style="1" customWidth="1"/>
    <col min="10" max="10" width="21.7109375" style="1" customWidth="1"/>
    <col min="11" max="11" width="11.42578125" style="1" hidden="1" customWidth="1"/>
    <col min="12" max="12" width="12.7109375" style="1" hidden="1" customWidth="1"/>
    <col min="13" max="13" width="12.28515625" style="1" hidden="1" customWidth="1"/>
    <col min="14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77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228" t="s">
        <v>4</v>
      </c>
      <c r="C4" s="229"/>
      <c r="D4" s="229"/>
      <c r="E4" s="229"/>
      <c r="F4" s="229"/>
      <c r="G4" s="229"/>
      <c r="H4" s="229"/>
      <c r="I4" s="229"/>
      <c r="J4" s="230"/>
    </row>
    <row r="5" spans="2:13" ht="12.75" customHeight="1" x14ac:dyDescent="0.2">
      <c r="B5" s="308" t="s">
        <v>16</v>
      </c>
      <c r="C5" s="309"/>
      <c r="D5" s="145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</row>
    <row r="11" spans="2:13" ht="12.75" customHeight="1" x14ac:dyDescent="0.2">
      <c r="B11" s="260" t="s">
        <v>34</v>
      </c>
      <c r="C11" s="241">
        <v>1</v>
      </c>
      <c r="D11" s="238" t="s">
        <v>63</v>
      </c>
      <c r="E11" s="83" t="s">
        <v>32</v>
      </c>
      <c r="F11" s="12"/>
      <c r="G11" s="12"/>
      <c r="H11" s="12"/>
      <c r="I11" s="10"/>
      <c r="J11" s="10"/>
      <c r="L11" s="35" t="b">
        <v>0</v>
      </c>
      <c r="M11" s="49">
        <f>IF(L11=TRUE,0.5,0)</f>
        <v>0</v>
      </c>
    </row>
    <row r="12" spans="2:13" x14ac:dyDescent="0.2">
      <c r="B12" s="261"/>
      <c r="C12" s="242"/>
      <c r="D12" s="271"/>
      <c r="E12" s="361">
        <v>0.5</v>
      </c>
      <c r="F12" s="10"/>
      <c r="G12" s="10"/>
      <c r="H12" s="10"/>
      <c r="I12" s="10"/>
      <c r="J12" s="10"/>
      <c r="L12" s="35"/>
      <c r="M12" s="35"/>
    </row>
    <row r="13" spans="2:13" ht="13.5" thickBot="1" x14ac:dyDescent="0.25">
      <c r="B13" s="261"/>
      <c r="C13" s="243"/>
      <c r="D13" s="272"/>
      <c r="E13" s="362"/>
      <c r="F13" s="10"/>
      <c r="G13" s="10"/>
      <c r="H13" s="10"/>
      <c r="I13" s="10"/>
      <c r="J13" s="10"/>
      <c r="L13" s="35"/>
      <c r="M13" s="35"/>
    </row>
    <row r="14" spans="2:13" x14ac:dyDescent="0.2">
      <c r="B14" s="261"/>
      <c r="C14" s="273">
        <v>2</v>
      </c>
      <c r="D14" s="238" t="s">
        <v>78</v>
      </c>
      <c r="E14" s="83" t="s">
        <v>32</v>
      </c>
      <c r="F14" s="10"/>
      <c r="G14" s="10"/>
      <c r="H14" s="10"/>
      <c r="I14" s="10"/>
      <c r="J14" s="10"/>
      <c r="L14" s="35"/>
      <c r="M14" s="35"/>
    </row>
    <row r="15" spans="2:13" x14ac:dyDescent="0.2">
      <c r="B15" s="261"/>
      <c r="C15" s="274"/>
      <c r="D15" s="271"/>
      <c r="E15" s="361">
        <v>0.5</v>
      </c>
      <c r="F15" s="10"/>
      <c r="G15" s="10"/>
      <c r="H15" s="10"/>
      <c r="I15" s="10"/>
      <c r="J15" s="10"/>
      <c r="L15" s="35" t="b">
        <v>0</v>
      </c>
      <c r="M15" s="49">
        <f>IF(L15=TRUE,1,0)</f>
        <v>0</v>
      </c>
    </row>
    <row r="16" spans="2:13" ht="13.5" thickBot="1" x14ac:dyDescent="0.25">
      <c r="B16" s="261"/>
      <c r="C16" s="275"/>
      <c r="D16" s="272"/>
      <c r="E16" s="362"/>
      <c r="F16" s="10"/>
      <c r="G16" s="10"/>
      <c r="H16" s="10"/>
      <c r="I16" s="10"/>
      <c r="J16" s="10"/>
      <c r="L16" s="35"/>
      <c r="M16" s="35"/>
    </row>
    <row r="17" spans="2:13" x14ac:dyDescent="0.2">
      <c r="B17" s="261"/>
      <c r="C17" s="241">
        <v>2</v>
      </c>
      <c r="D17" s="238" t="s">
        <v>64</v>
      </c>
      <c r="E17" s="99" t="s">
        <v>57</v>
      </c>
      <c r="F17" s="75" t="s">
        <v>58</v>
      </c>
      <c r="G17" s="76" t="s">
        <v>79</v>
      </c>
      <c r="H17" s="12"/>
      <c r="I17" s="12"/>
      <c r="J17" s="10"/>
      <c r="L17" s="35"/>
      <c r="M17" s="35"/>
    </row>
    <row r="18" spans="2:13" ht="30" customHeight="1" x14ac:dyDescent="0.2">
      <c r="B18" s="261"/>
      <c r="C18" s="242"/>
      <c r="D18" s="271"/>
      <c r="E18" s="291">
        <v>0.5</v>
      </c>
      <c r="F18" s="253">
        <v>1</v>
      </c>
      <c r="G18" s="312">
        <v>1.5</v>
      </c>
      <c r="H18" s="10"/>
      <c r="I18" s="10"/>
      <c r="J18" s="10"/>
      <c r="L18" s="35">
        <v>1</v>
      </c>
      <c r="M18" s="49">
        <f>CHOOSE(L18,0.5,1,2)</f>
        <v>0.5</v>
      </c>
    </row>
    <row r="19" spans="2:13" ht="13.5" thickBot="1" x14ac:dyDescent="0.25">
      <c r="B19" s="261"/>
      <c r="C19" s="243"/>
      <c r="D19" s="272"/>
      <c r="E19" s="292"/>
      <c r="F19" s="254"/>
      <c r="G19" s="313"/>
      <c r="H19" s="10"/>
      <c r="I19" s="10"/>
      <c r="J19" s="10"/>
      <c r="L19" s="35"/>
      <c r="M19" s="35"/>
    </row>
    <row r="20" spans="2:13" x14ac:dyDescent="0.2">
      <c r="B20" s="261"/>
      <c r="C20" s="273">
        <v>3</v>
      </c>
      <c r="D20" s="238" t="s">
        <v>200</v>
      </c>
      <c r="E20" s="367" t="s">
        <v>65</v>
      </c>
      <c r="F20" s="368"/>
      <c r="G20" s="329" t="s">
        <v>68</v>
      </c>
      <c r="H20" s="293"/>
      <c r="I20" s="293"/>
      <c r="J20" s="294"/>
      <c r="L20" s="35" t="b">
        <v>0</v>
      </c>
      <c r="M20" s="35">
        <f t="shared" ref="M20:M25" si="0">IF(L20=TRUE,0.5,0)</f>
        <v>0</v>
      </c>
    </row>
    <row r="21" spans="2:13" ht="12.75" customHeight="1" x14ac:dyDescent="0.2">
      <c r="B21" s="261"/>
      <c r="C21" s="274"/>
      <c r="D21" s="239"/>
      <c r="E21" s="79" t="s">
        <v>66</v>
      </c>
      <c r="F21" s="80" t="s">
        <v>67</v>
      </c>
      <c r="G21" s="79" t="s">
        <v>69</v>
      </c>
      <c r="H21" s="11" t="s">
        <v>70</v>
      </c>
      <c r="I21" s="11" t="s">
        <v>204</v>
      </c>
      <c r="J21" s="80" t="s">
        <v>71</v>
      </c>
      <c r="L21" s="35" t="b">
        <v>0</v>
      </c>
      <c r="M21" s="71">
        <f t="shared" si="0"/>
        <v>0</v>
      </c>
    </row>
    <row r="22" spans="2:13" x14ac:dyDescent="0.2">
      <c r="B22" s="261"/>
      <c r="C22" s="274"/>
      <c r="D22" s="239"/>
      <c r="E22" s="366">
        <v>0.5</v>
      </c>
      <c r="F22" s="365">
        <v>0.5</v>
      </c>
      <c r="G22" s="366">
        <v>0.5</v>
      </c>
      <c r="H22" s="364">
        <v>0.5</v>
      </c>
      <c r="I22" s="364">
        <v>0.5</v>
      </c>
      <c r="J22" s="365">
        <v>0.5</v>
      </c>
      <c r="L22" s="35" t="b">
        <v>0</v>
      </c>
      <c r="M22" s="35">
        <f t="shared" si="0"/>
        <v>0</v>
      </c>
    </row>
    <row r="23" spans="2:13" ht="13.5" thickBot="1" x14ac:dyDescent="0.25">
      <c r="B23" s="261"/>
      <c r="C23" s="275"/>
      <c r="D23" s="240"/>
      <c r="E23" s="292"/>
      <c r="F23" s="313"/>
      <c r="G23" s="292"/>
      <c r="H23" s="254"/>
      <c r="I23" s="254"/>
      <c r="J23" s="313"/>
      <c r="L23" s="35" t="b">
        <v>0</v>
      </c>
      <c r="M23" s="35">
        <f t="shared" si="0"/>
        <v>0</v>
      </c>
    </row>
    <row r="24" spans="2:13" x14ac:dyDescent="0.2">
      <c r="B24" s="261"/>
      <c r="C24" s="241">
        <v>4</v>
      </c>
      <c r="D24" s="238" t="s">
        <v>72</v>
      </c>
      <c r="E24" s="83" t="s">
        <v>32</v>
      </c>
      <c r="F24" s="12"/>
      <c r="G24" s="12"/>
      <c r="H24" s="360"/>
      <c r="I24" s="360"/>
      <c r="J24" s="10"/>
      <c r="L24" s="35" t="b">
        <v>0</v>
      </c>
      <c r="M24" s="35">
        <f t="shared" si="0"/>
        <v>0</v>
      </c>
    </row>
    <row r="25" spans="2:13" x14ac:dyDescent="0.2">
      <c r="B25" s="261"/>
      <c r="C25" s="242"/>
      <c r="D25" s="271"/>
      <c r="E25" s="361">
        <v>0.5</v>
      </c>
      <c r="F25" s="10"/>
      <c r="G25" s="10"/>
      <c r="H25" s="10"/>
      <c r="I25" s="10"/>
      <c r="J25" s="10"/>
      <c r="L25" s="35" t="b">
        <v>0</v>
      </c>
      <c r="M25" s="69">
        <f t="shared" si="0"/>
        <v>0</v>
      </c>
    </row>
    <row r="26" spans="2:13" ht="13.5" thickBot="1" x14ac:dyDescent="0.25">
      <c r="B26" s="261"/>
      <c r="C26" s="243"/>
      <c r="D26" s="272"/>
      <c r="E26" s="362"/>
      <c r="F26" s="10"/>
      <c r="G26" s="10"/>
      <c r="H26" s="10"/>
      <c r="I26" s="10"/>
      <c r="J26" s="10"/>
      <c r="L26" s="35"/>
      <c r="M26" s="70">
        <f>SUM(M20:M25)</f>
        <v>0</v>
      </c>
    </row>
    <row r="27" spans="2:13" ht="12.75" customHeight="1" x14ac:dyDescent="0.2">
      <c r="B27" s="261"/>
      <c r="C27" s="241">
        <v>5</v>
      </c>
      <c r="D27" s="238" t="s">
        <v>73</v>
      </c>
      <c r="E27" s="83" t="s">
        <v>32</v>
      </c>
      <c r="F27" s="12"/>
      <c r="G27" s="12"/>
      <c r="H27" s="12"/>
      <c r="I27" s="12"/>
      <c r="J27" s="10"/>
      <c r="L27" s="35"/>
      <c r="M27" s="35"/>
    </row>
    <row r="28" spans="2:13" x14ac:dyDescent="0.2">
      <c r="B28" s="261"/>
      <c r="C28" s="242"/>
      <c r="D28" s="239"/>
      <c r="E28" s="361">
        <v>0.5</v>
      </c>
      <c r="F28" s="10"/>
      <c r="G28" s="10"/>
      <c r="H28" s="10"/>
      <c r="I28" s="10"/>
      <c r="J28" s="10"/>
      <c r="L28" s="35" t="b">
        <v>0</v>
      </c>
      <c r="M28" s="49">
        <f>IF(L28=TRUE,0.5,0)</f>
        <v>0</v>
      </c>
    </row>
    <row r="29" spans="2:13" ht="13.5" thickBot="1" x14ac:dyDescent="0.25">
      <c r="B29" s="261"/>
      <c r="C29" s="243"/>
      <c r="D29" s="240"/>
      <c r="E29" s="362"/>
      <c r="F29" s="10"/>
      <c r="G29" s="10"/>
      <c r="H29" s="10"/>
      <c r="I29" s="10"/>
      <c r="J29" s="9"/>
      <c r="L29" s="35"/>
      <c r="M29" s="35"/>
    </row>
    <row r="30" spans="2:13" x14ac:dyDescent="0.2">
      <c r="B30" s="261"/>
      <c r="C30" s="241">
        <v>6</v>
      </c>
      <c r="D30" s="238" t="s">
        <v>74</v>
      </c>
      <c r="E30" s="100" t="s">
        <v>32</v>
      </c>
      <c r="F30" s="12"/>
      <c r="G30" s="12"/>
      <c r="H30" s="12"/>
      <c r="I30" s="12"/>
      <c r="J30" s="9"/>
      <c r="L30" s="35" t="b">
        <v>0</v>
      </c>
      <c r="M30" s="49">
        <f>IF(L30=TRUE,0.5,0)</f>
        <v>0</v>
      </c>
    </row>
    <row r="31" spans="2:13" x14ac:dyDescent="0.2">
      <c r="B31" s="261"/>
      <c r="C31" s="242"/>
      <c r="D31" s="239"/>
      <c r="E31" s="361">
        <v>0.5</v>
      </c>
      <c r="F31" s="10"/>
      <c r="G31" s="10"/>
      <c r="H31" s="10"/>
      <c r="I31" s="10"/>
      <c r="J31" s="9"/>
      <c r="L31" s="35"/>
      <c r="M31" s="35"/>
    </row>
    <row r="32" spans="2:13" ht="13.5" thickBot="1" x14ac:dyDescent="0.25">
      <c r="B32" s="261"/>
      <c r="C32" s="243"/>
      <c r="D32" s="240"/>
      <c r="E32" s="362"/>
      <c r="F32" s="10"/>
      <c r="G32" s="10"/>
      <c r="H32" s="10"/>
      <c r="I32" s="10"/>
      <c r="J32" s="9"/>
      <c r="L32" s="35" t="b">
        <v>0</v>
      </c>
      <c r="M32" s="49">
        <f>IF(L32=TRUE,0.5,0)</f>
        <v>0</v>
      </c>
    </row>
    <row r="33" spans="2:13" x14ac:dyDescent="0.2">
      <c r="B33" s="261"/>
      <c r="C33" s="273">
        <v>7</v>
      </c>
      <c r="D33" s="299" t="s">
        <v>80</v>
      </c>
      <c r="E33" s="100" t="s">
        <v>32</v>
      </c>
      <c r="F33" s="10"/>
      <c r="G33" s="10"/>
      <c r="H33" s="10"/>
      <c r="I33" s="10"/>
      <c r="J33" s="9"/>
      <c r="L33" s="35"/>
      <c r="M33" s="35"/>
    </row>
    <row r="34" spans="2:13" x14ac:dyDescent="0.2">
      <c r="B34" s="261"/>
      <c r="C34" s="274"/>
      <c r="D34" s="300"/>
      <c r="E34" s="361">
        <v>0.5</v>
      </c>
      <c r="F34" s="10"/>
      <c r="G34" s="10"/>
      <c r="H34" s="10"/>
      <c r="I34" s="10"/>
      <c r="J34" s="9"/>
      <c r="L34" s="35" t="b">
        <v>0</v>
      </c>
      <c r="M34" s="49">
        <f>IF(L34=TRUE,0.5,0)</f>
        <v>0</v>
      </c>
    </row>
    <row r="35" spans="2:13" ht="13.5" thickBot="1" x14ac:dyDescent="0.25">
      <c r="B35" s="261"/>
      <c r="C35" s="275"/>
      <c r="D35" s="301"/>
      <c r="E35" s="362"/>
      <c r="F35" s="10"/>
      <c r="G35" s="10"/>
      <c r="H35" s="10"/>
      <c r="I35" s="10"/>
      <c r="J35" s="9"/>
      <c r="L35" s="35"/>
      <c r="M35" s="35"/>
    </row>
    <row r="36" spans="2:13" x14ac:dyDescent="0.2">
      <c r="B36" s="261"/>
      <c r="C36" s="273">
        <v>8</v>
      </c>
      <c r="D36" s="299" t="s">
        <v>81</v>
      </c>
      <c r="E36" s="100" t="s">
        <v>32</v>
      </c>
      <c r="F36" s="10"/>
      <c r="G36" s="10"/>
      <c r="H36" s="10"/>
      <c r="I36" s="10"/>
      <c r="J36" s="9"/>
      <c r="L36" s="35" t="b">
        <v>0</v>
      </c>
      <c r="M36" s="49">
        <f>IF(L36=TRUE,0.5,0)</f>
        <v>0</v>
      </c>
    </row>
    <row r="37" spans="2:13" x14ac:dyDescent="0.2">
      <c r="B37" s="261"/>
      <c r="C37" s="274"/>
      <c r="D37" s="300"/>
      <c r="E37" s="361">
        <v>2.5</v>
      </c>
      <c r="F37" s="10"/>
      <c r="G37" s="10"/>
      <c r="H37" s="10"/>
      <c r="I37" s="10"/>
      <c r="J37" s="9"/>
      <c r="L37" s="35"/>
      <c r="M37" s="35"/>
    </row>
    <row r="38" spans="2:13" ht="13.5" thickBot="1" x14ac:dyDescent="0.25">
      <c r="B38" s="261"/>
      <c r="C38" s="275"/>
      <c r="D38" s="301"/>
      <c r="E38" s="362"/>
      <c r="F38" s="10"/>
      <c r="G38" s="10"/>
      <c r="H38" s="10"/>
      <c r="I38" s="10"/>
      <c r="J38" s="9"/>
      <c r="L38" s="35" t="b">
        <v>0</v>
      </c>
      <c r="M38" s="49">
        <f>IF(L38=TRUE,1,0)</f>
        <v>0</v>
      </c>
    </row>
    <row r="39" spans="2:13" x14ac:dyDescent="0.2">
      <c r="B39" s="261"/>
      <c r="C39" s="273">
        <v>9</v>
      </c>
      <c r="D39" s="238" t="s">
        <v>82</v>
      </c>
      <c r="E39" s="100" t="s">
        <v>32</v>
      </c>
      <c r="F39" s="10"/>
      <c r="G39" s="10"/>
      <c r="H39" s="10"/>
      <c r="I39" s="10"/>
      <c r="J39" s="9"/>
    </row>
    <row r="40" spans="2:13" x14ac:dyDescent="0.2">
      <c r="B40" s="261"/>
      <c r="C40" s="274"/>
      <c r="D40" s="239"/>
      <c r="E40" s="361">
        <v>0.5</v>
      </c>
      <c r="F40" s="10"/>
      <c r="G40" s="10"/>
      <c r="H40" s="10"/>
      <c r="I40" s="10"/>
      <c r="J40" s="9"/>
    </row>
    <row r="41" spans="2:13" ht="13.5" thickBot="1" x14ac:dyDescent="0.25">
      <c r="B41" s="262"/>
      <c r="C41" s="275"/>
      <c r="D41" s="240"/>
      <c r="E41" s="362"/>
      <c r="F41" s="10"/>
      <c r="G41" s="10"/>
      <c r="H41" s="10"/>
      <c r="I41" s="10"/>
      <c r="J41" s="9"/>
    </row>
    <row r="42" spans="2:13" ht="13.5" thickBot="1" x14ac:dyDescent="0.25">
      <c r="B42" s="297" t="s">
        <v>35</v>
      </c>
      <c r="C42" s="297"/>
      <c r="D42" s="298"/>
      <c r="E42" s="147"/>
      <c r="F42" s="148"/>
      <c r="G42" s="148"/>
      <c r="H42" s="150">
        <f>SUM(M11,M15,M18,M26,M28,M30,M32,M34,M36,M38)</f>
        <v>0.5</v>
      </c>
      <c r="I42" s="148"/>
      <c r="J42" s="149"/>
    </row>
    <row r="43" spans="2:13" x14ac:dyDescent="0.2">
      <c r="H43" s="151"/>
    </row>
    <row r="45" spans="2:13" x14ac:dyDescent="0.2">
      <c r="D45" s="2"/>
    </row>
    <row r="49" spans="4:9" x14ac:dyDescent="0.2">
      <c r="I49" s="3"/>
    </row>
    <row r="50" spans="4:9" x14ac:dyDescent="0.2">
      <c r="I50" s="3"/>
    </row>
    <row r="55" spans="4:9" x14ac:dyDescent="0.2">
      <c r="D55" s="4"/>
    </row>
    <row r="63" spans="4:9" ht="15.75" customHeight="1" x14ac:dyDescent="0.2"/>
    <row r="64" spans="4:9" ht="15.75" customHeight="1" x14ac:dyDescent="0.2">
      <c r="D64" s="5"/>
    </row>
    <row r="65" spans="4:9" ht="15.75" customHeight="1" x14ac:dyDescent="0.2">
      <c r="D65" s="6"/>
    </row>
    <row r="66" spans="4:9" ht="15.75" customHeight="1" x14ac:dyDescent="0.2"/>
    <row r="69" spans="4:9" x14ac:dyDescent="0.2">
      <c r="I69" s="5"/>
    </row>
    <row r="70" spans="4:9" x14ac:dyDescent="0.2">
      <c r="I70" s="5"/>
    </row>
    <row r="72" spans="4:9" ht="15.75" customHeight="1" x14ac:dyDescent="0.2"/>
    <row r="73" spans="4:9" ht="15.75" customHeight="1" x14ac:dyDescent="0.2"/>
    <row r="74" spans="4:9" ht="15.75" customHeight="1" x14ac:dyDescent="0.2"/>
    <row r="75" spans="4:9" ht="15.75" customHeight="1" x14ac:dyDescent="0.2"/>
  </sheetData>
  <sheetProtection selectLockedCells="1"/>
  <mergeCells count="57">
    <mergeCell ref="C24:C26"/>
    <mergeCell ref="D24:D26"/>
    <mergeCell ref="C17:C19"/>
    <mergeCell ref="D17:D19"/>
    <mergeCell ref="E18:E19"/>
    <mergeCell ref="B42:D42"/>
    <mergeCell ref="C30:C32"/>
    <mergeCell ref="D30:D32"/>
    <mergeCell ref="E31:E32"/>
    <mergeCell ref="C27:C29"/>
    <mergeCell ref="D27:D29"/>
    <mergeCell ref="D33:D35"/>
    <mergeCell ref="E34:E35"/>
    <mergeCell ref="B11:B41"/>
    <mergeCell ref="C39:C41"/>
    <mergeCell ref="D39:D41"/>
    <mergeCell ref="E40:E41"/>
    <mergeCell ref="C33:C35"/>
    <mergeCell ref="C36:C38"/>
    <mergeCell ref="D36:D38"/>
    <mergeCell ref="E37:E38"/>
    <mergeCell ref="E28:E29"/>
    <mergeCell ref="J22:J23"/>
    <mergeCell ref="H22:H23"/>
    <mergeCell ref="I22:I23"/>
    <mergeCell ref="H24:I24"/>
    <mergeCell ref="E25:E26"/>
    <mergeCell ref="C14:C16"/>
    <mergeCell ref="D14:D16"/>
    <mergeCell ref="E15:E16"/>
    <mergeCell ref="C11:C13"/>
    <mergeCell ref="D11:D13"/>
    <mergeCell ref="E12:E13"/>
    <mergeCell ref="F18:F19"/>
    <mergeCell ref="G18:G19"/>
    <mergeCell ref="C20:C23"/>
    <mergeCell ref="D20:D23"/>
    <mergeCell ref="E20:F20"/>
    <mergeCell ref="G20:J20"/>
    <mergeCell ref="E22:E23"/>
    <mergeCell ref="F22:F23"/>
    <mergeCell ref="G22:G2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G7:H7"/>
    <mergeCell ref="I7:J7"/>
    <mergeCell ref="E8:J8"/>
    <mergeCell ref="E9:J9"/>
    <mergeCell ref="E10:J10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10</xdr:row>
                    <xdr:rowOff>142875</xdr:rowOff>
                  </from>
                  <to>
                    <xdr:col>4</xdr:col>
                    <xdr:colOff>704850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Check Box 4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20</xdr:row>
                    <xdr:rowOff>133350</xdr:rowOff>
                  </from>
                  <to>
                    <xdr:col>4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24</xdr:row>
                    <xdr:rowOff>0</xdr:rowOff>
                  </from>
                  <to>
                    <xdr:col>4</xdr:col>
                    <xdr:colOff>685800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9" name="Check Box 6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26</xdr:row>
                    <xdr:rowOff>133350</xdr:rowOff>
                  </from>
                  <to>
                    <xdr:col>4</xdr:col>
                    <xdr:colOff>695325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0" name="Check Box 7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29</xdr:row>
                    <xdr:rowOff>133350</xdr:rowOff>
                  </from>
                  <to>
                    <xdr:col>4</xdr:col>
                    <xdr:colOff>695325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1" name="Check Box 13">
              <controlPr locked="0" defaultSize="0" autoFill="0" autoLine="0" autoPict="0">
                <anchor moveWithCells="1">
                  <from>
                    <xdr:col>5</xdr:col>
                    <xdr:colOff>381000</xdr:colOff>
                    <xdr:row>20</xdr:row>
                    <xdr:rowOff>133350</xdr:rowOff>
                  </from>
                  <to>
                    <xdr:col>5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2" name="Check Box 14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133350</xdr:rowOff>
                  </from>
                  <to>
                    <xdr:col>6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3" name="Check Box 15">
              <controlPr locked="0" defaultSize="0" autoFill="0" autoLine="0" autoPict="0">
                <anchor moveWithCells="1">
                  <from>
                    <xdr:col>7</xdr:col>
                    <xdr:colOff>381000</xdr:colOff>
                    <xdr:row>20</xdr:row>
                    <xdr:rowOff>133350</xdr:rowOff>
                  </from>
                  <to>
                    <xdr:col>7</xdr:col>
                    <xdr:colOff>685800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4" name="Check Box 16">
              <controlPr locked="0" defaultSize="0" autoFill="0" autoLine="0" autoPict="0">
                <anchor moveWithCells="1">
                  <from>
                    <xdr:col>8</xdr:col>
                    <xdr:colOff>466725</xdr:colOff>
                    <xdr:row>20</xdr:row>
                    <xdr:rowOff>133350</xdr:rowOff>
                  </from>
                  <to>
                    <xdr:col>9</xdr:col>
                    <xdr:colOff>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15" name="Check Box 17">
              <controlPr locked="0" defaultSize="0" autoFill="0" autoLine="0" autoPict="0">
                <anchor moveWithCells="1">
                  <from>
                    <xdr:col>9</xdr:col>
                    <xdr:colOff>133350</xdr:colOff>
                    <xdr:row>20</xdr:row>
                    <xdr:rowOff>142875</xdr:rowOff>
                  </from>
                  <to>
                    <xdr:col>9</xdr:col>
                    <xdr:colOff>438150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16" name="Check Box 18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32</xdr:row>
                    <xdr:rowOff>133350</xdr:rowOff>
                  </from>
                  <to>
                    <xdr:col>4</xdr:col>
                    <xdr:colOff>695325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17" name="Check Box 19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35</xdr:row>
                    <xdr:rowOff>133350</xdr:rowOff>
                  </from>
                  <to>
                    <xdr:col>4</xdr:col>
                    <xdr:colOff>695325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18" name="Check Box 22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13</xdr:row>
                    <xdr:rowOff>142875</xdr:rowOff>
                  </from>
                  <to>
                    <xdr:col>4</xdr:col>
                    <xdr:colOff>704850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19" name="Check Box 23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38</xdr:row>
                    <xdr:rowOff>133350</xdr:rowOff>
                  </from>
                  <to>
                    <xdr:col>4</xdr:col>
                    <xdr:colOff>695325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1" r:id="rId20" name="Group Box 367">
              <controlPr locked="0" defaultSize="0" autoFill="0" autoPict="0">
                <anchor moveWithCells="1">
                  <from>
                    <xdr:col>4</xdr:col>
                    <xdr:colOff>0</xdr:colOff>
                    <xdr:row>17</xdr:row>
                    <xdr:rowOff>9525</xdr:rowOff>
                  </from>
                  <to>
                    <xdr:col>6</xdr:col>
                    <xdr:colOff>1000125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2" r:id="rId21" name="Option Button 368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38100</xdr:rowOff>
                  </from>
                  <to>
                    <xdr:col>4</xdr:col>
                    <xdr:colOff>561975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3" r:id="rId22" name="Option Button 369">
              <controlPr defaultSize="0" autoFill="0" autoLine="0" autoPict="0">
                <anchor moveWithCells="1">
                  <from>
                    <xdr:col>5</xdr:col>
                    <xdr:colOff>85725</xdr:colOff>
                    <xdr:row>17</xdr:row>
                    <xdr:rowOff>28575</xdr:rowOff>
                  </from>
                  <to>
                    <xdr:col>5</xdr:col>
                    <xdr:colOff>457200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4" r:id="rId23" name="Option Button 370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38100</xdr:rowOff>
                  </from>
                  <to>
                    <xdr:col>6</xdr:col>
                    <xdr:colOff>485775</xdr:colOff>
                    <xdr:row>17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9" tint="-0.249977111117893"/>
    <pageSetUpPr fitToPage="1"/>
  </sheetPr>
  <dimension ref="B1:M60"/>
  <sheetViews>
    <sheetView view="pageBreakPreview" zoomScaleNormal="70" zoomScaleSheetLayoutView="100" workbookViewId="0">
      <selection activeCell="D2" sqref="D2:J2"/>
    </sheetView>
  </sheetViews>
  <sheetFormatPr baseColWidth="10" defaultColWidth="11.42578125" defaultRowHeight="12.75" x14ac:dyDescent="0.2"/>
  <cols>
    <col min="1" max="1" width="1" style="1" customWidth="1"/>
    <col min="2" max="2" width="11.42578125" style="1"/>
    <col min="3" max="3" width="3" style="1" customWidth="1"/>
    <col min="4" max="4" width="39.140625" style="1" customWidth="1"/>
    <col min="5" max="5" width="14.42578125" style="1" bestFit="1" customWidth="1"/>
    <col min="6" max="7" width="15.42578125" style="1" bestFit="1" customWidth="1"/>
    <col min="8" max="8" width="19.7109375" style="1" customWidth="1"/>
    <col min="9" max="9" width="17" style="1" customWidth="1"/>
    <col min="10" max="10" width="21.85546875" style="1" customWidth="1"/>
    <col min="11" max="11" width="11.42578125" style="1" hidden="1" customWidth="1"/>
    <col min="12" max="12" width="12.7109375" style="1" hidden="1" customWidth="1"/>
    <col min="13" max="13" width="11.42578125" style="1" hidden="1" customWidth="1"/>
    <col min="14" max="14" width="11.42578125" style="1" customWidth="1"/>
    <col min="15" max="16384" width="11.42578125" style="1"/>
  </cols>
  <sheetData>
    <row r="1" spans="2:13" ht="27" customHeight="1" x14ac:dyDescent="0.2">
      <c r="D1" s="202" t="s">
        <v>2</v>
      </c>
      <c r="E1" s="203"/>
      <c r="F1" s="203"/>
      <c r="G1" s="203"/>
      <c r="H1" s="203"/>
      <c r="I1" s="203"/>
      <c r="J1" s="204"/>
    </row>
    <row r="2" spans="2:13" ht="15.75" customHeight="1" x14ac:dyDescent="0.25">
      <c r="D2" s="278" t="s">
        <v>83</v>
      </c>
      <c r="E2" s="279"/>
      <c r="F2" s="279"/>
      <c r="G2" s="279"/>
      <c r="H2" s="279"/>
      <c r="I2" s="279"/>
      <c r="J2" s="280"/>
    </row>
    <row r="3" spans="2:13" ht="15.75" customHeight="1" thickBot="1" x14ac:dyDescent="0.25">
      <c r="D3" s="363" t="s">
        <v>84</v>
      </c>
      <c r="E3" s="218"/>
      <c r="F3" s="218"/>
      <c r="G3" s="218"/>
      <c r="H3" s="218"/>
      <c r="I3" s="218"/>
      <c r="J3" s="219"/>
    </row>
    <row r="4" spans="2:13" ht="20.100000000000001" customHeight="1" thickBot="1" x14ac:dyDescent="0.25">
      <c r="B4" s="305" t="s">
        <v>4</v>
      </c>
      <c r="C4" s="306"/>
      <c r="D4" s="306"/>
      <c r="E4" s="306"/>
      <c r="F4" s="306"/>
      <c r="G4" s="306"/>
      <c r="H4" s="306"/>
      <c r="I4" s="306"/>
      <c r="J4" s="307"/>
    </row>
    <row r="5" spans="2:13" ht="12.75" customHeight="1" x14ac:dyDescent="0.2">
      <c r="B5" s="308" t="s">
        <v>16</v>
      </c>
      <c r="C5" s="309"/>
      <c r="D5" s="145" t="s">
        <v>6</v>
      </c>
      <c r="E5" s="310"/>
      <c r="F5" s="311"/>
      <c r="G5" s="135" t="s">
        <v>7</v>
      </c>
      <c r="H5" s="136"/>
      <c r="I5" s="135" t="s">
        <v>8</v>
      </c>
      <c r="J5" s="137"/>
    </row>
    <row r="6" spans="2:13" ht="20.100000000000001" customHeight="1" x14ac:dyDescent="0.2">
      <c r="B6" s="266"/>
      <c r="C6" s="267"/>
      <c r="D6" s="102" t="s">
        <v>9</v>
      </c>
      <c r="E6" s="224" t="s">
        <v>10</v>
      </c>
      <c r="F6" s="225"/>
      <c r="G6" s="224" t="s">
        <v>11</v>
      </c>
      <c r="H6" s="225"/>
      <c r="I6" s="251"/>
      <c r="J6" s="227"/>
    </row>
    <row r="7" spans="2:13" x14ac:dyDescent="0.2">
      <c r="B7" s="266"/>
      <c r="C7" s="267"/>
      <c r="D7" s="122" t="s">
        <v>12</v>
      </c>
      <c r="E7" s="251"/>
      <c r="F7" s="259"/>
      <c r="G7" s="224" t="s">
        <v>13</v>
      </c>
      <c r="H7" s="225"/>
      <c r="I7" s="251"/>
      <c r="J7" s="227"/>
    </row>
    <row r="8" spans="2:13" x14ac:dyDescent="0.2">
      <c r="B8" s="266"/>
      <c r="C8" s="267"/>
      <c r="D8" s="122" t="s">
        <v>14</v>
      </c>
      <c r="E8" s="251"/>
      <c r="F8" s="252"/>
      <c r="G8" s="252"/>
      <c r="H8" s="252"/>
      <c r="I8" s="252"/>
      <c r="J8" s="227"/>
    </row>
    <row r="9" spans="2:13" x14ac:dyDescent="0.2">
      <c r="B9" s="266"/>
      <c r="C9" s="267"/>
      <c r="D9" s="122" t="s">
        <v>15</v>
      </c>
      <c r="E9" s="251"/>
      <c r="F9" s="252"/>
      <c r="G9" s="252"/>
      <c r="H9" s="252"/>
      <c r="I9" s="252"/>
      <c r="J9" s="227"/>
    </row>
    <row r="10" spans="2:13" ht="13.5" thickBot="1" x14ac:dyDescent="0.25">
      <c r="B10" s="268"/>
      <c r="C10" s="269"/>
      <c r="D10" s="123" t="s">
        <v>5</v>
      </c>
      <c r="E10" s="236"/>
      <c r="F10" s="236"/>
      <c r="G10" s="236"/>
      <c r="H10" s="236"/>
      <c r="I10" s="236"/>
      <c r="J10" s="237"/>
      <c r="L10" s="35"/>
      <c r="M10" s="35"/>
    </row>
    <row r="11" spans="2:13" ht="12.75" customHeight="1" x14ac:dyDescent="0.2">
      <c r="B11" s="260" t="s">
        <v>34</v>
      </c>
      <c r="C11" s="241">
        <v>1</v>
      </c>
      <c r="D11" s="238" t="s">
        <v>85</v>
      </c>
      <c r="E11" s="83" t="s">
        <v>32</v>
      </c>
      <c r="F11" s="12"/>
      <c r="G11" s="12"/>
      <c r="H11" s="12"/>
      <c r="I11" s="10"/>
      <c r="J11" s="10"/>
      <c r="L11" s="35"/>
      <c r="M11" s="35"/>
    </row>
    <row r="12" spans="2:13" x14ac:dyDescent="0.2">
      <c r="B12" s="261"/>
      <c r="C12" s="242"/>
      <c r="D12" s="271"/>
      <c r="E12" s="361">
        <v>0.5</v>
      </c>
      <c r="F12" s="314"/>
      <c r="G12" s="314"/>
      <c r="H12" s="314"/>
      <c r="I12" s="10"/>
      <c r="J12" s="10"/>
      <c r="L12" s="35" t="b">
        <v>0</v>
      </c>
      <c r="M12" s="49">
        <f>IF(L12=TRUE,2,0)</f>
        <v>0</v>
      </c>
    </row>
    <row r="13" spans="2:13" ht="13.5" thickBot="1" x14ac:dyDescent="0.25">
      <c r="B13" s="261"/>
      <c r="C13" s="243"/>
      <c r="D13" s="272"/>
      <c r="E13" s="362"/>
      <c r="F13" s="314"/>
      <c r="G13" s="314"/>
      <c r="H13" s="314"/>
      <c r="I13" s="10"/>
      <c r="J13" s="10"/>
      <c r="L13" s="35"/>
      <c r="M13" s="35"/>
    </row>
    <row r="14" spans="2:13" ht="12.75" customHeight="1" x14ac:dyDescent="0.2">
      <c r="B14" s="261"/>
      <c r="C14" s="273">
        <v>2</v>
      </c>
      <c r="D14" s="238" t="s">
        <v>86</v>
      </c>
      <c r="E14" s="83" t="s">
        <v>32</v>
      </c>
      <c r="F14" s="10"/>
      <c r="G14" s="10"/>
      <c r="H14" s="10"/>
      <c r="I14" s="10"/>
      <c r="J14" s="10"/>
      <c r="L14" s="35" t="b">
        <v>0</v>
      </c>
      <c r="M14" s="49">
        <f>IF(L14=TRUE,2,0)</f>
        <v>0</v>
      </c>
    </row>
    <row r="15" spans="2:13" x14ac:dyDescent="0.2">
      <c r="B15" s="261"/>
      <c r="C15" s="274"/>
      <c r="D15" s="271"/>
      <c r="E15" s="361">
        <v>0.5</v>
      </c>
      <c r="F15" s="10"/>
      <c r="G15" s="10"/>
      <c r="H15" s="10"/>
      <c r="I15" s="10"/>
      <c r="J15" s="10"/>
      <c r="L15" s="35"/>
      <c r="M15" s="35"/>
    </row>
    <row r="16" spans="2:13" ht="21" customHeight="1" thickBot="1" x14ac:dyDescent="0.25">
      <c r="B16" s="261"/>
      <c r="C16" s="275"/>
      <c r="D16" s="272"/>
      <c r="E16" s="362"/>
      <c r="F16" s="10"/>
      <c r="G16" s="10"/>
      <c r="H16" s="10"/>
      <c r="I16" s="10"/>
      <c r="J16" s="10"/>
      <c r="L16" s="35" t="b">
        <v>0</v>
      </c>
      <c r="M16" s="49">
        <f>IF(L16=TRUE,2,0)</f>
        <v>0</v>
      </c>
    </row>
    <row r="17" spans="2:13" x14ac:dyDescent="0.2">
      <c r="B17" s="261"/>
      <c r="C17" s="241">
        <v>3</v>
      </c>
      <c r="D17" s="238" t="s">
        <v>87</v>
      </c>
      <c r="E17" s="83" t="s">
        <v>32</v>
      </c>
      <c r="F17" s="12"/>
      <c r="G17" s="12"/>
      <c r="H17" s="360"/>
      <c r="I17" s="360"/>
      <c r="J17" s="10"/>
      <c r="L17" s="35"/>
      <c r="M17" s="35"/>
    </row>
    <row r="18" spans="2:13" x14ac:dyDescent="0.2">
      <c r="B18" s="261"/>
      <c r="C18" s="242"/>
      <c r="D18" s="271"/>
      <c r="E18" s="361">
        <v>0.5</v>
      </c>
      <c r="F18" s="314"/>
      <c r="G18" s="314"/>
      <c r="H18" s="314"/>
      <c r="I18" s="314"/>
      <c r="J18" s="10"/>
      <c r="L18" s="35" t="b">
        <v>0</v>
      </c>
      <c r="M18" s="49">
        <f>IF(L18=TRUE,2,0)</f>
        <v>0</v>
      </c>
    </row>
    <row r="19" spans="2:13" ht="13.5" thickBot="1" x14ac:dyDescent="0.25">
      <c r="B19" s="261"/>
      <c r="C19" s="243"/>
      <c r="D19" s="272"/>
      <c r="E19" s="362"/>
      <c r="F19" s="314"/>
      <c r="G19" s="314"/>
      <c r="H19" s="314"/>
      <c r="I19" s="314"/>
      <c r="J19" s="10"/>
      <c r="L19" s="35"/>
      <c r="M19" s="35"/>
    </row>
    <row r="20" spans="2:13" ht="12.75" customHeight="1" x14ac:dyDescent="0.2">
      <c r="B20" s="261"/>
      <c r="C20" s="241">
        <v>4</v>
      </c>
      <c r="D20" s="238" t="s">
        <v>134</v>
      </c>
      <c r="E20" s="83" t="s">
        <v>32</v>
      </c>
      <c r="F20" s="12"/>
      <c r="G20" s="12"/>
      <c r="H20" s="12"/>
      <c r="I20" s="12"/>
      <c r="J20" s="10"/>
      <c r="L20" s="35" t="b">
        <v>0</v>
      </c>
      <c r="M20" s="49">
        <f>IF(L20=TRUE,2,0)</f>
        <v>0</v>
      </c>
    </row>
    <row r="21" spans="2:13" x14ac:dyDescent="0.2">
      <c r="B21" s="261"/>
      <c r="C21" s="242"/>
      <c r="D21" s="271"/>
      <c r="E21" s="361">
        <v>0.5</v>
      </c>
      <c r="F21" s="314"/>
      <c r="G21" s="314"/>
      <c r="H21" s="314"/>
      <c r="I21" s="314"/>
      <c r="J21" s="10"/>
      <c r="L21" s="35"/>
      <c r="M21" s="35"/>
    </row>
    <row r="22" spans="2:13" ht="18" customHeight="1" thickBot="1" x14ac:dyDescent="0.25">
      <c r="B22" s="261"/>
      <c r="C22" s="243"/>
      <c r="D22" s="272"/>
      <c r="E22" s="362"/>
      <c r="F22" s="314"/>
      <c r="G22" s="314"/>
      <c r="H22" s="314"/>
      <c r="I22" s="314"/>
      <c r="J22" s="9"/>
      <c r="L22" s="35"/>
      <c r="M22" s="35"/>
    </row>
    <row r="23" spans="2:13" x14ac:dyDescent="0.2">
      <c r="B23" s="261"/>
      <c r="C23" s="241">
        <v>5</v>
      </c>
      <c r="D23" s="238" t="s">
        <v>133</v>
      </c>
      <c r="E23" s="100" t="s">
        <v>32</v>
      </c>
      <c r="F23" s="12"/>
      <c r="G23" s="12"/>
      <c r="H23" s="12"/>
      <c r="I23" s="12"/>
      <c r="J23" s="9"/>
    </row>
    <row r="24" spans="2:13" x14ac:dyDescent="0.2">
      <c r="B24" s="261"/>
      <c r="C24" s="242"/>
      <c r="D24" s="239"/>
      <c r="E24" s="361">
        <v>0.5</v>
      </c>
      <c r="F24" s="314"/>
      <c r="G24" s="314"/>
      <c r="H24" s="314"/>
      <c r="I24" s="314"/>
      <c r="J24" s="9"/>
    </row>
    <row r="25" spans="2:13" ht="13.5" thickBot="1" x14ac:dyDescent="0.25">
      <c r="B25" s="261"/>
      <c r="C25" s="372"/>
      <c r="D25" s="239"/>
      <c r="E25" s="285"/>
      <c r="F25" s="314"/>
      <c r="G25" s="314"/>
      <c r="H25" s="314"/>
      <c r="I25" s="314"/>
      <c r="J25" s="9"/>
    </row>
    <row r="26" spans="2:13" ht="13.5" thickBot="1" x14ac:dyDescent="0.25">
      <c r="B26" s="369" t="s">
        <v>35</v>
      </c>
      <c r="C26" s="370"/>
      <c r="D26" s="371"/>
      <c r="E26" s="106"/>
      <c r="F26" s="106"/>
      <c r="G26" s="106">
        <f>SUM(M12,M14,M16,M18,M20)</f>
        <v>0</v>
      </c>
      <c r="H26" s="106"/>
      <c r="I26" s="106"/>
      <c r="J26" s="107"/>
    </row>
    <row r="27" spans="2:13" x14ac:dyDescent="0.2">
      <c r="B27" s="50"/>
      <c r="C27" s="9"/>
      <c r="D27" s="33"/>
      <c r="F27" s="10"/>
      <c r="G27" s="10"/>
      <c r="H27" s="10"/>
      <c r="I27" s="10"/>
      <c r="J27" s="9"/>
    </row>
    <row r="30" spans="2:13" x14ac:dyDescent="0.2">
      <c r="D30" s="2"/>
    </row>
    <row r="34" spans="4:9" x14ac:dyDescent="0.2">
      <c r="I34" s="3"/>
    </row>
    <row r="35" spans="4:9" x14ac:dyDescent="0.2">
      <c r="I35" s="3"/>
    </row>
    <row r="40" spans="4:9" x14ac:dyDescent="0.2">
      <c r="D40" s="4"/>
    </row>
    <row r="48" spans="4:9" ht="15.75" customHeight="1" x14ac:dyDescent="0.2"/>
    <row r="49" spans="4:9" ht="15.75" customHeight="1" x14ac:dyDescent="0.2">
      <c r="D49" s="5"/>
    </row>
    <row r="50" spans="4:9" ht="15.75" customHeight="1" x14ac:dyDescent="0.2">
      <c r="D50" s="6"/>
    </row>
    <row r="51" spans="4:9" ht="15.75" customHeight="1" x14ac:dyDescent="0.2"/>
    <row r="54" spans="4:9" x14ac:dyDescent="0.2">
      <c r="I54" s="5"/>
    </row>
    <row r="55" spans="4:9" x14ac:dyDescent="0.2">
      <c r="I55" s="5"/>
    </row>
    <row r="57" spans="4:9" ht="15.75" customHeight="1" x14ac:dyDescent="0.2"/>
    <row r="58" spans="4:9" ht="15.75" customHeight="1" x14ac:dyDescent="0.2"/>
    <row r="59" spans="4:9" ht="15.75" customHeight="1" x14ac:dyDescent="0.2"/>
    <row r="60" spans="4:9" ht="15.75" customHeight="1" x14ac:dyDescent="0.2"/>
  </sheetData>
  <sheetProtection selectLockedCells="1"/>
  <mergeCells count="47">
    <mergeCell ref="B26:D26"/>
    <mergeCell ref="I21:I22"/>
    <mergeCell ref="C23:C25"/>
    <mergeCell ref="E24:E25"/>
    <mergeCell ref="F24:F25"/>
    <mergeCell ref="G24:G25"/>
    <mergeCell ref="H24:H25"/>
    <mergeCell ref="B11:B25"/>
    <mergeCell ref="G18:G19"/>
    <mergeCell ref="H18:I19"/>
    <mergeCell ref="I24:I25"/>
    <mergeCell ref="C20:C22"/>
    <mergeCell ref="D23:D25"/>
    <mergeCell ref="E21:E22"/>
    <mergeCell ref="F21:F22"/>
    <mergeCell ref="G21:G22"/>
    <mergeCell ref="H21:H22"/>
    <mergeCell ref="D20:D22"/>
    <mergeCell ref="C17:C19"/>
    <mergeCell ref="D17:D19"/>
    <mergeCell ref="H17:I17"/>
    <mergeCell ref="E18:E19"/>
    <mergeCell ref="F18:F19"/>
    <mergeCell ref="G12:G13"/>
    <mergeCell ref="H12:H13"/>
    <mergeCell ref="C14:C16"/>
    <mergeCell ref="D14:D16"/>
    <mergeCell ref="E15:E16"/>
    <mergeCell ref="C11:C13"/>
    <mergeCell ref="D11:D13"/>
    <mergeCell ref="E12:E13"/>
    <mergeCell ref="F12:F13"/>
    <mergeCell ref="D1:J1"/>
    <mergeCell ref="D2:J2"/>
    <mergeCell ref="D3:J3"/>
    <mergeCell ref="B4:J4"/>
    <mergeCell ref="B5:C10"/>
    <mergeCell ref="E5:F5"/>
    <mergeCell ref="E6:F6"/>
    <mergeCell ref="G6:H6"/>
    <mergeCell ref="I6:J6"/>
    <mergeCell ref="E7:F7"/>
    <mergeCell ref="I7:J7"/>
    <mergeCell ref="E8:J8"/>
    <mergeCell ref="E9:J9"/>
    <mergeCell ref="E10:J10"/>
    <mergeCell ref="G7:H7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locked="0"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19050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locked="0" defaultSize="0" autoFill="0" autoLine="0" autoPict="0">
                <anchor moveWithCells="1">
                  <from>
                    <xdr:col>4</xdr:col>
                    <xdr:colOff>438150</xdr:colOff>
                    <xdr:row>5</xdr:row>
                    <xdr:rowOff>38100</xdr:rowOff>
                  </from>
                  <to>
                    <xdr:col>4</xdr:col>
                    <xdr:colOff>742950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10</xdr:row>
                    <xdr:rowOff>142875</xdr:rowOff>
                  </from>
                  <to>
                    <xdr:col>4</xdr:col>
                    <xdr:colOff>704850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7" name="Check Box 5">
              <controlPr locked="0" defaultSize="0" autoFill="0" autoLine="0" autoPict="0">
                <anchor moveWithCells="1">
                  <from>
                    <xdr:col>4</xdr:col>
                    <xdr:colOff>381000</xdr:colOff>
                    <xdr:row>17</xdr:row>
                    <xdr:rowOff>0</xdr:rowOff>
                  </from>
                  <to>
                    <xdr:col>4</xdr:col>
                    <xdr:colOff>685800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8" name="Check Box 6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19</xdr:row>
                    <xdr:rowOff>133350</xdr:rowOff>
                  </from>
                  <to>
                    <xdr:col>4</xdr:col>
                    <xdr:colOff>695325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9" name="Check Box 7">
              <controlPr locked="0" defaultSize="0" autoFill="0" autoLine="0" autoPict="0">
                <anchor moveWithCells="1">
                  <from>
                    <xdr:col>4</xdr:col>
                    <xdr:colOff>390525</xdr:colOff>
                    <xdr:row>22</xdr:row>
                    <xdr:rowOff>133350</xdr:rowOff>
                  </from>
                  <to>
                    <xdr:col>4</xdr:col>
                    <xdr:colOff>695325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0" name="Check Box 18">
              <controlPr locked="0" defaultSize="0" autoFill="0" autoLine="0" autoPict="0">
                <anchor moveWithCells="1">
                  <from>
                    <xdr:col>4</xdr:col>
                    <xdr:colOff>400050</xdr:colOff>
                    <xdr:row>13</xdr:row>
                    <xdr:rowOff>142875</xdr:rowOff>
                  </from>
                  <to>
                    <xdr:col>4</xdr:col>
                    <xdr:colOff>704850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ANEXO II </vt:lpstr>
      <vt:lpstr>AMBITO 1</vt:lpstr>
      <vt:lpstr>P4 DESPLAZAMIENTO ACTIVO </vt:lpstr>
      <vt:lpstr>P5 DEPORTE EN FAMILIA</vt:lpstr>
      <vt:lpstr>P6 HÁBITOS SALUDABLES</vt:lpstr>
      <vt:lpstr>P7 RECREOS </vt:lpstr>
      <vt:lpstr>P8 ACTIVIDADES COMPLEMENTARIAS</vt:lpstr>
      <vt:lpstr>P9 ACTIV EXTRACURRICULARES</vt:lpstr>
      <vt:lpstr>P10 TIC´S</vt:lpstr>
      <vt:lpstr>ÁMBITO 2</vt:lpstr>
      <vt:lpstr>ÁMBITO 3</vt:lpstr>
      <vt:lpstr>ÁMBITO 4</vt:lpstr>
      <vt:lpstr>PUNTUACIÓN TOTAL</vt:lpstr>
      <vt:lpstr>'AMBITO 1'!Área_de_impresión</vt:lpstr>
      <vt:lpstr>'ÁMBITO 2'!Área_de_impresión</vt:lpstr>
      <vt:lpstr>'ÁMBITO 3'!Área_de_impresión</vt:lpstr>
      <vt:lpstr>'ÁMBITO 4'!Área_de_impresión</vt:lpstr>
      <vt:lpstr>'ANEXO II '!Área_de_impresión</vt:lpstr>
      <vt:lpstr>'P10 TIC´S'!Área_de_impresión</vt:lpstr>
      <vt:lpstr>'P4 DESPLAZAMIENTO ACTIVO '!Área_de_impresión</vt:lpstr>
      <vt:lpstr>'P5 DEPORTE EN FAMILIA'!Área_de_impresión</vt:lpstr>
      <vt:lpstr>'P6 HÁBITOS SALUDABLES'!Área_de_impresión</vt:lpstr>
      <vt:lpstr>'P7 RECREOS '!Área_de_impresión</vt:lpstr>
      <vt:lpstr>'P8 ACTIVIDADES COMPLEMENTARIAS'!Área_de_impresión</vt:lpstr>
      <vt:lpstr>'P9 ACTIV EXTRACURRICULARES'!Área_de_impresión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2024-06-27T07:58:30Z</dcterms:created>
  <dcterms:modified xsi:type="dcterms:W3CDTF">2025-06-16T07:54:49Z</dcterms:modified>
</cp:coreProperties>
</file>