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993_ATCLM_program_21-27\8_MetIndic\05_MetodInd_Bienestar\"/>
    </mc:Choice>
  </mc:AlternateContent>
  <xr:revisionPtr revIDLastSave="0" documentId="13_ncr:1_{C11CEE4C-3B6F-43BE-AF63-A92EBE19C51B}" xr6:coauthVersionLast="47" xr6:coauthVersionMax="47" xr10:uidLastSave="{00000000-0000-0000-0000-000000000000}"/>
  <bookViews>
    <workbookView xWindow="-108" yWindow="-108" windowWidth="20376" windowHeight="12816" tabRatio="496" firstSheet="6" activeTab="9" xr2:uid="{00000000-000D-0000-FFFF-FFFF00000000}"/>
  </bookViews>
  <sheets>
    <sheet name="Campos y Formato" sheetId="1" state="hidden" r:id="rId1"/>
    <sheet name="actuaciones" sheetId="12" state="hidden" r:id="rId2"/>
    <sheet name="Provincias" sheetId="2" state="hidden" r:id="rId3"/>
    <sheet name="Localidades" sheetId="3" state="hidden" r:id="rId4"/>
    <sheet name="Nivel Estudios" sheetId="4" state="hidden" r:id="rId5"/>
    <sheet name="DEGURBA" sheetId="14" state="hidden" r:id="rId6"/>
    <sheet name="Instrucciones" sheetId="20" r:id="rId7"/>
    <sheet name="Cuestionario inicial" sheetId="11" r:id="rId8"/>
    <sheet name="Cuestionario Final" sheetId="19" r:id="rId9"/>
    <sheet name="Resultado" sheetId="18" r:id="rId10"/>
    <sheet name="Lista" sheetId="16" state="hidden" r:id="rId11"/>
    <sheet name="DIN" sheetId="15" state="hidden" r:id="rId12"/>
    <sheet name="comprobación" sheetId="13" state="hidden" r:id="rId13"/>
  </sheets>
  <externalReferences>
    <externalReference r:id="rId14"/>
  </externalReferences>
  <definedNames>
    <definedName name="_xlnm._FilterDatabase" localSheetId="7" hidden="1">'Cuestionario inicial'!$B$1:$N$1</definedName>
    <definedName name="_xlnm._FilterDatabase" localSheetId="5" hidden="1">DEGURBA!$A$1:$B$984</definedName>
    <definedName name="ALAVA">Localidades!$E$2:$E$52</definedName>
    <definedName name="ALBACETE">Localidades!$E$53:$E$139</definedName>
    <definedName name="ALICANTE">Localidades!$E$140:$E$280</definedName>
    <definedName name="ALMERIA">Localidades!$E$281:$E$382</definedName>
    <definedName name="_xlnm.Print_Area" localSheetId="5">DEGURBA!$B$1:$B$993</definedName>
    <definedName name="ASTURIAS">Localidades!$E$4966:$E$5043</definedName>
    <definedName name="AVILA">Localidades!$E$383:$E$630</definedName>
    <definedName name="BADAJOZ">Localidades!$E$631:$E$794</definedName>
    <definedName name="BALEARS">Localidades!$E$795:$E$861</definedName>
    <definedName name="BARCELONA">Localidades!$E$862:$E$1172</definedName>
    <definedName name="BIZKAIA">Localidades!$E$7460:$E$7571</definedName>
    <definedName name="BURGOS">Localidades!$E$1173:$E$1543</definedName>
    <definedName name="CACERES">Localidades!$E$1544:$E$1763</definedName>
    <definedName name="CADIZ">Localidades!$E$1764:$E$1807</definedName>
    <definedName name="CANTABRIA">Localidades!$E$5747:$E$5848</definedName>
    <definedName name="CASTELLON">Localidades!$E$1808:$E$1942</definedName>
    <definedName name="CEUTA">Localidades!$E$8113</definedName>
    <definedName name="CINCO_IEJ">actuaciones!$H$46:$H$58</definedName>
    <definedName name="CINE" localSheetId="5">'[1]Participantes (A completar)'!$AV$3:$AV$184</definedName>
    <definedName name="CINE">'Cuestionario inicial'!#REF!</definedName>
    <definedName name="CIUDADREAL">Localidades!$E$1943:$E$2044</definedName>
    <definedName name="CO01_">'Cuestionario inicial'!#REF!</definedName>
    <definedName name="CO02_">'Cuestionario inicial'!#REF!</definedName>
    <definedName name="CO03_">'Cuestionario inicial'!#REF!</definedName>
    <definedName name="CO04_">'Cuestionario inicial'!#REF!</definedName>
    <definedName name="CO05_">'Cuestionario inicial'!#REF!</definedName>
    <definedName name="CO15_">'Cuestionario inicial'!#REF!</definedName>
    <definedName name="CO16_">'Cuestionario inicial'!#REF!</definedName>
    <definedName name="CO17_">'Cuestionario inicial'!#REF!</definedName>
    <definedName name="CO18_">'Cuestionario inicial'!#REF!</definedName>
    <definedName name="CO19_">'Cuestionario inicial'!#REF!</definedName>
    <definedName name="CORDOBA">Localidades!$E$2045:$E$2119</definedName>
    <definedName name="CORUÑA">Localidades!$E$2120:$E$2213</definedName>
    <definedName name="CR01_">'Cuestionario inicial'!#REF!</definedName>
    <definedName name="CR02_">'Cuestionario inicial'!#REF!</definedName>
    <definedName name="CR03_">'Cuestionario inicial'!#REF!</definedName>
    <definedName name="CR04_">'Cuestionario inicial'!#REF!</definedName>
    <definedName name="CR05_">'Cuestionario inicial'!#REF!</definedName>
    <definedName name="CUENCA">Localidades!$E$2214:$E$2451</definedName>
    <definedName name="Datos_incompletos" localSheetId="5">'[1]Participantes (A completar)'!$BY$3:$BY$184</definedName>
    <definedName name="Datos_incompletos">'Cuestionario inicial'!#REF!</definedName>
    <definedName name="DESEMPLEADO" localSheetId="5">'[1]Participantes (A completar)'!$BE$3:$BE$184</definedName>
    <definedName name="DLD" localSheetId="5">'[1]Participantes (A completar)'!$BS$3:$BS$184</definedName>
    <definedName name="DOS">actuaciones!$H$13:$H$21</definedName>
    <definedName name="EMPLEADO" localSheetId="5">'[1]Participantes (A completar)'!$BJ$3:$BJ$184</definedName>
    <definedName name="EO01_">'Cuestionario inicial'!#REF!</definedName>
    <definedName name="GIPUZKOA">Localidades!$E$3129:$E$3216</definedName>
    <definedName name="GIRONA">Localidades!$E$2452:$E$2672</definedName>
    <definedName name="GRANADA">Localidades!$E$2673:$E$2840</definedName>
    <definedName name="GUADALAJARA">Localidades!$E$2841:$E$3128</definedName>
    <definedName name="HUELVA">Localidades!$E$3217:$E$3295</definedName>
    <definedName name="HUESCA">Localidades!$E$3296:$E$3497</definedName>
    <definedName name="INACTIVO" localSheetId="5">'[1]Participantes (A completar)'!$BH$3:$BH$184</definedName>
    <definedName name="Ind_CO_CUATRO" localSheetId="5">'[1]Participantes (A completar)'!$BI$3:$BI$184</definedName>
    <definedName name="Ind_CR_CINCO" localSheetId="5">'[1]Participantes (A completar)'!$BX$3:$BX$184</definedName>
    <definedName name="Ind_CR_CUATRO" localSheetId="5">'[1]Participantes (A completar)'!$BW$3:$BW$184</definedName>
    <definedName name="Ind_CR_DOS" localSheetId="5">'[1]Participantes (A completar)'!$BU$3:$BU$184</definedName>
    <definedName name="Ind_CR_TRES" localSheetId="5">'[1]Participantes (A completar)'!$BV$3:$BV$184</definedName>
    <definedName name="Ind_CR_UNO" localSheetId="5">'[1]Participantes (A completar)'!$BT$3:$BT$184</definedName>
    <definedName name="Ind_EO_UNO" localSheetId="5">'[1]Participantes (A completar)'!$BR$3:$BR$184</definedName>
    <definedName name="JAEN">Localidades!$E$3498:$E$3594</definedName>
    <definedName name="LEON">Localidades!$E$3595:$E$3805</definedName>
    <definedName name="LLEIDA">Localidades!$E$3806:$E$4036</definedName>
    <definedName name="LUGO">Localidades!$E$4211:$E$4277</definedName>
    <definedName name="MADRID">Localidades!$E$4278:$E$4456</definedName>
    <definedName name="MALAGA">Localidades!$E$4457:$E$4556</definedName>
    <definedName name="MELILLA">Localidades!$E$8114</definedName>
    <definedName name="MURCIA">Localidades!$E$4557:$E$4601</definedName>
    <definedName name="NAVARRA">Localidades!$E$4602:$E$4873</definedName>
    <definedName name="OCHO">actuaciones!$H$32:$H$35</definedName>
    <definedName name="OCHO_IEJ">actuaciones!$H$59:$H$62</definedName>
    <definedName name="OURENSE">Localidades!$E$4874:$E$4965</definedName>
    <definedName name="PALENCIA">Localidades!$E$5044:$E$5234</definedName>
    <definedName name="PALMAS">Localidades!$E$5235:$E$5268</definedName>
    <definedName name="PO" localSheetId="5">[1]actuaciones!$C$2:$C$3</definedName>
    <definedName name="PO">actuaciones!$C$2:$C$3</definedName>
    <definedName name="POCM">actuaciones!$C$6:$C$10</definedName>
    <definedName name="POCM_">actuaciones!$D$6:$D$10</definedName>
    <definedName name="POEJ">actuaciones!$C$11:$C$13</definedName>
    <definedName name="POEJ_">actuaciones!$D$11:$D$13</definedName>
    <definedName name="PONTEVEDRA">Localidades!$E$5269:$E$5330</definedName>
    <definedName name="Rando_edad_participante" localSheetId="5">'[1]Participantes (A completar)'!$AH$3:$AH$184</definedName>
    <definedName name="Rango_edad_participante">'Cuestionario inicial'!#REF!</definedName>
    <definedName name="REACT">actuaciones!$H$42:$H$45</definedName>
    <definedName name="RIOJA">Localidades!$E$4037:$E$4210</definedName>
    <definedName name="SALAMANCA">Localidades!$E$5331:$E$5692</definedName>
    <definedName name="SEGOVIA">Localidades!$E$5849:$E$6057</definedName>
    <definedName name="SEVILLA">Localidades!$E$6058:$E$6162</definedName>
    <definedName name="SEXO_PARTICIPANTE" localSheetId="5">'[1]Participantes (A completar)'!$AK$3:$AK$184</definedName>
    <definedName name="SEXO_PARTICIPANTE">'Cuestionario inicial'!$G$2:$G$500</definedName>
    <definedName name="SORIA">Localidades!$E$6163:$E$6345</definedName>
    <definedName name="TARRAGONA">Localidades!$E$6346:$E$6528</definedName>
    <definedName name="TENERIFE">Localidades!$E$5693:$E$5746</definedName>
    <definedName name="TERUEL">Localidades!$E$6529:$E$6764</definedName>
    <definedName name="_xlnm.Print_Titles" localSheetId="12">comprobación!$1:$2</definedName>
    <definedName name="_xlnm.Print_Titles" localSheetId="5">DEGURBA!$1:$1</definedName>
    <definedName name="TOLEDO">Localidades!$E$6765:$E$6968</definedName>
    <definedName name="TRES">actuaciones!$H$22:$H$31</definedName>
    <definedName name="UNO">actuaciones!$H$2:$H$12</definedName>
    <definedName name="UNO_IEJ">actuaciones!$H$36:$H$41</definedName>
    <definedName name="VALENCIA">Localidades!$E$6969:$E$7234</definedName>
    <definedName name="VALLADOLID">Localidades!$E$7235:$E$7459</definedName>
    <definedName name="ZAMORA">Localidades!$E$7572:$E$7819</definedName>
    <definedName name="ZARAGOZA">Localidades!$E$7820:$E$8112</definedName>
  </definedNames>
  <calcPr calcId="191029"/>
  <pivotCaches>
    <pivotCache cacheId="0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8" l="1"/>
  <c r="AA5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7" i="18"/>
  <c r="AA48" i="18"/>
  <c r="AA49" i="18"/>
  <c r="AA50" i="18"/>
  <c r="AA51" i="18"/>
  <c r="AA52" i="18"/>
  <c r="AA53" i="18"/>
  <c r="AA54" i="18"/>
  <c r="AA55" i="18"/>
  <c r="AA56" i="18"/>
  <c r="AA57" i="18"/>
  <c r="AA58" i="18"/>
  <c r="AA59" i="18"/>
  <c r="AA60" i="18"/>
  <c r="AA61" i="18"/>
  <c r="AA62" i="18"/>
  <c r="AA63" i="18"/>
  <c r="AA64" i="18"/>
  <c r="AA65" i="18"/>
  <c r="AA66" i="18"/>
  <c r="AA67" i="18"/>
  <c r="AA68" i="18"/>
  <c r="AA69" i="18"/>
  <c r="AA70" i="18"/>
  <c r="AA71" i="18"/>
  <c r="AA72" i="18"/>
  <c r="AA73" i="18"/>
  <c r="AA74" i="18"/>
  <c r="AA75" i="18"/>
  <c r="AA76" i="18"/>
  <c r="AA77" i="18"/>
  <c r="AA78" i="18"/>
  <c r="AA79" i="18"/>
  <c r="AA80" i="18"/>
  <c r="AA81" i="18"/>
  <c r="AA82" i="18"/>
  <c r="AA83" i="18"/>
  <c r="AA84" i="18"/>
  <c r="AA85" i="18"/>
  <c r="AA86" i="18"/>
  <c r="AA87" i="18"/>
  <c r="AA88" i="18"/>
  <c r="AA89" i="18"/>
  <c r="AA90" i="18"/>
  <c r="AA91" i="18"/>
  <c r="AA92" i="18"/>
  <c r="AA93" i="18"/>
  <c r="AA94" i="18"/>
  <c r="AA95" i="18"/>
  <c r="AA96" i="18"/>
  <c r="AA97" i="18"/>
  <c r="AA98" i="18"/>
  <c r="AA99" i="18"/>
  <c r="AA100" i="18"/>
  <c r="AA101" i="18"/>
  <c r="AA102" i="18"/>
  <c r="AA103" i="18"/>
  <c r="AA104" i="18"/>
  <c r="AA105" i="18"/>
  <c r="AA106" i="18"/>
  <c r="AA107" i="18"/>
  <c r="AA108" i="18"/>
  <c r="AA109" i="18"/>
  <c r="AA110" i="18"/>
  <c r="AA111" i="18"/>
  <c r="AA112" i="18"/>
  <c r="AA113" i="18"/>
  <c r="AA114" i="18"/>
  <c r="AA115" i="18"/>
  <c r="AA116" i="18"/>
  <c r="AA117" i="18"/>
  <c r="AA118" i="18"/>
  <c r="AA119" i="18"/>
  <c r="AA120" i="18"/>
  <c r="AA121" i="18"/>
  <c r="AA122" i="18"/>
  <c r="AA123" i="18"/>
  <c r="AA124" i="18"/>
  <c r="AA125" i="18"/>
  <c r="AA126" i="18"/>
  <c r="AA127" i="18"/>
  <c r="AA128" i="18"/>
  <c r="AA129" i="18"/>
  <c r="AA130" i="18"/>
  <c r="AA131" i="18"/>
  <c r="AA132" i="18"/>
  <c r="AA133" i="18"/>
  <c r="AA134" i="18"/>
  <c r="AA135" i="18"/>
  <c r="AA136" i="18"/>
  <c r="AA137" i="18"/>
  <c r="AA138" i="18"/>
  <c r="AA139" i="18"/>
  <c r="AA140" i="18"/>
  <c r="AA141" i="18"/>
  <c r="AA142" i="18"/>
  <c r="AA143" i="18"/>
  <c r="AA144" i="18"/>
  <c r="AA145" i="18"/>
  <c r="AA146" i="18"/>
  <c r="AA147" i="18"/>
  <c r="AA148" i="18"/>
  <c r="AA149" i="18"/>
  <c r="AA150" i="18"/>
  <c r="AA151" i="18"/>
  <c r="AA152" i="18"/>
  <c r="AA153" i="18"/>
  <c r="AA154" i="18"/>
  <c r="AA155" i="18"/>
  <c r="AA156" i="18"/>
  <c r="AA157" i="18"/>
  <c r="AA158" i="18"/>
  <c r="AA159" i="18"/>
  <c r="AA160" i="18"/>
  <c r="AA161" i="18"/>
  <c r="AA162" i="18"/>
  <c r="AA163" i="18"/>
  <c r="AA164" i="18"/>
  <c r="AA165" i="18"/>
  <c r="AA166" i="18"/>
  <c r="AA167" i="18"/>
  <c r="AA168" i="18"/>
  <c r="AA169" i="18"/>
  <c r="AA170" i="18"/>
  <c r="AA171" i="18"/>
  <c r="AA172" i="18"/>
  <c r="AA173" i="18"/>
  <c r="AA174" i="18"/>
  <c r="AA175" i="18"/>
  <c r="AA176" i="18"/>
  <c r="AA177" i="18"/>
  <c r="AA178" i="18"/>
  <c r="AA179" i="18"/>
  <c r="AA180" i="18"/>
  <c r="AA181" i="18"/>
  <c r="AA182" i="18"/>
  <c r="AA183" i="18"/>
  <c r="AA184" i="18"/>
  <c r="AA185" i="18"/>
  <c r="AA186" i="18"/>
  <c r="AA187" i="18"/>
  <c r="AA188" i="18"/>
  <c r="AA189" i="18"/>
  <c r="AA190" i="18"/>
  <c r="AA191" i="18"/>
  <c r="AA192" i="18"/>
  <c r="AA193" i="18"/>
  <c r="AA194" i="18"/>
  <c r="AA195" i="18"/>
  <c r="AA196" i="18"/>
  <c r="AA197" i="18"/>
  <c r="AA198" i="18"/>
  <c r="AA199" i="18"/>
  <c r="AA200" i="18"/>
  <c r="AA201" i="18"/>
  <c r="AA202" i="18"/>
  <c r="AA203" i="18"/>
  <c r="AA204" i="18"/>
  <c r="AA205" i="18"/>
  <c r="AA206" i="18"/>
  <c r="AA207" i="18"/>
  <c r="AA208" i="18"/>
  <c r="AA209" i="18"/>
  <c r="AA210" i="18"/>
  <c r="AA211" i="18"/>
  <c r="AA212" i="18"/>
  <c r="AA213" i="18"/>
  <c r="AA214" i="18"/>
  <c r="AA215" i="18"/>
  <c r="AA216" i="18"/>
  <c r="AA217" i="18"/>
  <c r="AA218" i="18"/>
  <c r="AA219" i="18"/>
  <c r="AA220" i="18"/>
  <c r="AA221" i="18"/>
  <c r="AA222" i="18"/>
  <c r="AA223" i="18"/>
  <c r="AA224" i="18"/>
  <c r="AA225" i="18"/>
  <c r="AA226" i="18"/>
  <c r="AA227" i="18"/>
  <c r="AA228" i="18"/>
  <c r="AA229" i="18"/>
  <c r="AA230" i="18"/>
  <c r="AA231" i="18"/>
  <c r="AA232" i="18"/>
  <c r="AA233" i="18"/>
  <c r="AA234" i="18"/>
  <c r="AA235" i="18"/>
  <c r="AA236" i="18"/>
  <c r="AA237" i="18"/>
  <c r="AA238" i="18"/>
  <c r="AA239" i="18"/>
  <c r="AA240" i="18"/>
  <c r="AA241" i="18"/>
  <c r="AA242" i="18"/>
  <c r="AA243" i="18"/>
  <c r="AA244" i="18"/>
  <c r="AA245" i="18"/>
  <c r="AA246" i="18"/>
  <c r="AA247" i="18"/>
  <c r="AA248" i="18"/>
  <c r="AA249" i="18"/>
  <c r="AA250" i="18"/>
  <c r="AA251" i="18"/>
  <c r="AA252" i="18"/>
  <c r="AA253" i="18"/>
  <c r="AA254" i="18"/>
  <c r="AA255" i="18"/>
  <c r="AA256" i="18"/>
  <c r="AA257" i="18"/>
  <c r="AA258" i="18"/>
  <c r="AA259" i="18"/>
  <c r="AA260" i="18"/>
  <c r="AA261" i="18"/>
  <c r="AA262" i="18"/>
  <c r="AA263" i="18"/>
  <c r="AA264" i="18"/>
  <c r="AA265" i="18"/>
  <c r="AA266" i="18"/>
  <c r="AA267" i="18"/>
  <c r="AA268" i="18"/>
  <c r="AA269" i="18"/>
  <c r="AA270" i="18"/>
  <c r="AA271" i="18"/>
  <c r="AA272" i="18"/>
  <c r="AA273" i="18"/>
  <c r="AA274" i="18"/>
  <c r="AA275" i="18"/>
  <c r="AA276" i="18"/>
  <c r="AA277" i="18"/>
  <c r="AA278" i="18"/>
  <c r="AA279" i="18"/>
  <c r="AA280" i="18"/>
  <c r="AA281" i="18"/>
  <c r="AA282" i="18"/>
  <c r="AA283" i="18"/>
  <c r="AA284" i="18"/>
  <c r="AA285" i="18"/>
  <c r="AA286" i="18"/>
  <c r="AA287" i="18"/>
  <c r="AA288" i="18"/>
  <c r="AA289" i="18"/>
  <c r="AA290" i="18"/>
  <c r="AA291" i="18"/>
  <c r="AA292" i="18"/>
  <c r="AA293" i="18"/>
  <c r="AA294" i="18"/>
  <c r="AA295" i="18"/>
  <c r="AA296" i="18"/>
  <c r="AA297" i="18"/>
  <c r="AA298" i="18"/>
  <c r="AA299" i="18"/>
  <c r="AA300" i="18"/>
  <c r="AA301" i="18"/>
  <c r="AA302" i="18"/>
  <c r="AA303" i="18"/>
  <c r="AA304" i="18"/>
  <c r="AA305" i="18"/>
  <c r="AA306" i="18"/>
  <c r="AA307" i="18"/>
  <c r="AA308" i="18"/>
  <c r="AA309" i="18"/>
  <c r="AA310" i="18"/>
  <c r="AA311" i="18"/>
  <c r="AA312" i="18"/>
  <c r="AA313" i="18"/>
  <c r="AA314" i="18"/>
  <c r="AA315" i="18"/>
  <c r="AA316" i="18"/>
  <c r="AA317" i="18"/>
  <c r="AA318" i="18"/>
  <c r="AA319" i="18"/>
  <c r="AA320" i="18"/>
  <c r="AA321" i="18"/>
  <c r="AA322" i="18"/>
  <c r="AA323" i="18"/>
  <c r="AA324" i="18"/>
  <c r="AA325" i="18"/>
  <c r="AA326" i="18"/>
  <c r="AA327" i="18"/>
  <c r="AA328" i="18"/>
  <c r="AA329" i="18"/>
  <c r="AA330" i="18"/>
  <c r="AA331" i="18"/>
  <c r="AA332" i="18"/>
  <c r="AA333" i="18"/>
  <c r="AA334" i="18"/>
  <c r="AA335" i="18"/>
  <c r="AA336" i="18"/>
  <c r="AA337" i="18"/>
  <c r="AA338" i="18"/>
  <c r="AA339" i="18"/>
  <c r="AA340" i="18"/>
  <c r="AA341" i="18"/>
  <c r="AA342" i="18"/>
  <c r="AA343" i="18"/>
  <c r="AA344" i="18"/>
  <c r="AA345" i="18"/>
  <c r="AA346" i="18"/>
  <c r="AA347" i="18"/>
  <c r="AA348" i="18"/>
  <c r="AA349" i="18"/>
  <c r="AA350" i="18"/>
  <c r="AA351" i="18"/>
  <c r="AA352" i="18"/>
  <c r="AA353" i="18"/>
  <c r="AA354" i="18"/>
  <c r="AA355" i="18"/>
  <c r="AA356" i="18"/>
  <c r="AA357" i="18"/>
  <c r="AA358" i="18"/>
  <c r="AA359" i="18"/>
  <c r="AA360" i="18"/>
  <c r="AA361" i="18"/>
  <c r="AA362" i="18"/>
  <c r="AA363" i="18"/>
  <c r="AA364" i="18"/>
  <c r="AA365" i="18"/>
  <c r="AA366" i="18"/>
  <c r="AA367" i="18"/>
  <c r="AA368" i="18"/>
  <c r="AA369" i="18"/>
  <c r="AA370" i="18"/>
  <c r="AA371" i="18"/>
  <c r="AA372" i="18"/>
  <c r="AA373" i="18"/>
  <c r="AA374" i="18"/>
  <c r="AA375" i="18"/>
  <c r="AA376" i="18"/>
  <c r="AA377" i="18"/>
  <c r="AA378" i="18"/>
  <c r="AA379" i="18"/>
  <c r="AA380" i="18"/>
  <c r="AA381" i="18"/>
  <c r="AA382" i="18"/>
  <c r="AA383" i="18"/>
  <c r="AA384" i="18"/>
  <c r="AA385" i="18"/>
  <c r="AA386" i="18"/>
  <c r="AA387" i="18"/>
  <c r="AA388" i="18"/>
  <c r="AA389" i="18"/>
  <c r="AA390" i="18"/>
  <c r="AA391" i="18"/>
  <c r="AA392" i="18"/>
  <c r="AA393" i="18"/>
  <c r="AA394" i="18"/>
  <c r="AA395" i="18"/>
  <c r="AA396" i="18"/>
  <c r="AA397" i="18"/>
  <c r="AA398" i="18"/>
  <c r="AA399" i="18"/>
  <c r="AA400" i="18"/>
  <c r="AA401" i="18"/>
  <c r="AA402" i="18"/>
  <c r="AA403" i="18"/>
  <c r="AA404" i="18"/>
  <c r="AA405" i="18"/>
  <c r="AA406" i="18"/>
  <c r="AA407" i="18"/>
  <c r="AA408" i="18"/>
  <c r="AA409" i="18"/>
  <c r="AA410" i="18"/>
  <c r="AA411" i="18"/>
  <c r="AA412" i="18"/>
  <c r="AA413" i="18"/>
  <c r="AA414" i="18"/>
  <c r="AA415" i="18"/>
  <c r="AA416" i="18"/>
  <c r="AA417" i="18"/>
  <c r="AA418" i="18"/>
  <c r="AA419" i="18"/>
  <c r="AA420" i="18"/>
  <c r="AA421" i="18"/>
  <c r="AA422" i="18"/>
  <c r="AA423" i="18"/>
  <c r="AA424" i="18"/>
  <c r="AA425" i="18"/>
  <c r="AA426" i="18"/>
  <c r="AA427" i="18"/>
  <c r="AA428" i="18"/>
  <c r="AA429" i="18"/>
  <c r="AA430" i="18"/>
  <c r="AA431" i="18"/>
  <c r="AA432" i="18"/>
  <c r="AA433" i="18"/>
  <c r="AA434" i="18"/>
  <c r="AA435" i="18"/>
  <c r="AA436" i="18"/>
  <c r="AA437" i="18"/>
  <c r="AA438" i="18"/>
  <c r="AA439" i="18"/>
  <c r="AA440" i="18"/>
  <c r="AA441" i="18"/>
  <c r="AA442" i="18"/>
  <c r="AA443" i="18"/>
  <c r="AA444" i="18"/>
  <c r="AA445" i="18"/>
  <c r="AA446" i="18"/>
  <c r="AA447" i="18"/>
  <c r="AA448" i="18"/>
  <c r="AA449" i="18"/>
  <c r="AA450" i="18"/>
  <c r="AA451" i="18"/>
  <c r="AA452" i="18"/>
  <c r="AA453" i="18"/>
  <c r="AA454" i="18"/>
  <c r="AA455" i="18"/>
  <c r="AA456" i="18"/>
  <c r="AA457" i="18"/>
  <c r="AA458" i="18"/>
  <c r="AA459" i="18"/>
  <c r="AA460" i="18"/>
  <c r="AA461" i="18"/>
  <c r="AA462" i="18"/>
  <c r="AA463" i="18"/>
  <c r="AA464" i="18"/>
  <c r="AA465" i="18"/>
  <c r="AA466" i="18"/>
  <c r="AA467" i="18"/>
  <c r="AA468" i="18"/>
  <c r="AA469" i="18"/>
  <c r="AA470" i="18"/>
  <c r="AA471" i="18"/>
  <c r="AA472" i="18"/>
  <c r="AA473" i="18"/>
  <c r="AA474" i="18"/>
  <c r="AA475" i="18"/>
  <c r="AA476" i="18"/>
  <c r="AA477" i="18"/>
  <c r="AA478" i="18"/>
  <c r="AA479" i="18"/>
  <c r="AA480" i="18"/>
  <c r="AA481" i="18"/>
  <c r="AA482" i="18"/>
  <c r="AA483" i="18"/>
  <c r="AA484" i="18"/>
  <c r="AA485" i="18"/>
  <c r="AA486" i="18"/>
  <c r="AA487" i="18"/>
  <c r="AA488" i="18"/>
  <c r="AA489" i="18"/>
  <c r="AA490" i="18"/>
  <c r="AA491" i="18"/>
  <c r="AA492" i="18"/>
  <c r="AA493" i="18"/>
  <c r="AA494" i="18"/>
  <c r="AA495" i="18"/>
  <c r="AA496" i="18"/>
  <c r="AA497" i="18"/>
  <c r="AA498" i="18"/>
  <c r="AA499" i="18"/>
  <c r="AA3" i="18"/>
  <c r="C4" i="19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3" i="18"/>
  <c r="M4" i="18"/>
  <c r="M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3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2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M364" i="18"/>
  <c r="M365" i="18"/>
  <c r="M366" i="18"/>
  <c r="M367" i="18"/>
  <c r="M368" i="18"/>
  <c r="M369" i="18"/>
  <c r="M370" i="18"/>
  <c r="M371" i="18"/>
  <c r="M372" i="18"/>
  <c r="M373" i="18"/>
  <c r="M374" i="18"/>
  <c r="M375" i="18"/>
  <c r="M376" i="18"/>
  <c r="M377" i="18"/>
  <c r="M378" i="18"/>
  <c r="M379" i="18"/>
  <c r="M380" i="18"/>
  <c r="M381" i="18"/>
  <c r="M382" i="18"/>
  <c r="M383" i="18"/>
  <c r="M384" i="18"/>
  <c r="M385" i="18"/>
  <c r="M386" i="18"/>
  <c r="M387" i="18"/>
  <c r="M388" i="18"/>
  <c r="M389" i="18"/>
  <c r="M390" i="18"/>
  <c r="M391" i="18"/>
  <c r="M392" i="18"/>
  <c r="M393" i="18"/>
  <c r="M394" i="18"/>
  <c r="M395" i="18"/>
  <c r="M396" i="18"/>
  <c r="M397" i="18"/>
  <c r="M398" i="18"/>
  <c r="M399" i="18"/>
  <c r="M400" i="18"/>
  <c r="M401" i="18"/>
  <c r="M402" i="18"/>
  <c r="M403" i="18"/>
  <c r="M404" i="18"/>
  <c r="M405" i="18"/>
  <c r="M406" i="18"/>
  <c r="M407" i="18"/>
  <c r="M408" i="18"/>
  <c r="M409" i="18"/>
  <c r="M410" i="18"/>
  <c r="M411" i="18"/>
  <c r="M412" i="18"/>
  <c r="M413" i="18"/>
  <c r="M414" i="18"/>
  <c r="M415" i="18"/>
  <c r="M416" i="18"/>
  <c r="M417" i="18"/>
  <c r="M418" i="18"/>
  <c r="M419" i="18"/>
  <c r="M420" i="18"/>
  <c r="M421" i="18"/>
  <c r="M422" i="18"/>
  <c r="M423" i="18"/>
  <c r="M424" i="18"/>
  <c r="M425" i="18"/>
  <c r="M426" i="18"/>
  <c r="M427" i="18"/>
  <c r="M428" i="18"/>
  <c r="M429" i="18"/>
  <c r="M430" i="18"/>
  <c r="M431" i="18"/>
  <c r="M432" i="18"/>
  <c r="M433" i="18"/>
  <c r="M434" i="18"/>
  <c r="M435" i="18"/>
  <c r="M436" i="18"/>
  <c r="M437" i="18"/>
  <c r="M438" i="18"/>
  <c r="M439" i="18"/>
  <c r="M440" i="18"/>
  <c r="M441" i="18"/>
  <c r="M442" i="18"/>
  <c r="M443" i="18"/>
  <c r="M444" i="18"/>
  <c r="M445" i="18"/>
  <c r="M446" i="18"/>
  <c r="M447" i="18"/>
  <c r="M448" i="18"/>
  <c r="M449" i="18"/>
  <c r="M450" i="18"/>
  <c r="M451" i="18"/>
  <c r="M452" i="18"/>
  <c r="M453" i="18"/>
  <c r="M454" i="18"/>
  <c r="M455" i="18"/>
  <c r="M456" i="18"/>
  <c r="M457" i="18"/>
  <c r="M458" i="18"/>
  <c r="M459" i="18"/>
  <c r="M460" i="18"/>
  <c r="M461" i="18"/>
  <c r="M462" i="18"/>
  <c r="M463" i="18"/>
  <c r="M464" i="18"/>
  <c r="M465" i="18"/>
  <c r="M466" i="18"/>
  <c r="M467" i="18"/>
  <c r="M468" i="18"/>
  <c r="M469" i="18"/>
  <c r="M470" i="18"/>
  <c r="M471" i="18"/>
  <c r="M472" i="18"/>
  <c r="M473" i="18"/>
  <c r="M474" i="18"/>
  <c r="M475" i="18"/>
  <c r="M476" i="18"/>
  <c r="M477" i="18"/>
  <c r="M478" i="18"/>
  <c r="M479" i="18"/>
  <c r="M480" i="18"/>
  <c r="M481" i="18"/>
  <c r="M482" i="18"/>
  <c r="M483" i="18"/>
  <c r="M484" i="18"/>
  <c r="M485" i="18"/>
  <c r="M486" i="18"/>
  <c r="M487" i="18"/>
  <c r="M488" i="18"/>
  <c r="M489" i="18"/>
  <c r="M490" i="18"/>
  <c r="M491" i="18"/>
  <c r="M492" i="18"/>
  <c r="M493" i="18"/>
  <c r="M494" i="18"/>
  <c r="M495" i="18"/>
  <c r="M496" i="18"/>
  <c r="M497" i="18"/>
  <c r="M498" i="18"/>
  <c r="M499" i="18"/>
  <c r="M3" i="18"/>
  <c r="L4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3" i="18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3" i="18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143" i="19"/>
  <c r="N144" i="19"/>
  <c r="N145" i="19"/>
  <c r="N146" i="19"/>
  <c r="N147" i="19"/>
  <c r="N148" i="19"/>
  <c r="N149" i="19"/>
  <c r="N150" i="19"/>
  <c r="N151" i="19"/>
  <c r="N152" i="19"/>
  <c r="N153" i="19"/>
  <c r="N154" i="19"/>
  <c r="N155" i="19"/>
  <c r="N156" i="19"/>
  <c r="N157" i="19"/>
  <c r="N158" i="19"/>
  <c r="N159" i="19"/>
  <c r="N160" i="19"/>
  <c r="N161" i="19"/>
  <c r="N162" i="19"/>
  <c r="N163" i="19"/>
  <c r="N164" i="19"/>
  <c r="N165" i="19"/>
  <c r="N166" i="19"/>
  <c r="N167" i="19"/>
  <c r="N168" i="19"/>
  <c r="N169" i="19"/>
  <c r="N170" i="19"/>
  <c r="N171" i="19"/>
  <c r="N172" i="19"/>
  <c r="N173" i="19"/>
  <c r="N174" i="19"/>
  <c r="N175" i="19"/>
  <c r="N176" i="19"/>
  <c r="N177" i="19"/>
  <c r="N178" i="19"/>
  <c r="N179" i="19"/>
  <c r="N180" i="19"/>
  <c r="N181" i="19"/>
  <c r="N182" i="19"/>
  <c r="N183" i="19"/>
  <c r="N184" i="19"/>
  <c r="N185" i="19"/>
  <c r="N186" i="19"/>
  <c r="N187" i="19"/>
  <c r="N188" i="19"/>
  <c r="N189" i="19"/>
  <c r="N190" i="19"/>
  <c r="N191" i="19"/>
  <c r="N192" i="19"/>
  <c r="N193" i="19"/>
  <c r="N194" i="19"/>
  <c r="N195" i="19"/>
  <c r="N196" i="19"/>
  <c r="N197" i="19"/>
  <c r="N198" i="19"/>
  <c r="N199" i="19"/>
  <c r="N200" i="19"/>
  <c r="N201" i="19"/>
  <c r="N202" i="19"/>
  <c r="N203" i="19"/>
  <c r="N204" i="19"/>
  <c r="N205" i="19"/>
  <c r="N206" i="19"/>
  <c r="N207" i="19"/>
  <c r="N208" i="19"/>
  <c r="N209" i="19"/>
  <c r="N210" i="19"/>
  <c r="N211" i="19"/>
  <c r="N212" i="19"/>
  <c r="N213" i="19"/>
  <c r="N214" i="19"/>
  <c r="N215" i="19"/>
  <c r="N216" i="19"/>
  <c r="N217" i="19"/>
  <c r="N218" i="19"/>
  <c r="N219" i="19"/>
  <c r="N220" i="19"/>
  <c r="N221" i="19"/>
  <c r="N222" i="19"/>
  <c r="N223" i="19"/>
  <c r="N224" i="19"/>
  <c r="N225" i="19"/>
  <c r="N226" i="19"/>
  <c r="N227" i="19"/>
  <c r="N228" i="19"/>
  <c r="N229" i="19"/>
  <c r="N230" i="19"/>
  <c r="N231" i="19"/>
  <c r="N232" i="19"/>
  <c r="N233" i="19"/>
  <c r="N234" i="19"/>
  <c r="N235" i="19"/>
  <c r="N236" i="19"/>
  <c r="N237" i="19"/>
  <c r="N238" i="19"/>
  <c r="N239" i="19"/>
  <c r="N240" i="19"/>
  <c r="N241" i="19"/>
  <c r="N242" i="19"/>
  <c r="N243" i="19"/>
  <c r="N244" i="19"/>
  <c r="N245" i="19"/>
  <c r="N246" i="19"/>
  <c r="N247" i="19"/>
  <c r="N248" i="19"/>
  <c r="N249" i="19"/>
  <c r="N250" i="19"/>
  <c r="N251" i="19"/>
  <c r="N252" i="19"/>
  <c r="N253" i="19"/>
  <c r="N254" i="19"/>
  <c r="N255" i="19"/>
  <c r="N256" i="19"/>
  <c r="N257" i="19"/>
  <c r="N258" i="19"/>
  <c r="N259" i="19"/>
  <c r="N260" i="19"/>
  <c r="N261" i="19"/>
  <c r="N262" i="19"/>
  <c r="N263" i="19"/>
  <c r="N264" i="19"/>
  <c r="N265" i="19"/>
  <c r="N266" i="19"/>
  <c r="N267" i="19"/>
  <c r="N268" i="19"/>
  <c r="N269" i="19"/>
  <c r="N270" i="19"/>
  <c r="N271" i="19"/>
  <c r="N272" i="19"/>
  <c r="N273" i="19"/>
  <c r="N274" i="19"/>
  <c r="N275" i="19"/>
  <c r="N276" i="19"/>
  <c r="N277" i="19"/>
  <c r="N278" i="19"/>
  <c r="N279" i="19"/>
  <c r="N280" i="19"/>
  <c r="N281" i="19"/>
  <c r="N282" i="19"/>
  <c r="N283" i="19"/>
  <c r="N284" i="19"/>
  <c r="N285" i="19"/>
  <c r="N286" i="19"/>
  <c r="N287" i="19"/>
  <c r="N288" i="19"/>
  <c r="N289" i="19"/>
  <c r="N290" i="19"/>
  <c r="N291" i="19"/>
  <c r="N292" i="19"/>
  <c r="N293" i="19"/>
  <c r="N294" i="19"/>
  <c r="N295" i="19"/>
  <c r="N296" i="19"/>
  <c r="N297" i="19"/>
  <c r="N298" i="19"/>
  <c r="N299" i="19"/>
  <c r="N300" i="19"/>
  <c r="N301" i="19"/>
  <c r="N302" i="19"/>
  <c r="N303" i="19"/>
  <c r="N304" i="19"/>
  <c r="N305" i="19"/>
  <c r="N306" i="19"/>
  <c r="N307" i="19"/>
  <c r="N308" i="19"/>
  <c r="N309" i="19"/>
  <c r="N310" i="19"/>
  <c r="N311" i="19"/>
  <c r="N312" i="19"/>
  <c r="N313" i="19"/>
  <c r="N314" i="19"/>
  <c r="N315" i="19"/>
  <c r="N316" i="19"/>
  <c r="N317" i="19"/>
  <c r="N318" i="19"/>
  <c r="N319" i="19"/>
  <c r="N320" i="19"/>
  <c r="N321" i="19"/>
  <c r="N322" i="19"/>
  <c r="N323" i="19"/>
  <c r="N324" i="19"/>
  <c r="N325" i="19"/>
  <c r="N326" i="19"/>
  <c r="N327" i="19"/>
  <c r="N328" i="19"/>
  <c r="N329" i="19"/>
  <c r="N330" i="19"/>
  <c r="N331" i="19"/>
  <c r="N332" i="19"/>
  <c r="N333" i="19"/>
  <c r="N334" i="19"/>
  <c r="N335" i="19"/>
  <c r="N336" i="19"/>
  <c r="N337" i="19"/>
  <c r="N338" i="19"/>
  <c r="N339" i="19"/>
  <c r="N340" i="19"/>
  <c r="N341" i="19"/>
  <c r="N342" i="19"/>
  <c r="N343" i="19"/>
  <c r="N344" i="19"/>
  <c r="N345" i="19"/>
  <c r="N346" i="19"/>
  <c r="N347" i="19"/>
  <c r="N348" i="19"/>
  <c r="N349" i="19"/>
  <c r="N350" i="19"/>
  <c r="N351" i="19"/>
  <c r="N352" i="19"/>
  <c r="N353" i="19"/>
  <c r="N354" i="19"/>
  <c r="N355" i="19"/>
  <c r="N356" i="19"/>
  <c r="N357" i="19"/>
  <c r="N358" i="19"/>
  <c r="N359" i="19"/>
  <c r="N360" i="19"/>
  <c r="N361" i="19"/>
  <c r="N362" i="19"/>
  <c r="N363" i="19"/>
  <c r="N364" i="19"/>
  <c r="N365" i="19"/>
  <c r="N366" i="19"/>
  <c r="N367" i="19"/>
  <c r="N368" i="19"/>
  <c r="N369" i="19"/>
  <c r="N370" i="19"/>
  <c r="N371" i="19"/>
  <c r="N372" i="19"/>
  <c r="N373" i="19"/>
  <c r="N374" i="19"/>
  <c r="N375" i="19"/>
  <c r="N376" i="19"/>
  <c r="N377" i="19"/>
  <c r="N378" i="19"/>
  <c r="N379" i="19"/>
  <c r="N380" i="19"/>
  <c r="N381" i="19"/>
  <c r="N382" i="19"/>
  <c r="N383" i="19"/>
  <c r="N384" i="19"/>
  <c r="N385" i="19"/>
  <c r="N386" i="19"/>
  <c r="N387" i="19"/>
  <c r="N388" i="19"/>
  <c r="N389" i="19"/>
  <c r="N390" i="19"/>
  <c r="N391" i="19"/>
  <c r="N392" i="19"/>
  <c r="N393" i="19"/>
  <c r="N394" i="19"/>
  <c r="N395" i="19"/>
  <c r="N396" i="19"/>
  <c r="N397" i="19"/>
  <c r="N398" i="19"/>
  <c r="N399" i="19"/>
  <c r="N400" i="19"/>
  <c r="N401" i="19"/>
  <c r="N402" i="19"/>
  <c r="N403" i="19"/>
  <c r="N404" i="19"/>
  <c r="N405" i="19"/>
  <c r="N406" i="19"/>
  <c r="N407" i="19"/>
  <c r="N408" i="19"/>
  <c r="N409" i="19"/>
  <c r="N410" i="19"/>
  <c r="N411" i="19"/>
  <c r="N412" i="19"/>
  <c r="N413" i="19"/>
  <c r="N414" i="19"/>
  <c r="N415" i="19"/>
  <c r="N416" i="19"/>
  <c r="N417" i="19"/>
  <c r="N418" i="19"/>
  <c r="N419" i="19"/>
  <c r="N420" i="19"/>
  <c r="N421" i="19"/>
  <c r="N422" i="19"/>
  <c r="N423" i="19"/>
  <c r="N424" i="19"/>
  <c r="N425" i="19"/>
  <c r="N426" i="19"/>
  <c r="N427" i="19"/>
  <c r="N428" i="19"/>
  <c r="N429" i="19"/>
  <c r="N430" i="19"/>
  <c r="N431" i="19"/>
  <c r="N432" i="19"/>
  <c r="N433" i="19"/>
  <c r="N434" i="19"/>
  <c r="N435" i="19"/>
  <c r="N436" i="19"/>
  <c r="N437" i="19"/>
  <c r="N438" i="19"/>
  <c r="N439" i="19"/>
  <c r="N440" i="19"/>
  <c r="N441" i="19"/>
  <c r="N442" i="19"/>
  <c r="N443" i="19"/>
  <c r="N444" i="19"/>
  <c r="N445" i="19"/>
  <c r="N446" i="19"/>
  <c r="N447" i="19"/>
  <c r="N448" i="19"/>
  <c r="N449" i="19"/>
  <c r="N450" i="19"/>
  <c r="N451" i="19"/>
  <c r="N452" i="19"/>
  <c r="N453" i="19"/>
  <c r="N454" i="19"/>
  <c r="N455" i="19"/>
  <c r="N456" i="19"/>
  <c r="N457" i="19"/>
  <c r="N458" i="19"/>
  <c r="N459" i="19"/>
  <c r="N460" i="19"/>
  <c r="N461" i="19"/>
  <c r="N462" i="19"/>
  <c r="N463" i="19"/>
  <c r="N464" i="19"/>
  <c r="N465" i="19"/>
  <c r="N466" i="19"/>
  <c r="N467" i="19"/>
  <c r="N468" i="19"/>
  <c r="N469" i="19"/>
  <c r="N470" i="19"/>
  <c r="N471" i="19"/>
  <c r="N472" i="19"/>
  <c r="N473" i="19"/>
  <c r="N474" i="19"/>
  <c r="N475" i="19"/>
  <c r="N476" i="19"/>
  <c r="N477" i="19"/>
  <c r="N478" i="19"/>
  <c r="N479" i="19"/>
  <c r="N480" i="19"/>
  <c r="N481" i="19"/>
  <c r="N482" i="19"/>
  <c r="N483" i="19"/>
  <c r="N484" i="19"/>
  <c r="N485" i="19"/>
  <c r="N486" i="19"/>
  <c r="N487" i="19"/>
  <c r="N488" i="19"/>
  <c r="N489" i="19"/>
  <c r="N490" i="19"/>
  <c r="N491" i="19"/>
  <c r="N492" i="19"/>
  <c r="N493" i="19"/>
  <c r="N494" i="19"/>
  <c r="N495" i="19"/>
  <c r="N496" i="19"/>
  <c r="N497" i="19"/>
  <c r="N498" i="19"/>
  <c r="N499" i="19"/>
  <c r="N500" i="19"/>
  <c r="N3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60" i="19"/>
  <c r="M161" i="19"/>
  <c r="M162" i="19"/>
  <c r="M163" i="19"/>
  <c r="M164" i="19"/>
  <c r="M165" i="19"/>
  <c r="M166" i="19"/>
  <c r="M167" i="19"/>
  <c r="M168" i="19"/>
  <c r="M169" i="19"/>
  <c r="M170" i="19"/>
  <c r="M171" i="19"/>
  <c r="M172" i="19"/>
  <c r="M173" i="19"/>
  <c r="M174" i="19"/>
  <c r="M175" i="19"/>
  <c r="M176" i="19"/>
  <c r="M177" i="19"/>
  <c r="M178" i="19"/>
  <c r="M179" i="19"/>
  <c r="M180" i="19"/>
  <c r="M181" i="19"/>
  <c r="M182" i="19"/>
  <c r="M183" i="19"/>
  <c r="M184" i="19"/>
  <c r="M185" i="19"/>
  <c r="M186" i="19"/>
  <c r="M187" i="19"/>
  <c r="M188" i="19"/>
  <c r="M189" i="19"/>
  <c r="M190" i="19"/>
  <c r="M191" i="19"/>
  <c r="M192" i="19"/>
  <c r="M193" i="19"/>
  <c r="M194" i="19"/>
  <c r="M195" i="19"/>
  <c r="M196" i="19"/>
  <c r="M197" i="19"/>
  <c r="M198" i="19"/>
  <c r="M199" i="19"/>
  <c r="M200" i="19"/>
  <c r="M201" i="19"/>
  <c r="M202" i="19"/>
  <c r="M203" i="19"/>
  <c r="M204" i="19"/>
  <c r="M205" i="19"/>
  <c r="M206" i="19"/>
  <c r="M207" i="19"/>
  <c r="M208" i="19"/>
  <c r="M209" i="19"/>
  <c r="M210" i="19"/>
  <c r="M211" i="19"/>
  <c r="M212" i="19"/>
  <c r="M213" i="19"/>
  <c r="M214" i="19"/>
  <c r="M215" i="19"/>
  <c r="M216" i="19"/>
  <c r="M217" i="19"/>
  <c r="M218" i="19"/>
  <c r="M219" i="19"/>
  <c r="M220" i="19"/>
  <c r="M221" i="19"/>
  <c r="M222" i="19"/>
  <c r="M223" i="19"/>
  <c r="M224" i="19"/>
  <c r="M225" i="19"/>
  <c r="M226" i="19"/>
  <c r="M227" i="19"/>
  <c r="M228" i="19"/>
  <c r="M229" i="19"/>
  <c r="M230" i="19"/>
  <c r="M231" i="19"/>
  <c r="M232" i="19"/>
  <c r="M233" i="19"/>
  <c r="M234" i="19"/>
  <c r="M235" i="19"/>
  <c r="M236" i="19"/>
  <c r="M237" i="19"/>
  <c r="M238" i="19"/>
  <c r="M239" i="19"/>
  <c r="M240" i="19"/>
  <c r="M241" i="19"/>
  <c r="M242" i="19"/>
  <c r="M243" i="19"/>
  <c r="M244" i="19"/>
  <c r="M245" i="19"/>
  <c r="M246" i="19"/>
  <c r="M247" i="19"/>
  <c r="M248" i="19"/>
  <c r="M249" i="19"/>
  <c r="M250" i="19"/>
  <c r="M251" i="19"/>
  <c r="M252" i="19"/>
  <c r="M253" i="19"/>
  <c r="M254" i="19"/>
  <c r="M255" i="19"/>
  <c r="M256" i="19"/>
  <c r="M257" i="19"/>
  <c r="M258" i="19"/>
  <c r="M259" i="19"/>
  <c r="M260" i="19"/>
  <c r="M261" i="19"/>
  <c r="M262" i="19"/>
  <c r="M263" i="19"/>
  <c r="M264" i="19"/>
  <c r="M265" i="19"/>
  <c r="M266" i="19"/>
  <c r="M267" i="19"/>
  <c r="M268" i="19"/>
  <c r="M269" i="19"/>
  <c r="M270" i="19"/>
  <c r="M271" i="19"/>
  <c r="M272" i="19"/>
  <c r="M273" i="19"/>
  <c r="M274" i="19"/>
  <c r="M275" i="19"/>
  <c r="M276" i="19"/>
  <c r="M277" i="19"/>
  <c r="M278" i="19"/>
  <c r="M279" i="19"/>
  <c r="M280" i="19"/>
  <c r="M281" i="19"/>
  <c r="M282" i="19"/>
  <c r="M283" i="19"/>
  <c r="M284" i="19"/>
  <c r="M285" i="19"/>
  <c r="M286" i="19"/>
  <c r="M287" i="19"/>
  <c r="M288" i="19"/>
  <c r="M289" i="19"/>
  <c r="M290" i="19"/>
  <c r="M291" i="19"/>
  <c r="M292" i="19"/>
  <c r="M293" i="19"/>
  <c r="M294" i="19"/>
  <c r="M295" i="19"/>
  <c r="M296" i="19"/>
  <c r="M297" i="19"/>
  <c r="M298" i="19"/>
  <c r="M299" i="19"/>
  <c r="M300" i="19"/>
  <c r="M301" i="19"/>
  <c r="M302" i="19"/>
  <c r="M303" i="19"/>
  <c r="M304" i="19"/>
  <c r="M305" i="19"/>
  <c r="M306" i="19"/>
  <c r="M307" i="19"/>
  <c r="M308" i="19"/>
  <c r="M309" i="19"/>
  <c r="M310" i="19"/>
  <c r="M311" i="19"/>
  <c r="M312" i="19"/>
  <c r="M313" i="19"/>
  <c r="M314" i="19"/>
  <c r="M315" i="19"/>
  <c r="M316" i="19"/>
  <c r="M317" i="19"/>
  <c r="M318" i="19"/>
  <c r="M319" i="19"/>
  <c r="M320" i="19"/>
  <c r="M321" i="19"/>
  <c r="M322" i="19"/>
  <c r="M323" i="19"/>
  <c r="M324" i="19"/>
  <c r="M325" i="19"/>
  <c r="M326" i="19"/>
  <c r="M327" i="19"/>
  <c r="M328" i="19"/>
  <c r="M329" i="19"/>
  <c r="M330" i="19"/>
  <c r="M331" i="19"/>
  <c r="M332" i="19"/>
  <c r="M333" i="19"/>
  <c r="M334" i="19"/>
  <c r="M335" i="19"/>
  <c r="M336" i="19"/>
  <c r="M337" i="19"/>
  <c r="M338" i="19"/>
  <c r="M339" i="19"/>
  <c r="M340" i="19"/>
  <c r="M341" i="19"/>
  <c r="M342" i="19"/>
  <c r="M343" i="19"/>
  <c r="M344" i="19"/>
  <c r="M345" i="19"/>
  <c r="M346" i="19"/>
  <c r="M347" i="19"/>
  <c r="M348" i="19"/>
  <c r="M349" i="19"/>
  <c r="M350" i="19"/>
  <c r="M351" i="19"/>
  <c r="M352" i="19"/>
  <c r="M353" i="19"/>
  <c r="M354" i="19"/>
  <c r="M355" i="19"/>
  <c r="M356" i="19"/>
  <c r="M357" i="19"/>
  <c r="M358" i="19"/>
  <c r="M359" i="19"/>
  <c r="M360" i="19"/>
  <c r="M361" i="19"/>
  <c r="M362" i="19"/>
  <c r="M363" i="19"/>
  <c r="M364" i="19"/>
  <c r="M365" i="19"/>
  <c r="M366" i="19"/>
  <c r="M367" i="19"/>
  <c r="M368" i="19"/>
  <c r="M369" i="19"/>
  <c r="M370" i="19"/>
  <c r="M371" i="19"/>
  <c r="M372" i="19"/>
  <c r="M373" i="19"/>
  <c r="M374" i="19"/>
  <c r="M375" i="19"/>
  <c r="M376" i="19"/>
  <c r="M377" i="19"/>
  <c r="M378" i="19"/>
  <c r="M379" i="19"/>
  <c r="M380" i="19"/>
  <c r="M381" i="19"/>
  <c r="M382" i="19"/>
  <c r="M383" i="19"/>
  <c r="M384" i="19"/>
  <c r="M385" i="19"/>
  <c r="M386" i="19"/>
  <c r="M387" i="19"/>
  <c r="M388" i="19"/>
  <c r="M389" i="19"/>
  <c r="M390" i="19"/>
  <c r="M391" i="19"/>
  <c r="M392" i="19"/>
  <c r="M393" i="19"/>
  <c r="M394" i="19"/>
  <c r="M395" i="19"/>
  <c r="M396" i="19"/>
  <c r="M397" i="19"/>
  <c r="M398" i="19"/>
  <c r="M399" i="19"/>
  <c r="M400" i="19"/>
  <c r="M401" i="19"/>
  <c r="M402" i="19"/>
  <c r="M403" i="19"/>
  <c r="M404" i="19"/>
  <c r="M405" i="19"/>
  <c r="M406" i="19"/>
  <c r="M407" i="19"/>
  <c r="M408" i="19"/>
  <c r="M409" i="19"/>
  <c r="M410" i="19"/>
  <c r="M411" i="19"/>
  <c r="M412" i="19"/>
  <c r="M413" i="19"/>
  <c r="M414" i="19"/>
  <c r="M415" i="19"/>
  <c r="M416" i="19"/>
  <c r="M417" i="19"/>
  <c r="M418" i="19"/>
  <c r="M419" i="19"/>
  <c r="M420" i="19"/>
  <c r="M421" i="19"/>
  <c r="M422" i="19"/>
  <c r="M423" i="19"/>
  <c r="M424" i="19"/>
  <c r="M425" i="19"/>
  <c r="M426" i="19"/>
  <c r="M427" i="19"/>
  <c r="M428" i="19"/>
  <c r="M429" i="19"/>
  <c r="M430" i="19"/>
  <c r="M431" i="19"/>
  <c r="M432" i="19"/>
  <c r="M433" i="19"/>
  <c r="M434" i="19"/>
  <c r="M435" i="19"/>
  <c r="M436" i="19"/>
  <c r="M437" i="19"/>
  <c r="M438" i="19"/>
  <c r="M439" i="19"/>
  <c r="M440" i="19"/>
  <c r="M441" i="19"/>
  <c r="M442" i="19"/>
  <c r="M443" i="19"/>
  <c r="M444" i="19"/>
  <c r="M445" i="19"/>
  <c r="M446" i="19"/>
  <c r="M447" i="19"/>
  <c r="M448" i="19"/>
  <c r="M449" i="19"/>
  <c r="M450" i="19"/>
  <c r="M451" i="19"/>
  <c r="M452" i="19"/>
  <c r="M453" i="19"/>
  <c r="M454" i="19"/>
  <c r="M455" i="19"/>
  <c r="M456" i="19"/>
  <c r="M457" i="19"/>
  <c r="M458" i="19"/>
  <c r="M459" i="19"/>
  <c r="M460" i="19"/>
  <c r="M461" i="19"/>
  <c r="M462" i="19"/>
  <c r="M463" i="19"/>
  <c r="M464" i="19"/>
  <c r="M465" i="19"/>
  <c r="M466" i="19"/>
  <c r="M467" i="19"/>
  <c r="M468" i="19"/>
  <c r="M469" i="19"/>
  <c r="M470" i="19"/>
  <c r="M471" i="19"/>
  <c r="M472" i="19"/>
  <c r="M473" i="19"/>
  <c r="M474" i="19"/>
  <c r="M475" i="19"/>
  <c r="M476" i="19"/>
  <c r="M477" i="19"/>
  <c r="M478" i="19"/>
  <c r="M479" i="19"/>
  <c r="M480" i="19"/>
  <c r="M481" i="19"/>
  <c r="M482" i="19"/>
  <c r="M483" i="19"/>
  <c r="M484" i="19"/>
  <c r="M485" i="19"/>
  <c r="M486" i="19"/>
  <c r="M487" i="19"/>
  <c r="M488" i="19"/>
  <c r="M489" i="19"/>
  <c r="M490" i="19"/>
  <c r="M491" i="19"/>
  <c r="M492" i="19"/>
  <c r="M493" i="19"/>
  <c r="M494" i="19"/>
  <c r="M495" i="19"/>
  <c r="M496" i="19"/>
  <c r="M497" i="19"/>
  <c r="M498" i="19"/>
  <c r="M499" i="19"/>
  <c r="M500" i="19"/>
  <c r="M3" i="19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1" i="19"/>
  <c r="L192" i="19"/>
  <c r="L193" i="19"/>
  <c r="L194" i="19"/>
  <c r="L195" i="19"/>
  <c r="L196" i="19"/>
  <c r="L197" i="19"/>
  <c r="L198" i="19"/>
  <c r="L199" i="19"/>
  <c r="L200" i="19"/>
  <c r="L201" i="19"/>
  <c r="L202" i="19"/>
  <c r="L203" i="19"/>
  <c r="L204" i="19"/>
  <c r="L205" i="19"/>
  <c r="L206" i="19"/>
  <c r="L207" i="19"/>
  <c r="L208" i="19"/>
  <c r="L209" i="19"/>
  <c r="L210" i="19"/>
  <c r="L211" i="19"/>
  <c r="L212" i="19"/>
  <c r="L213" i="19"/>
  <c r="L214" i="19"/>
  <c r="L215" i="19"/>
  <c r="L216" i="19"/>
  <c r="L217" i="19"/>
  <c r="L218" i="19"/>
  <c r="L219" i="19"/>
  <c r="L220" i="19"/>
  <c r="L221" i="19"/>
  <c r="L222" i="19"/>
  <c r="L223" i="19"/>
  <c r="L224" i="19"/>
  <c r="L225" i="19"/>
  <c r="L226" i="19"/>
  <c r="L227" i="19"/>
  <c r="L228" i="19"/>
  <c r="L229" i="19"/>
  <c r="L230" i="19"/>
  <c r="L231" i="19"/>
  <c r="L232" i="19"/>
  <c r="L233" i="19"/>
  <c r="L234" i="19"/>
  <c r="L235" i="19"/>
  <c r="L236" i="19"/>
  <c r="L237" i="19"/>
  <c r="L238" i="19"/>
  <c r="L239" i="19"/>
  <c r="L240" i="19"/>
  <c r="L241" i="19"/>
  <c r="L242" i="19"/>
  <c r="L243" i="19"/>
  <c r="L244" i="19"/>
  <c r="L245" i="19"/>
  <c r="L246" i="19"/>
  <c r="L247" i="19"/>
  <c r="L248" i="19"/>
  <c r="L249" i="19"/>
  <c r="L250" i="19"/>
  <c r="L251" i="19"/>
  <c r="L252" i="19"/>
  <c r="L253" i="19"/>
  <c r="L254" i="19"/>
  <c r="L255" i="19"/>
  <c r="L256" i="19"/>
  <c r="L257" i="19"/>
  <c r="L258" i="19"/>
  <c r="L259" i="19"/>
  <c r="L260" i="19"/>
  <c r="L261" i="19"/>
  <c r="L262" i="19"/>
  <c r="L263" i="19"/>
  <c r="L264" i="19"/>
  <c r="L265" i="19"/>
  <c r="L266" i="19"/>
  <c r="L267" i="19"/>
  <c r="L268" i="19"/>
  <c r="L269" i="19"/>
  <c r="L270" i="19"/>
  <c r="L271" i="19"/>
  <c r="L272" i="19"/>
  <c r="L273" i="19"/>
  <c r="L274" i="19"/>
  <c r="L275" i="19"/>
  <c r="L276" i="19"/>
  <c r="L277" i="19"/>
  <c r="L278" i="19"/>
  <c r="L279" i="19"/>
  <c r="L280" i="19"/>
  <c r="L281" i="19"/>
  <c r="L282" i="19"/>
  <c r="L283" i="19"/>
  <c r="L284" i="19"/>
  <c r="L285" i="19"/>
  <c r="L286" i="19"/>
  <c r="L287" i="19"/>
  <c r="L288" i="19"/>
  <c r="L289" i="19"/>
  <c r="L290" i="19"/>
  <c r="L291" i="19"/>
  <c r="L292" i="19"/>
  <c r="L293" i="19"/>
  <c r="L294" i="19"/>
  <c r="L295" i="19"/>
  <c r="L296" i="19"/>
  <c r="L297" i="19"/>
  <c r="L298" i="19"/>
  <c r="L299" i="19"/>
  <c r="L300" i="19"/>
  <c r="L301" i="19"/>
  <c r="L302" i="19"/>
  <c r="L303" i="19"/>
  <c r="L304" i="19"/>
  <c r="L305" i="19"/>
  <c r="L306" i="19"/>
  <c r="L307" i="19"/>
  <c r="L308" i="19"/>
  <c r="L309" i="19"/>
  <c r="L310" i="19"/>
  <c r="L311" i="19"/>
  <c r="L312" i="19"/>
  <c r="L313" i="19"/>
  <c r="L314" i="19"/>
  <c r="L315" i="19"/>
  <c r="L316" i="19"/>
  <c r="L317" i="19"/>
  <c r="L318" i="19"/>
  <c r="L319" i="19"/>
  <c r="L320" i="19"/>
  <c r="L321" i="19"/>
  <c r="L322" i="19"/>
  <c r="L323" i="19"/>
  <c r="L324" i="19"/>
  <c r="L325" i="19"/>
  <c r="L326" i="19"/>
  <c r="L327" i="19"/>
  <c r="L328" i="19"/>
  <c r="L329" i="19"/>
  <c r="L330" i="19"/>
  <c r="L331" i="19"/>
  <c r="L332" i="19"/>
  <c r="L333" i="19"/>
  <c r="L334" i="19"/>
  <c r="L335" i="19"/>
  <c r="L336" i="19"/>
  <c r="L337" i="19"/>
  <c r="L338" i="19"/>
  <c r="L339" i="19"/>
  <c r="L340" i="19"/>
  <c r="L341" i="19"/>
  <c r="L342" i="19"/>
  <c r="L343" i="19"/>
  <c r="L344" i="19"/>
  <c r="L345" i="19"/>
  <c r="L346" i="19"/>
  <c r="L347" i="19"/>
  <c r="L348" i="19"/>
  <c r="L349" i="19"/>
  <c r="L350" i="19"/>
  <c r="L351" i="19"/>
  <c r="L352" i="19"/>
  <c r="L353" i="19"/>
  <c r="L354" i="19"/>
  <c r="L355" i="19"/>
  <c r="L356" i="19"/>
  <c r="L357" i="19"/>
  <c r="L358" i="19"/>
  <c r="L359" i="19"/>
  <c r="L360" i="19"/>
  <c r="L361" i="19"/>
  <c r="L362" i="19"/>
  <c r="L363" i="19"/>
  <c r="L364" i="19"/>
  <c r="L365" i="19"/>
  <c r="L366" i="19"/>
  <c r="L367" i="19"/>
  <c r="L368" i="19"/>
  <c r="L369" i="19"/>
  <c r="L370" i="19"/>
  <c r="L371" i="19"/>
  <c r="L372" i="19"/>
  <c r="L373" i="19"/>
  <c r="L374" i="19"/>
  <c r="L375" i="19"/>
  <c r="L376" i="19"/>
  <c r="L377" i="19"/>
  <c r="L378" i="19"/>
  <c r="L379" i="19"/>
  <c r="L380" i="19"/>
  <c r="L381" i="19"/>
  <c r="L382" i="19"/>
  <c r="L383" i="19"/>
  <c r="L384" i="19"/>
  <c r="L385" i="19"/>
  <c r="L386" i="19"/>
  <c r="L387" i="19"/>
  <c r="L388" i="19"/>
  <c r="L389" i="19"/>
  <c r="L390" i="19"/>
  <c r="L391" i="19"/>
  <c r="L392" i="19"/>
  <c r="L393" i="19"/>
  <c r="L394" i="19"/>
  <c r="L395" i="19"/>
  <c r="L396" i="19"/>
  <c r="L397" i="19"/>
  <c r="L398" i="19"/>
  <c r="L399" i="19"/>
  <c r="L400" i="19"/>
  <c r="L401" i="19"/>
  <c r="L402" i="19"/>
  <c r="L403" i="19"/>
  <c r="L404" i="19"/>
  <c r="L405" i="19"/>
  <c r="L406" i="19"/>
  <c r="L407" i="19"/>
  <c r="L408" i="19"/>
  <c r="L409" i="19"/>
  <c r="L410" i="19"/>
  <c r="L411" i="19"/>
  <c r="L412" i="19"/>
  <c r="L413" i="19"/>
  <c r="L414" i="19"/>
  <c r="L415" i="19"/>
  <c r="L416" i="19"/>
  <c r="L417" i="19"/>
  <c r="L418" i="19"/>
  <c r="L419" i="19"/>
  <c r="L420" i="19"/>
  <c r="L421" i="19"/>
  <c r="L422" i="19"/>
  <c r="L423" i="19"/>
  <c r="L424" i="19"/>
  <c r="L425" i="19"/>
  <c r="L426" i="19"/>
  <c r="L427" i="19"/>
  <c r="L428" i="19"/>
  <c r="L429" i="19"/>
  <c r="L430" i="19"/>
  <c r="L431" i="19"/>
  <c r="L432" i="19"/>
  <c r="L433" i="19"/>
  <c r="L434" i="19"/>
  <c r="L435" i="19"/>
  <c r="L436" i="19"/>
  <c r="L437" i="19"/>
  <c r="L438" i="19"/>
  <c r="L439" i="19"/>
  <c r="L440" i="19"/>
  <c r="L441" i="19"/>
  <c r="L442" i="19"/>
  <c r="L443" i="19"/>
  <c r="L444" i="19"/>
  <c r="L445" i="19"/>
  <c r="L446" i="19"/>
  <c r="L447" i="19"/>
  <c r="L448" i="19"/>
  <c r="L449" i="19"/>
  <c r="L450" i="19"/>
  <c r="L451" i="19"/>
  <c r="L452" i="19"/>
  <c r="L453" i="19"/>
  <c r="L454" i="19"/>
  <c r="L455" i="19"/>
  <c r="L456" i="19"/>
  <c r="L457" i="19"/>
  <c r="L458" i="19"/>
  <c r="L459" i="19"/>
  <c r="L460" i="19"/>
  <c r="L461" i="19"/>
  <c r="L462" i="19"/>
  <c r="L463" i="19"/>
  <c r="L464" i="19"/>
  <c r="L465" i="19"/>
  <c r="L466" i="19"/>
  <c r="L467" i="19"/>
  <c r="L468" i="19"/>
  <c r="L469" i="19"/>
  <c r="L470" i="19"/>
  <c r="L471" i="19"/>
  <c r="L472" i="19"/>
  <c r="L473" i="19"/>
  <c r="L474" i="19"/>
  <c r="L475" i="19"/>
  <c r="L476" i="19"/>
  <c r="L477" i="19"/>
  <c r="L478" i="19"/>
  <c r="L479" i="19"/>
  <c r="L480" i="19"/>
  <c r="L481" i="19"/>
  <c r="L482" i="19"/>
  <c r="L483" i="19"/>
  <c r="L484" i="19"/>
  <c r="L485" i="19"/>
  <c r="L486" i="19"/>
  <c r="L487" i="19"/>
  <c r="L488" i="19"/>
  <c r="L489" i="19"/>
  <c r="L490" i="19"/>
  <c r="L491" i="19"/>
  <c r="L492" i="19"/>
  <c r="L493" i="19"/>
  <c r="L494" i="19"/>
  <c r="L495" i="19"/>
  <c r="L496" i="19"/>
  <c r="L497" i="19"/>
  <c r="L498" i="19"/>
  <c r="L499" i="19"/>
  <c r="L500" i="19"/>
  <c r="L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83" i="19"/>
  <c r="K184" i="19"/>
  <c r="K185" i="19"/>
  <c r="K186" i="19"/>
  <c r="K187" i="19"/>
  <c r="K188" i="19"/>
  <c r="K189" i="19"/>
  <c r="K190" i="19"/>
  <c r="K191" i="19"/>
  <c r="K192" i="19"/>
  <c r="K193" i="19"/>
  <c r="K194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7" i="19"/>
  <c r="K208" i="19"/>
  <c r="K209" i="19"/>
  <c r="K210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223" i="19"/>
  <c r="K224" i="19"/>
  <c r="K225" i="19"/>
  <c r="K226" i="19"/>
  <c r="K227" i="19"/>
  <c r="K228" i="19"/>
  <c r="K229" i="19"/>
  <c r="K230" i="19"/>
  <c r="K231" i="19"/>
  <c r="K232" i="19"/>
  <c r="K233" i="19"/>
  <c r="K234" i="19"/>
  <c r="K235" i="19"/>
  <c r="K236" i="19"/>
  <c r="K237" i="19"/>
  <c r="K238" i="19"/>
  <c r="K239" i="19"/>
  <c r="K240" i="19"/>
  <c r="K241" i="19"/>
  <c r="K242" i="19"/>
  <c r="K243" i="19"/>
  <c r="K244" i="19"/>
  <c r="K245" i="19"/>
  <c r="K246" i="19"/>
  <c r="K247" i="19"/>
  <c r="K248" i="19"/>
  <c r="K249" i="19"/>
  <c r="K250" i="19"/>
  <c r="K251" i="19"/>
  <c r="K252" i="19"/>
  <c r="K253" i="19"/>
  <c r="K254" i="19"/>
  <c r="K255" i="19"/>
  <c r="K256" i="19"/>
  <c r="K257" i="19"/>
  <c r="K258" i="19"/>
  <c r="K259" i="19"/>
  <c r="K260" i="19"/>
  <c r="K261" i="19"/>
  <c r="K262" i="19"/>
  <c r="K263" i="19"/>
  <c r="K264" i="19"/>
  <c r="K265" i="19"/>
  <c r="K266" i="19"/>
  <c r="K267" i="19"/>
  <c r="K268" i="19"/>
  <c r="K269" i="19"/>
  <c r="K270" i="19"/>
  <c r="K271" i="19"/>
  <c r="K272" i="19"/>
  <c r="K273" i="19"/>
  <c r="K274" i="19"/>
  <c r="K275" i="19"/>
  <c r="K276" i="19"/>
  <c r="K277" i="19"/>
  <c r="K278" i="19"/>
  <c r="K279" i="19"/>
  <c r="K280" i="19"/>
  <c r="K281" i="19"/>
  <c r="K282" i="19"/>
  <c r="K283" i="19"/>
  <c r="K284" i="19"/>
  <c r="K285" i="19"/>
  <c r="K286" i="19"/>
  <c r="K287" i="19"/>
  <c r="K288" i="19"/>
  <c r="K289" i="19"/>
  <c r="K290" i="19"/>
  <c r="K291" i="19"/>
  <c r="K292" i="19"/>
  <c r="K293" i="19"/>
  <c r="K294" i="19"/>
  <c r="K295" i="19"/>
  <c r="K296" i="19"/>
  <c r="K297" i="19"/>
  <c r="K298" i="19"/>
  <c r="K299" i="19"/>
  <c r="K300" i="19"/>
  <c r="K301" i="19"/>
  <c r="K302" i="19"/>
  <c r="K303" i="19"/>
  <c r="K304" i="19"/>
  <c r="K305" i="19"/>
  <c r="K306" i="19"/>
  <c r="K307" i="19"/>
  <c r="K308" i="19"/>
  <c r="K309" i="19"/>
  <c r="K310" i="19"/>
  <c r="K311" i="19"/>
  <c r="K312" i="19"/>
  <c r="K313" i="19"/>
  <c r="K314" i="19"/>
  <c r="K315" i="19"/>
  <c r="K316" i="19"/>
  <c r="K317" i="19"/>
  <c r="K318" i="19"/>
  <c r="K319" i="19"/>
  <c r="K320" i="19"/>
  <c r="K321" i="19"/>
  <c r="K322" i="19"/>
  <c r="K323" i="19"/>
  <c r="K324" i="19"/>
  <c r="K325" i="19"/>
  <c r="K326" i="19"/>
  <c r="K327" i="19"/>
  <c r="K328" i="19"/>
  <c r="K329" i="19"/>
  <c r="K330" i="19"/>
  <c r="K331" i="19"/>
  <c r="K332" i="19"/>
  <c r="K333" i="19"/>
  <c r="K334" i="19"/>
  <c r="K335" i="19"/>
  <c r="K336" i="19"/>
  <c r="K337" i="19"/>
  <c r="K338" i="19"/>
  <c r="K339" i="19"/>
  <c r="K340" i="19"/>
  <c r="K341" i="19"/>
  <c r="K342" i="19"/>
  <c r="K343" i="19"/>
  <c r="K344" i="19"/>
  <c r="K345" i="19"/>
  <c r="K346" i="19"/>
  <c r="K347" i="19"/>
  <c r="K348" i="19"/>
  <c r="K349" i="19"/>
  <c r="K350" i="19"/>
  <c r="K351" i="19"/>
  <c r="K352" i="19"/>
  <c r="K353" i="19"/>
  <c r="K354" i="19"/>
  <c r="K355" i="19"/>
  <c r="K356" i="19"/>
  <c r="K357" i="19"/>
  <c r="K358" i="19"/>
  <c r="K359" i="19"/>
  <c r="K360" i="19"/>
  <c r="K361" i="19"/>
  <c r="K362" i="19"/>
  <c r="K363" i="19"/>
  <c r="K364" i="19"/>
  <c r="K365" i="19"/>
  <c r="K366" i="19"/>
  <c r="K367" i="19"/>
  <c r="K368" i="19"/>
  <c r="K369" i="19"/>
  <c r="K370" i="19"/>
  <c r="K371" i="19"/>
  <c r="K372" i="19"/>
  <c r="K373" i="19"/>
  <c r="K374" i="19"/>
  <c r="K375" i="19"/>
  <c r="K376" i="19"/>
  <c r="K377" i="19"/>
  <c r="K378" i="19"/>
  <c r="K379" i="19"/>
  <c r="K380" i="19"/>
  <c r="K381" i="19"/>
  <c r="K382" i="19"/>
  <c r="K383" i="19"/>
  <c r="K384" i="19"/>
  <c r="K385" i="19"/>
  <c r="K386" i="19"/>
  <c r="K387" i="19"/>
  <c r="K388" i="19"/>
  <c r="K389" i="19"/>
  <c r="K390" i="19"/>
  <c r="K391" i="19"/>
  <c r="K392" i="19"/>
  <c r="K393" i="19"/>
  <c r="K394" i="19"/>
  <c r="K395" i="19"/>
  <c r="K396" i="19"/>
  <c r="K397" i="19"/>
  <c r="K398" i="19"/>
  <c r="K399" i="19"/>
  <c r="K400" i="19"/>
  <c r="K401" i="19"/>
  <c r="K402" i="19"/>
  <c r="K403" i="19"/>
  <c r="K404" i="19"/>
  <c r="K405" i="19"/>
  <c r="K406" i="19"/>
  <c r="K407" i="19"/>
  <c r="K408" i="19"/>
  <c r="K409" i="19"/>
  <c r="K410" i="19"/>
  <c r="K411" i="19"/>
  <c r="K412" i="19"/>
  <c r="K413" i="19"/>
  <c r="K414" i="19"/>
  <c r="K415" i="19"/>
  <c r="K416" i="19"/>
  <c r="K417" i="19"/>
  <c r="K418" i="19"/>
  <c r="K419" i="19"/>
  <c r="K420" i="19"/>
  <c r="K421" i="19"/>
  <c r="K422" i="19"/>
  <c r="K423" i="19"/>
  <c r="K424" i="19"/>
  <c r="K425" i="19"/>
  <c r="K426" i="19"/>
  <c r="K427" i="19"/>
  <c r="K428" i="19"/>
  <c r="K429" i="19"/>
  <c r="K430" i="19"/>
  <c r="K431" i="19"/>
  <c r="K432" i="19"/>
  <c r="K433" i="19"/>
  <c r="K434" i="19"/>
  <c r="K435" i="19"/>
  <c r="K436" i="19"/>
  <c r="K437" i="19"/>
  <c r="K438" i="19"/>
  <c r="K439" i="19"/>
  <c r="K440" i="19"/>
  <c r="K441" i="19"/>
  <c r="K442" i="19"/>
  <c r="K443" i="19"/>
  <c r="K444" i="19"/>
  <c r="K445" i="19"/>
  <c r="K446" i="19"/>
  <c r="K447" i="19"/>
  <c r="K448" i="19"/>
  <c r="K449" i="19"/>
  <c r="K450" i="19"/>
  <c r="K451" i="19"/>
  <c r="K452" i="19"/>
  <c r="K453" i="19"/>
  <c r="K454" i="19"/>
  <c r="K455" i="19"/>
  <c r="K456" i="19"/>
  <c r="K457" i="19"/>
  <c r="K458" i="19"/>
  <c r="K459" i="19"/>
  <c r="K460" i="19"/>
  <c r="K461" i="19"/>
  <c r="K462" i="19"/>
  <c r="K463" i="19"/>
  <c r="K464" i="19"/>
  <c r="K465" i="19"/>
  <c r="K466" i="19"/>
  <c r="K467" i="19"/>
  <c r="K468" i="19"/>
  <c r="K469" i="19"/>
  <c r="K470" i="19"/>
  <c r="K471" i="19"/>
  <c r="K472" i="19"/>
  <c r="K473" i="19"/>
  <c r="K474" i="19"/>
  <c r="K475" i="19"/>
  <c r="K476" i="19"/>
  <c r="K477" i="19"/>
  <c r="K478" i="19"/>
  <c r="K479" i="19"/>
  <c r="K480" i="19"/>
  <c r="K481" i="19"/>
  <c r="K482" i="19"/>
  <c r="K483" i="19"/>
  <c r="K484" i="19"/>
  <c r="K485" i="19"/>
  <c r="K486" i="19"/>
  <c r="K487" i="19"/>
  <c r="K488" i="19"/>
  <c r="K489" i="19"/>
  <c r="K490" i="19"/>
  <c r="K491" i="19"/>
  <c r="K492" i="19"/>
  <c r="K493" i="19"/>
  <c r="K494" i="19"/>
  <c r="K495" i="19"/>
  <c r="K496" i="19"/>
  <c r="K497" i="19"/>
  <c r="K498" i="19"/>
  <c r="K499" i="19"/>
  <c r="K500" i="19"/>
  <c r="K3" i="19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192" i="18"/>
  <c r="J193" i="18"/>
  <c r="J194" i="18"/>
  <c r="J195" i="18"/>
  <c r="J196" i="18"/>
  <c r="J197" i="18"/>
  <c r="J198" i="18"/>
  <c r="J199" i="18"/>
  <c r="J200" i="18"/>
  <c r="J201" i="18"/>
  <c r="J202" i="18"/>
  <c r="J203" i="18"/>
  <c r="J204" i="18"/>
  <c r="J205" i="18"/>
  <c r="J206" i="18"/>
  <c r="J207" i="18"/>
  <c r="J208" i="18"/>
  <c r="J209" i="18"/>
  <c r="J210" i="18"/>
  <c r="J211" i="18"/>
  <c r="J212" i="18"/>
  <c r="J213" i="18"/>
  <c r="J214" i="18"/>
  <c r="J215" i="18"/>
  <c r="J216" i="18"/>
  <c r="J217" i="18"/>
  <c r="J218" i="18"/>
  <c r="J219" i="18"/>
  <c r="J220" i="18"/>
  <c r="J221" i="18"/>
  <c r="J222" i="18"/>
  <c r="J223" i="18"/>
  <c r="J224" i="18"/>
  <c r="J225" i="18"/>
  <c r="J226" i="18"/>
  <c r="J227" i="18"/>
  <c r="J228" i="18"/>
  <c r="J229" i="18"/>
  <c r="J230" i="18"/>
  <c r="J231" i="18"/>
  <c r="J232" i="18"/>
  <c r="J233" i="18"/>
  <c r="J234" i="18"/>
  <c r="J235" i="18"/>
  <c r="J236" i="18"/>
  <c r="J237" i="18"/>
  <c r="J238" i="18"/>
  <c r="J239" i="18"/>
  <c r="J240" i="18"/>
  <c r="J241" i="18"/>
  <c r="J242" i="18"/>
  <c r="J243" i="18"/>
  <c r="J244" i="18"/>
  <c r="J245" i="18"/>
  <c r="J246" i="18"/>
  <c r="J247" i="18"/>
  <c r="J248" i="18"/>
  <c r="J249" i="18"/>
  <c r="J250" i="18"/>
  <c r="J251" i="18"/>
  <c r="J252" i="18"/>
  <c r="J253" i="18"/>
  <c r="J254" i="18"/>
  <c r="J255" i="18"/>
  <c r="J256" i="18"/>
  <c r="J257" i="18"/>
  <c r="J258" i="18"/>
  <c r="J259" i="18"/>
  <c r="J260" i="18"/>
  <c r="J261" i="18"/>
  <c r="J262" i="18"/>
  <c r="J263" i="18"/>
  <c r="J264" i="18"/>
  <c r="J265" i="18"/>
  <c r="J266" i="18"/>
  <c r="J267" i="18"/>
  <c r="J268" i="18"/>
  <c r="J269" i="18"/>
  <c r="J270" i="18"/>
  <c r="J271" i="18"/>
  <c r="J272" i="18"/>
  <c r="J273" i="18"/>
  <c r="J274" i="18"/>
  <c r="J275" i="18"/>
  <c r="J276" i="18"/>
  <c r="J277" i="18"/>
  <c r="J278" i="18"/>
  <c r="J279" i="18"/>
  <c r="J280" i="18"/>
  <c r="J281" i="18"/>
  <c r="J282" i="18"/>
  <c r="J283" i="18"/>
  <c r="J284" i="18"/>
  <c r="J285" i="18"/>
  <c r="J286" i="18"/>
  <c r="J287" i="18"/>
  <c r="J288" i="18"/>
  <c r="J289" i="18"/>
  <c r="J290" i="18"/>
  <c r="J291" i="18"/>
  <c r="J292" i="18"/>
  <c r="J293" i="18"/>
  <c r="J294" i="18"/>
  <c r="J295" i="18"/>
  <c r="J296" i="18"/>
  <c r="J297" i="18"/>
  <c r="J298" i="18"/>
  <c r="J299" i="18"/>
  <c r="J300" i="18"/>
  <c r="J301" i="18"/>
  <c r="J302" i="18"/>
  <c r="J303" i="18"/>
  <c r="J304" i="18"/>
  <c r="J305" i="18"/>
  <c r="J306" i="18"/>
  <c r="J307" i="18"/>
  <c r="J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J343" i="18"/>
  <c r="J344" i="18"/>
  <c r="J345" i="18"/>
  <c r="J346" i="18"/>
  <c r="J347" i="18"/>
  <c r="J348" i="18"/>
  <c r="J349" i="18"/>
  <c r="J350" i="18"/>
  <c r="J351" i="18"/>
  <c r="J352" i="18"/>
  <c r="J353" i="18"/>
  <c r="J354" i="18"/>
  <c r="J355" i="18"/>
  <c r="J356" i="18"/>
  <c r="J357" i="18"/>
  <c r="J358" i="18"/>
  <c r="J359" i="18"/>
  <c r="J360" i="18"/>
  <c r="J361" i="18"/>
  <c r="J362" i="18"/>
  <c r="J363" i="18"/>
  <c r="J364" i="18"/>
  <c r="J365" i="18"/>
  <c r="J366" i="18"/>
  <c r="J367" i="18"/>
  <c r="J368" i="18"/>
  <c r="J369" i="18"/>
  <c r="J370" i="18"/>
  <c r="J371" i="18"/>
  <c r="J372" i="18"/>
  <c r="J373" i="18"/>
  <c r="J374" i="18"/>
  <c r="J375" i="18"/>
  <c r="J376" i="18"/>
  <c r="J377" i="18"/>
  <c r="J378" i="18"/>
  <c r="J379" i="18"/>
  <c r="J380" i="18"/>
  <c r="J381" i="18"/>
  <c r="J382" i="18"/>
  <c r="J383" i="18"/>
  <c r="J384" i="18"/>
  <c r="J385" i="18"/>
  <c r="J386" i="18"/>
  <c r="J387" i="18"/>
  <c r="J388" i="18"/>
  <c r="J389" i="18"/>
  <c r="J390" i="18"/>
  <c r="J391" i="18"/>
  <c r="J392" i="18"/>
  <c r="J393" i="18"/>
  <c r="J394" i="18"/>
  <c r="J395" i="18"/>
  <c r="J396" i="18"/>
  <c r="J397" i="18"/>
  <c r="J398" i="18"/>
  <c r="J399" i="18"/>
  <c r="J400" i="18"/>
  <c r="J401" i="18"/>
  <c r="J402" i="18"/>
  <c r="J403" i="18"/>
  <c r="J404" i="18"/>
  <c r="J405" i="18"/>
  <c r="J406" i="18"/>
  <c r="J407" i="18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J428" i="18"/>
  <c r="J429" i="18"/>
  <c r="J430" i="18"/>
  <c r="J431" i="18"/>
  <c r="J432" i="18"/>
  <c r="J433" i="18"/>
  <c r="J434" i="18"/>
  <c r="J435" i="18"/>
  <c r="J436" i="18"/>
  <c r="J437" i="18"/>
  <c r="J438" i="18"/>
  <c r="J439" i="18"/>
  <c r="J440" i="18"/>
  <c r="J441" i="18"/>
  <c r="J442" i="18"/>
  <c r="J443" i="18"/>
  <c r="J444" i="18"/>
  <c r="J445" i="18"/>
  <c r="J446" i="18"/>
  <c r="J447" i="18"/>
  <c r="J448" i="18"/>
  <c r="J449" i="18"/>
  <c r="J450" i="18"/>
  <c r="J451" i="18"/>
  <c r="J452" i="18"/>
  <c r="J453" i="18"/>
  <c r="J454" i="18"/>
  <c r="J455" i="18"/>
  <c r="J456" i="18"/>
  <c r="J457" i="18"/>
  <c r="J458" i="18"/>
  <c r="J459" i="18"/>
  <c r="J460" i="18"/>
  <c r="J461" i="18"/>
  <c r="J462" i="18"/>
  <c r="J463" i="18"/>
  <c r="J464" i="18"/>
  <c r="J465" i="18"/>
  <c r="J466" i="18"/>
  <c r="J467" i="18"/>
  <c r="J468" i="18"/>
  <c r="J469" i="18"/>
  <c r="J470" i="18"/>
  <c r="J471" i="18"/>
  <c r="J472" i="18"/>
  <c r="J473" i="18"/>
  <c r="J474" i="18"/>
  <c r="J475" i="18"/>
  <c r="J476" i="18"/>
  <c r="J477" i="18"/>
  <c r="J478" i="18"/>
  <c r="J479" i="18"/>
  <c r="J480" i="18"/>
  <c r="J481" i="18"/>
  <c r="J482" i="18"/>
  <c r="J483" i="18"/>
  <c r="J484" i="18"/>
  <c r="J485" i="18"/>
  <c r="J486" i="18"/>
  <c r="J487" i="18"/>
  <c r="J488" i="18"/>
  <c r="J489" i="18"/>
  <c r="J490" i="18"/>
  <c r="J491" i="18"/>
  <c r="J492" i="18"/>
  <c r="J493" i="18"/>
  <c r="J494" i="18"/>
  <c r="J495" i="18"/>
  <c r="J496" i="18"/>
  <c r="J497" i="18"/>
  <c r="J498" i="18"/>
  <c r="J499" i="18"/>
  <c r="J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3" i="18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J197" i="19"/>
  <c r="J198" i="19"/>
  <c r="J199" i="19"/>
  <c r="J200" i="19"/>
  <c r="J201" i="19"/>
  <c r="J202" i="19"/>
  <c r="J203" i="19"/>
  <c r="J204" i="19"/>
  <c r="J205" i="19"/>
  <c r="J206" i="19"/>
  <c r="J207" i="19"/>
  <c r="J208" i="19"/>
  <c r="J209" i="19"/>
  <c r="J210" i="19"/>
  <c r="J211" i="19"/>
  <c r="J212" i="19"/>
  <c r="J213" i="19"/>
  <c r="J214" i="19"/>
  <c r="J215" i="19"/>
  <c r="J216" i="19"/>
  <c r="J217" i="19"/>
  <c r="J218" i="19"/>
  <c r="J219" i="19"/>
  <c r="J220" i="19"/>
  <c r="J221" i="19"/>
  <c r="J222" i="19"/>
  <c r="J223" i="19"/>
  <c r="J224" i="19"/>
  <c r="J225" i="19"/>
  <c r="J226" i="19"/>
  <c r="J227" i="19"/>
  <c r="J228" i="19"/>
  <c r="J229" i="19"/>
  <c r="J230" i="19"/>
  <c r="J231" i="19"/>
  <c r="J232" i="19"/>
  <c r="J233" i="19"/>
  <c r="J234" i="19"/>
  <c r="J235" i="19"/>
  <c r="J236" i="19"/>
  <c r="J237" i="19"/>
  <c r="J238" i="19"/>
  <c r="J239" i="19"/>
  <c r="J240" i="19"/>
  <c r="J241" i="19"/>
  <c r="J242" i="19"/>
  <c r="J243" i="19"/>
  <c r="J244" i="19"/>
  <c r="J245" i="19"/>
  <c r="J246" i="19"/>
  <c r="J247" i="19"/>
  <c r="J248" i="19"/>
  <c r="J249" i="19"/>
  <c r="J250" i="19"/>
  <c r="J251" i="19"/>
  <c r="J252" i="19"/>
  <c r="J253" i="19"/>
  <c r="J254" i="19"/>
  <c r="J255" i="19"/>
  <c r="J256" i="19"/>
  <c r="J257" i="19"/>
  <c r="J258" i="19"/>
  <c r="J259" i="19"/>
  <c r="J260" i="19"/>
  <c r="J261" i="19"/>
  <c r="J262" i="19"/>
  <c r="J263" i="19"/>
  <c r="J264" i="19"/>
  <c r="J265" i="19"/>
  <c r="J266" i="19"/>
  <c r="J267" i="19"/>
  <c r="J268" i="19"/>
  <c r="J269" i="19"/>
  <c r="J270" i="19"/>
  <c r="J271" i="19"/>
  <c r="J272" i="19"/>
  <c r="J273" i="19"/>
  <c r="J274" i="19"/>
  <c r="J275" i="19"/>
  <c r="J276" i="19"/>
  <c r="J277" i="19"/>
  <c r="J278" i="19"/>
  <c r="J279" i="19"/>
  <c r="J280" i="19"/>
  <c r="J281" i="19"/>
  <c r="J282" i="19"/>
  <c r="J283" i="19"/>
  <c r="J284" i="19"/>
  <c r="J285" i="19"/>
  <c r="J286" i="19"/>
  <c r="J287" i="19"/>
  <c r="J288" i="19"/>
  <c r="J289" i="19"/>
  <c r="J290" i="19"/>
  <c r="J291" i="19"/>
  <c r="J292" i="19"/>
  <c r="J293" i="19"/>
  <c r="J294" i="19"/>
  <c r="J295" i="19"/>
  <c r="J296" i="19"/>
  <c r="J297" i="19"/>
  <c r="J298" i="19"/>
  <c r="J299" i="19"/>
  <c r="J300" i="19"/>
  <c r="J301" i="19"/>
  <c r="J302" i="19"/>
  <c r="J303" i="19"/>
  <c r="J304" i="19"/>
  <c r="J305" i="19"/>
  <c r="J306" i="19"/>
  <c r="J307" i="19"/>
  <c r="J308" i="19"/>
  <c r="J309" i="19"/>
  <c r="J310" i="19"/>
  <c r="J311" i="19"/>
  <c r="J312" i="19"/>
  <c r="J313" i="19"/>
  <c r="J314" i="19"/>
  <c r="J315" i="19"/>
  <c r="J316" i="19"/>
  <c r="J317" i="19"/>
  <c r="J318" i="19"/>
  <c r="J319" i="19"/>
  <c r="J320" i="19"/>
  <c r="J321" i="19"/>
  <c r="J322" i="19"/>
  <c r="J323" i="19"/>
  <c r="J324" i="19"/>
  <c r="J325" i="19"/>
  <c r="J326" i="19"/>
  <c r="J327" i="19"/>
  <c r="J328" i="19"/>
  <c r="J329" i="19"/>
  <c r="J330" i="19"/>
  <c r="J331" i="19"/>
  <c r="J332" i="19"/>
  <c r="J333" i="19"/>
  <c r="J334" i="19"/>
  <c r="J335" i="19"/>
  <c r="J336" i="19"/>
  <c r="J337" i="19"/>
  <c r="J338" i="19"/>
  <c r="J339" i="19"/>
  <c r="J340" i="19"/>
  <c r="J341" i="19"/>
  <c r="J342" i="19"/>
  <c r="J343" i="19"/>
  <c r="J344" i="19"/>
  <c r="J345" i="19"/>
  <c r="J346" i="19"/>
  <c r="J347" i="19"/>
  <c r="J348" i="19"/>
  <c r="J349" i="19"/>
  <c r="J350" i="19"/>
  <c r="J351" i="19"/>
  <c r="J352" i="19"/>
  <c r="J353" i="19"/>
  <c r="J354" i="19"/>
  <c r="J355" i="19"/>
  <c r="J356" i="19"/>
  <c r="J357" i="19"/>
  <c r="J358" i="19"/>
  <c r="J359" i="19"/>
  <c r="J360" i="19"/>
  <c r="J361" i="19"/>
  <c r="J362" i="19"/>
  <c r="J363" i="19"/>
  <c r="J364" i="19"/>
  <c r="J365" i="19"/>
  <c r="J366" i="19"/>
  <c r="J367" i="19"/>
  <c r="J368" i="19"/>
  <c r="J369" i="19"/>
  <c r="J370" i="19"/>
  <c r="J371" i="19"/>
  <c r="J372" i="19"/>
  <c r="J373" i="19"/>
  <c r="J374" i="19"/>
  <c r="J375" i="19"/>
  <c r="J376" i="19"/>
  <c r="J377" i="19"/>
  <c r="J378" i="19"/>
  <c r="J379" i="19"/>
  <c r="J380" i="19"/>
  <c r="J381" i="19"/>
  <c r="J382" i="19"/>
  <c r="J383" i="19"/>
  <c r="J384" i="19"/>
  <c r="J385" i="19"/>
  <c r="J386" i="19"/>
  <c r="J387" i="19"/>
  <c r="J388" i="19"/>
  <c r="J389" i="19"/>
  <c r="J390" i="19"/>
  <c r="J391" i="19"/>
  <c r="J392" i="19"/>
  <c r="J393" i="19"/>
  <c r="J394" i="19"/>
  <c r="J395" i="19"/>
  <c r="J396" i="19"/>
  <c r="J397" i="19"/>
  <c r="J398" i="19"/>
  <c r="J399" i="19"/>
  <c r="J400" i="19"/>
  <c r="J401" i="19"/>
  <c r="J402" i="19"/>
  <c r="J403" i="19"/>
  <c r="J404" i="19"/>
  <c r="J405" i="19"/>
  <c r="J406" i="19"/>
  <c r="J407" i="19"/>
  <c r="J408" i="19"/>
  <c r="J409" i="19"/>
  <c r="J410" i="19"/>
  <c r="J411" i="19"/>
  <c r="J412" i="19"/>
  <c r="J413" i="19"/>
  <c r="J414" i="19"/>
  <c r="J415" i="19"/>
  <c r="J416" i="19"/>
  <c r="J417" i="19"/>
  <c r="J418" i="19"/>
  <c r="J419" i="19"/>
  <c r="J420" i="19"/>
  <c r="J421" i="19"/>
  <c r="J422" i="19"/>
  <c r="J423" i="19"/>
  <c r="J424" i="19"/>
  <c r="J425" i="19"/>
  <c r="J426" i="19"/>
  <c r="J427" i="19"/>
  <c r="J428" i="19"/>
  <c r="J429" i="19"/>
  <c r="J430" i="19"/>
  <c r="J431" i="19"/>
  <c r="J432" i="19"/>
  <c r="J433" i="19"/>
  <c r="J434" i="19"/>
  <c r="J435" i="19"/>
  <c r="J436" i="19"/>
  <c r="J437" i="19"/>
  <c r="J438" i="19"/>
  <c r="J439" i="19"/>
  <c r="J440" i="19"/>
  <c r="J441" i="19"/>
  <c r="J442" i="19"/>
  <c r="J443" i="19"/>
  <c r="J444" i="19"/>
  <c r="J445" i="19"/>
  <c r="J446" i="19"/>
  <c r="J447" i="19"/>
  <c r="J448" i="19"/>
  <c r="J449" i="19"/>
  <c r="J450" i="19"/>
  <c r="J451" i="19"/>
  <c r="J452" i="19"/>
  <c r="J453" i="19"/>
  <c r="J454" i="19"/>
  <c r="J455" i="19"/>
  <c r="J456" i="19"/>
  <c r="J457" i="19"/>
  <c r="J458" i="19"/>
  <c r="J459" i="19"/>
  <c r="J460" i="19"/>
  <c r="J461" i="19"/>
  <c r="J462" i="19"/>
  <c r="J463" i="19"/>
  <c r="J464" i="19"/>
  <c r="J465" i="19"/>
  <c r="J466" i="19"/>
  <c r="J467" i="19"/>
  <c r="J468" i="19"/>
  <c r="J469" i="19"/>
  <c r="J470" i="19"/>
  <c r="J471" i="19"/>
  <c r="J472" i="19"/>
  <c r="J473" i="19"/>
  <c r="J474" i="19"/>
  <c r="J475" i="19"/>
  <c r="J476" i="19"/>
  <c r="J477" i="19"/>
  <c r="J478" i="19"/>
  <c r="J479" i="19"/>
  <c r="J480" i="19"/>
  <c r="J481" i="19"/>
  <c r="J482" i="19"/>
  <c r="J483" i="19"/>
  <c r="J484" i="19"/>
  <c r="J485" i="19"/>
  <c r="J486" i="19"/>
  <c r="J487" i="19"/>
  <c r="J488" i="19"/>
  <c r="J489" i="19"/>
  <c r="J490" i="19"/>
  <c r="J491" i="19"/>
  <c r="J492" i="19"/>
  <c r="J493" i="19"/>
  <c r="J494" i="19"/>
  <c r="J495" i="19"/>
  <c r="J496" i="19"/>
  <c r="J497" i="19"/>
  <c r="J498" i="19"/>
  <c r="J499" i="19"/>
  <c r="J500" i="19"/>
  <c r="J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316" i="19"/>
  <c r="I317" i="19"/>
  <c r="I318" i="19"/>
  <c r="I319" i="19"/>
  <c r="I320" i="19"/>
  <c r="I321" i="19"/>
  <c r="I322" i="19"/>
  <c r="I323" i="19"/>
  <c r="I324" i="19"/>
  <c r="I325" i="19"/>
  <c r="I326" i="19"/>
  <c r="I327" i="19"/>
  <c r="I328" i="19"/>
  <c r="I329" i="19"/>
  <c r="I330" i="19"/>
  <c r="I331" i="19"/>
  <c r="I332" i="19"/>
  <c r="I333" i="19"/>
  <c r="I334" i="19"/>
  <c r="I335" i="19"/>
  <c r="I336" i="19"/>
  <c r="I337" i="19"/>
  <c r="I338" i="19"/>
  <c r="I339" i="19"/>
  <c r="I340" i="19"/>
  <c r="I341" i="19"/>
  <c r="I342" i="19"/>
  <c r="I343" i="19"/>
  <c r="I344" i="19"/>
  <c r="I345" i="19"/>
  <c r="I346" i="19"/>
  <c r="I347" i="19"/>
  <c r="I348" i="19"/>
  <c r="I349" i="19"/>
  <c r="I350" i="19"/>
  <c r="I351" i="19"/>
  <c r="I352" i="19"/>
  <c r="I353" i="19"/>
  <c r="I354" i="19"/>
  <c r="I355" i="19"/>
  <c r="I356" i="19"/>
  <c r="I357" i="19"/>
  <c r="I358" i="19"/>
  <c r="I359" i="19"/>
  <c r="I360" i="19"/>
  <c r="I361" i="19"/>
  <c r="I362" i="19"/>
  <c r="I363" i="19"/>
  <c r="I364" i="19"/>
  <c r="I365" i="19"/>
  <c r="I366" i="19"/>
  <c r="I367" i="19"/>
  <c r="I368" i="19"/>
  <c r="I369" i="19"/>
  <c r="I370" i="19"/>
  <c r="I371" i="19"/>
  <c r="I372" i="19"/>
  <c r="I373" i="19"/>
  <c r="I374" i="19"/>
  <c r="I375" i="19"/>
  <c r="I376" i="19"/>
  <c r="I377" i="19"/>
  <c r="I378" i="19"/>
  <c r="I379" i="19"/>
  <c r="I380" i="19"/>
  <c r="I381" i="19"/>
  <c r="I382" i="19"/>
  <c r="I383" i="19"/>
  <c r="I384" i="19"/>
  <c r="I385" i="19"/>
  <c r="I386" i="19"/>
  <c r="I387" i="19"/>
  <c r="I388" i="19"/>
  <c r="I389" i="19"/>
  <c r="I390" i="19"/>
  <c r="I391" i="19"/>
  <c r="I392" i="19"/>
  <c r="I393" i="19"/>
  <c r="I394" i="19"/>
  <c r="I395" i="19"/>
  <c r="I396" i="19"/>
  <c r="I397" i="19"/>
  <c r="I398" i="19"/>
  <c r="I399" i="19"/>
  <c r="I400" i="19"/>
  <c r="I401" i="19"/>
  <c r="I402" i="19"/>
  <c r="I403" i="19"/>
  <c r="I404" i="19"/>
  <c r="I405" i="19"/>
  <c r="I406" i="19"/>
  <c r="I407" i="19"/>
  <c r="I408" i="19"/>
  <c r="I409" i="19"/>
  <c r="I410" i="19"/>
  <c r="I411" i="19"/>
  <c r="I412" i="19"/>
  <c r="I413" i="19"/>
  <c r="I414" i="19"/>
  <c r="I415" i="19"/>
  <c r="I416" i="19"/>
  <c r="I417" i="19"/>
  <c r="I418" i="19"/>
  <c r="I419" i="19"/>
  <c r="I420" i="19"/>
  <c r="I421" i="19"/>
  <c r="I422" i="19"/>
  <c r="I423" i="19"/>
  <c r="I424" i="19"/>
  <c r="I425" i="19"/>
  <c r="I426" i="19"/>
  <c r="I427" i="19"/>
  <c r="I428" i="19"/>
  <c r="I429" i="19"/>
  <c r="I430" i="19"/>
  <c r="I431" i="19"/>
  <c r="I432" i="19"/>
  <c r="I433" i="19"/>
  <c r="I434" i="19"/>
  <c r="I435" i="19"/>
  <c r="I436" i="19"/>
  <c r="I437" i="19"/>
  <c r="I438" i="19"/>
  <c r="I439" i="19"/>
  <c r="I440" i="19"/>
  <c r="I441" i="19"/>
  <c r="I442" i="19"/>
  <c r="I443" i="19"/>
  <c r="I444" i="19"/>
  <c r="I445" i="19"/>
  <c r="I446" i="19"/>
  <c r="I447" i="19"/>
  <c r="I448" i="19"/>
  <c r="I449" i="19"/>
  <c r="I450" i="19"/>
  <c r="I451" i="19"/>
  <c r="I452" i="19"/>
  <c r="I453" i="19"/>
  <c r="I454" i="19"/>
  <c r="I455" i="19"/>
  <c r="I456" i="19"/>
  <c r="I457" i="19"/>
  <c r="I458" i="19"/>
  <c r="I459" i="19"/>
  <c r="I460" i="19"/>
  <c r="I461" i="19"/>
  <c r="I462" i="19"/>
  <c r="I463" i="19"/>
  <c r="I464" i="19"/>
  <c r="I465" i="19"/>
  <c r="I466" i="19"/>
  <c r="I467" i="19"/>
  <c r="I468" i="19"/>
  <c r="I469" i="19"/>
  <c r="I470" i="19"/>
  <c r="I471" i="19"/>
  <c r="I472" i="19"/>
  <c r="I473" i="19"/>
  <c r="I474" i="19"/>
  <c r="I475" i="19"/>
  <c r="I476" i="19"/>
  <c r="I477" i="19"/>
  <c r="I478" i="19"/>
  <c r="I479" i="19"/>
  <c r="I480" i="19"/>
  <c r="I481" i="19"/>
  <c r="I482" i="19"/>
  <c r="I483" i="19"/>
  <c r="I484" i="19"/>
  <c r="I485" i="19"/>
  <c r="I486" i="19"/>
  <c r="I487" i="19"/>
  <c r="I488" i="19"/>
  <c r="I489" i="19"/>
  <c r="I490" i="19"/>
  <c r="I491" i="19"/>
  <c r="I492" i="19"/>
  <c r="I493" i="19"/>
  <c r="I494" i="19"/>
  <c r="I495" i="19"/>
  <c r="I496" i="19"/>
  <c r="I497" i="19"/>
  <c r="I498" i="19"/>
  <c r="I499" i="19"/>
  <c r="I500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I3" i="19"/>
  <c r="H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0" i="19"/>
  <c r="G261" i="19"/>
  <c r="G262" i="19"/>
  <c r="G263" i="19"/>
  <c r="G264" i="19"/>
  <c r="G265" i="19"/>
  <c r="G266" i="19"/>
  <c r="G267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281" i="19"/>
  <c r="G282" i="19"/>
  <c r="G283" i="19"/>
  <c r="G284" i="19"/>
  <c r="G285" i="19"/>
  <c r="G286" i="19"/>
  <c r="G287" i="19"/>
  <c r="G288" i="19"/>
  <c r="G289" i="19"/>
  <c r="G290" i="19"/>
  <c r="G291" i="19"/>
  <c r="G292" i="19"/>
  <c r="G293" i="19"/>
  <c r="G294" i="19"/>
  <c r="G295" i="19"/>
  <c r="G296" i="19"/>
  <c r="G297" i="19"/>
  <c r="G298" i="19"/>
  <c r="G299" i="19"/>
  <c r="G300" i="19"/>
  <c r="G301" i="19"/>
  <c r="G302" i="19"/>
  <c r="G303" i="19"/>
  <c r="G304" i="19"/>
  <c r="G305" i="19"/>
  <c r="G306" i="19"/>
  <c r="G307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324" i="19"/>
  <c r="G325" i="19"/>
  <c r="G326" i="19"/>
  <c r="G327" i="19"/>
  <c r="G328" i="19"/>
  <c r="G329" i="19"/>
  <c r="G330" i="19"/>
  <c r="G331" i="19"/>
  <c r="G332" i="19"/>
  <c r="G333" i="19"/>
  <c r="G334" i="19"/>
  <c r="G335" i="19"/>
  <c r="G336" i="19"/>
  <c r="G337" i="19"/>
  <c r="G338" i="19"/>
  <c r="G339" i="19"/>
  <c r="G340" i="19"/>
  <c r="G341" i="19"/>
  <c r="G342" i="19"/>
  <c r="G343" i="19"/>
  <c r="G344" i="19"/>
  <c r="G345" i="19"/>
  <c r="G346" i="19"/>
  <c r="G347" i="19"/>
  <c r="G348" i="19"/>
  <c r="G349" i="19"/>
  <c r="G350" i="19"/>
  <c r="G351" i="19"/>
  <c r="G352" i="19"/>
  <c r="G353" i="19"/>
  <c r="G354" i="19"/>
  <c r="G355" i="19"/>
  <c r="G356" i="19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3" i="19"/>
  <c r="F3" i="19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D408" i="18"/>
  <c r="D409" i="18"/>
  <c r="D410" i="18"/>
  <c r="D411" i="18"/>
  <c r="D412" i="18"/>
  <c r="D413" i="18"/>
  <c r="D414" i="18"/>
  <c r="D415" i="18"/>
  <c r="D416" i="18"/>
  <c r="D417" i="18"/>
  <c r="D418" i="18"/>
  <c r="D419" i="18"/>
  <c r="D420" i="18"/>
  <c r="D421" i="18"/>
  <c r="D422" i="18"/>
  <c r="D423" i="18"/>
  <c r="D424" i="18"/>
  <c r="D425" i="18"/>
  <c r="D426" i="18"/>
  <c r="D427" i="18"/>
  <c r="D428" i="18"/>
  <c r="D429" i="18"/>
  <c r="D430" i="18"/>
  <c r="D431" i="18"/>
  <c r="D432" i="18"/>
  <c r="D433" i="18"/>
  <c r="D434" i="18"/>
  <c r="D435" i="18"/>
  <c r="D436" i="18"/>
  <c r="D437" i="18"/>
  <c r="D438" i="18"/>
  <c r="D439" i="18"/>
  <c r="D440" i="18"/>
  <c r="D441" i="18"/>
  <c r="D442" i="18"/>
  <c r="D443" i="18"/>
  <c r="D444" i="18"/>
  <c r="D445" i="18"/>
  <c r="D446" i="18"/>
  <c r="D447" i="18"/>
  <c r="D448" i="18"/>
  <c r="D449" i="18"/>
  <c r="D450" i="18"/>
  <c r="D451" i="18"/>
  <c r="D452" i="18"/>
  <c r="D453" i="18"/>
  <c r="D454" i="18"/>
  <c r="D455" i="18"/>
  <c r="D456" i="18"/>
  <c r="D457" i="18"/>
  <c r="D458" i="18"/>
  <c r="D459" i="18"/>
  <c r="D460" i="18"/>
  <c r="D461" i="18"/>
  <c r="D462" i="18"/>
  <c r="D463" i="18"/>
  <c r="D464" i="18"/>
  <c r="D465" i="18"/>
  <c r="D466" i="18"/>
  <c r="D467" i="18"/>
  <c r="D468" i="18"/>
  <c r="D469" i="18"/>
  <c r="D470" i="18"/>
  <c r="D471" i="18"/>
  <c r="D472" i="18"/>
  <c r="D473" i="18"/>
  <c r="D474" i="18"/>
  <c r="D475" i="18"/>
  <c r="D476" i="18"/>
  <c r="D477" i="18"/>
  <c r="D478" i="18"/>
  <c r="D479" i="18"/>
  <c r="D480" i="18"/>
  <c r="D481" i="18"/>
  <c r="D482" i="18"/>
  <c r="D483" i="18"/>
  <c r="D484" i="18"/>
  <c r="D485" i="18"/>
  <c r="D486" i="18"/>
  <c r="D487" i="18"/>
  <c r="D488" i="18"/>
  <c r="D489" i="18"/>
  <c r="D490" i="18"/>
  <c r="D491" i="18"/>
  <c r="D492" i="18"/>
  <c r="D493" i="18"/>
  <c r="D494" i="18"/>
  <c r="D495" i="18"/>
  <c r="D496" i="18"/>
  <c r="D497" i="18"/>
  <c r="D498" i="18"/>
  <c r="D499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3" i="18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C230" i="19"/>
  <c r="C231" i="19"/>
  <c r="C232" i="19"/>
  <c r="C233" i="19"/>
  <c r="C234" i="19"/>
  <c r="C235" i="19"/>
  <c r="C236" i="19"/>
  <c r="C237" i="19"/>
  <c r="C238" i="19"/>
  <c r="C239" i="19"/>
  <c r="C240" i="19"/>
  <c r="C241" i="19"/>
  <c r="C242" i="19"/>
  <c r="C243" i="19"/>
  <c r="C244" i="19"/>
  <c r="C245" i="19"/>
  <c r="C246" i="19"/>
  <c r="C247" i="19"/>
  <c r="C248" i="19"/>
  <c r="C249" i="19"/>
  <c r="C250" i="19"/>
  <c r="C251" i="19"/>
  <c r="C252" i="19"/>
  <c r="C253" i="19"/>
  <c r="C254" i="19"/>
  <c r="C255" i="19"/>
  <c r="C256" i="19"/>
  <c r="C257" i="19"/>
  <c r="C258" i="19"/>
  <c r="C259" i="19"/>
  <c r="C260" i="19"/>
  <c r="C261" i="19"/>
  <c r="C262" i="19"/>
  <c r="C263" i="19"/>
  <c r="C264" i="19"/>
  <c r="C265" i="19"/>
  <c r="C266" i="19"/>
  <c r="C267" i="19"/>
  <c r="C268" i="19"/>
  <c r="C269" i="19"/>
  <c r="C270" i="19"/>
  <c r="C271" i="19"/>
  <c r="C272" i="19"/>
  <c r="C273" i="19"/>
  <c r="C274" i="19"/>
  <c r="C275" i="19"/>
  <c r="C276" i="19"/>
  <c r="C277" i="19"/>
  <c r="C278" i="19"/>
  <c r="C279" i="19"/>
  <c r="C280" i="19"/>
  <c r="C281" i="19"/>
  <c r="C282" i="19"/>
  <c r="C283" i="19"/>
  <c r="C284" i="19"/>
  <c r="C285" i="19"/>
  <c r="C286" i="19"/>
  <c r="C287" i="19"/>
  <c r="C288" i="19"/>
  <c r="C289" i="19"/>
  <c r="C290" i="19"/>
  <c r="C291" i="19"/>
  <c r="C292" i="19"/>
  <c r="C293" i="19"/>
  <c r="C294" i="19"/>
  <c r="C295" i="19"/>
  <c r="C296" i="19"/>
  <c r="C297" i="19"/>
  <c r="C298" i="19"/>
  <c r="C299" i="19"/>
  <c r="C300" i="19"/>
  <c r="C301" i="19"/>
  <c r="C302" i="19"/>
  <c r="C303" i="19"/>
  <c r="C304" i="19"/>
  <c r="C305" i="19"/>
  <c r="C306" i="19"/>
  <c r="C307" i="19"/>
  <c r="C308" i="19"/>
  <c r="C309" i="19"/>
  <c r="C310" i="19"/>
  <c r="C311" i="19"/>
  <c r="C312" i="19"/>
  <c r="C313" i="19"/>
  <c r="C314" i="19"/>
  <c r="C315" i="19"/>
  <c r="C316" i="19"/>
  <c r="C317" i="19"/>
  <c r="C318" i="19"/>
  <c r="C319" i="19"/>
  <c r="C320" i="19"/>
  <c r="C321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6" i="19"/>
  <c r="C337" i="19"/>
  <c r="C338" i="19"/>
  <c r="C339" i="19"/>
  <c r="C340" i="19"/>
  <c r="C341" i="19"/>
  <c r="C342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63" i="19"/>
  <c r="C364" i="19"/>
  <c r="C365" i="19"/>
  <c r="C366" i="19"/>
  <c r="C367" i="19"/>
  <c r="C368" i="19"/>
  <c r="C369" i="19"/>
  <c r="C370" i="19"/>
  <c r="C371" i="19"/>
  <c r="C372" i="19"/>
  <c r="C373" i="19"/>
  <c r="C374" i="19"/>
  <c r="C375" i="19"/>
  <c r="C376" i="19"/>
  <c r="C377" i="19"/>
  <c r="C378" i="19"/>
  <c r="C379" i="19"/>
  <c r="C380" i="19"/>
  <c r="C381" i="19"/>
  <c r="C382" i="19"/>
  <c r="C383" i="19"/>
  <c r="C384" i="19"/>
  <c r="C385" i="19"/>
  <c r="C386" i="19"/>
  <c r="C387" i="19"/>
  <c r="C388" i="19"/>
  <c r="C389" i="19"/>
  <c r="C390" i="19"/>
  <c r="C391" i="19"/>
  <c r="C392" i="19"/>
  <c r="C393" i="19"/>
  <c r="C394" i="19"/>
  <c r="C395" i="19"/>
  <c r="C396" i="19"/>
  <c r="C397" i="19"/>
  <c r="C398" i="19"/>
  <c r="C399" i="19"/>
  <c r="C400" i="19"/>
  <c r="C401" i="19"/>
  <c r="C402" i="19"/>
  <c r="C403" i="19"/>
  <c r="C404" i="19"/>
  <c r="C405" i="19"/>
  <c r="C406" i="19"/>
  <c r="C407" i="19"/>
  <c r="C408" i="19"/>
  <c r="C409" i="19"/>
  <c r="C410" i="19"/>
  <c r="C411" i="19"/>
  <c r="C412" i="19"/>
  <c r="C413" i="19"/>
  <c r="C414" i="19"/>
  <c r="C415" i="19"/>
  <c r="C416" i="19"/>
  <c r="C417" i="19"/>
  <c r="C418" i="19"/>
  <c r="C419" i="19"/>
  <c r="C420" i="19"/>
  <c r="C421" i="19"/>
  <c r="C422" i="19"/>
  <c r="C423" i="19"/>
  <c r="C424" i="19"/>
  <c r="C425" i="19"/>
  <c r="C426" i="19"/>
  <c r="C427" i="19"/>
  <c r="C428" i="19"/>
  <c r="C429" i="19"/>
  <c r="C430" i="19"/>
  <c r="C431" i="19"/>
  <c r="C432" i="19"/>
  <c r="C433" i="19"/>
  <c r="C434" i="19"/>
  <c r="C435" i="19"/>
  <c r="C436" i="19"/>
  <c r="C437" i="19"/>
  <c r="C438" i="19"/>
  <c r="C439" i="19"/>
  <c r="C440" i="19"/>
  <c r="C441" i="19"/>
  <c r="C442" i="19"/>
  <c r="C443" i="19"/>
  <c r="C444" i="19"/>
  <c r="C445" i="19"/>
  <c r="C446" i="19"/>
  <c r="C447" i="19"/>
  <c r="C448" i="19"/>
  <c r="C449" i="19"/>
  <c r="C450" i="19"/>
  <c r="C451" i="19"/>
  <c r="C452" i="19"/>
  <c r="C453" i="19"/>
  <c r="C454" i="19"/>
  <c r="C455" i="19"/>
  <c r="C456" i="19"/>
  <c r="C457" i="19"/>
  <c r="C458" i="19"/>
  <c r="C459" i="19"/>
  <c r="C460" i="19"/>
  <c r="C461" i="19"/>
  <c r="C462" i="19"/>
  <c r="C463" i="19"/>
  <c r="C464" i="19"/>
  <c r="C465" i="19"/>
  <c r="C466" i="19"/>
  <c r="C467" i="19"/>
  <c r="C468" i="19"/>
  <c r="C469" i="19"/>
  <c r="C470" i="19"/>
  <c r="C471" i="19"/>
  <c r="C472" i="19"/>
  <c r="C473" i="19"/>
  <c r="C474" i="19"/>
  <c r="C475" i="19"/>
  <c r="C476" i="19"/>
  <c r="C477" i="19"/>
  <c r="C478" i="19"/>
  <c r="C479" i="19"/>
  <c r="C480" i="19"/>
  <c r="C481" i="19"/>
  <c r="C482" i="19"/>
  <c r="C483" i="19"/>
  <c r="C484" i="19"/>
  <c r="C485" i="19"/>
  <c r="C486" i="19"/>
  <c r="C487" i="19"/>
  <c r="C488" i="19"/>
  <c r="C489" i="19"/>
  <c r="C490" i="19"/>
  <c r="C491" i="19"/>
  <c r="C492" i="19"/>
  <c r="C493" i="19"/>
  <c r="C494" i="19"/>
  <c r="C495" i="19"/>
  <c r="C496" i="19"/>
  <c r="C497" i="19"/>
  <c r="C498" i="19"/>
  <c r="C499" i="19"/>
  <c r="C500" i="19"/>
  <c r="E3" i="18"/>
  <c r="D3" i="18"/>
  <c r="C3" i="18"/>
  <c r="B3" i="19"/>
  <c r="E3" i="19"/>
  <c r="D3" i="19"/>
  <c r="C3" i="19"/>
  <c r="O32" i="18"/>
  <c r="P32" i="18"/>
  <c r="Q32" i="18"/>
  <c r="R32" i="18"/>
  <c r="S32" i="18"/>
  <c r="T32" i="18"/>
  <c r="U32" i="18"/>
  <c r="V32" i="18"/>
  <c r="W32" i="18"/>
  <c r="X32" i="18"/>
  <c r="Y32" i="18"/>
  <c r="Z32" i="18"/>
  <c r="AB32" i="18"/>
  <c r="AC32" i="18"/>
  <c r="AD32" i="18"/>
  <c r="AE32" i="18"/>
  <c r="AF32" i="18"/>
  <c r="AG32" i="18"/>
  <c r="AH32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B33" i="18"/>
  <c r="AC33" i="18"/>
  <c r="AD33" i="18"/>
  <c r="AE33" i="18"/>
  <c r="AF33" i="18"/>
  <c r="AG33" i="18"/>
  <c r="AH33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B34" i="18"/>
  <c r="AC34" i="18"/>
  <c r="AD34" i="18"/>
  <c r="AE34" i="18"/>
  <c r="AF34" i="18"/>
  <c r="AG34" i="18"/>
  <c r="AH34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B35" i="18"/>
  <c r="AC35" i="18"/>
  <c r="AD35" i="18"/>
  <c r="AE35" i="18"/>
  <c r="AF35" i="18"/>
  <c r="AG35" i="18"/>
  <c r="AH35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B36" i="18"/>
  <c r="AC36" i="18"/>
  <c r="AD36" i="18"/>
  <c r="AE36" i="18"/>
  <c r="AF36" i="18"/>
  <c r="AG36" i="18"/>
  <c r="AH36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B37" i="18"/>
  <c r="AC37" i="18"/>
  <c r="AD37" i="18"/>
  <c r="AE37" i="18"/>
  <c r="AF37" i="18"/>
  <c r="AG37" i="18"/>
  <c r="AH37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B38" i="18"/>
  <c r="AC38" i="18"/>
  <c r="AD38" i="18"/>
  <c r="AE38" i="18"/>
  <c r="AF38" i="18"/>
  <c r="AG38" i="18"/>
  <c r="AH38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B39" i="18"/>
  <c r="AC39" i="18"/>
  <c r="AD39" i="18"/>
  <c r="AE39" i="18"/>
  <c r="AF39" i="18"/>
  <c r="AG39" i="18"/>
  <c r="AH39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B40" i="18"/>
  <c r="AC40" i="18"/>
  <c r="AD40" i="18"/>
  <c r="AE40" i="18"/>
  <c r="AF40" i="18"/>
  <c r="AG40" i="18"/>
  <c r="AH40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B41" i="18"/>
  <c r="AC41" i="18"/>
  <c r="AD41" i="18"/>
  <c r="AE41" i="18"/>
  <c r="AF41" i="18"/>
  <c r="AG41" i="18"/>
  <c r="AH41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B42" i="18"/>
  <c r="AC42" i="18"/>
  <c r="AD42" i="18"/>
  <c r="AE42" i="18"/>
  <c r="AF42" i="18"/>
  <c r="AG42" i="18"/>
  <c r="AH42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B43" i="18"/>
  <c r="AC43" i="18"/>
  <c r="AD43" i="18"/>
  <c r="AE43" i="18"/>
  <c r="AF43" i="18"/>
  <c r="AG43" i="18"/>
  <c r="AH43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B44" i="18"/>
  <c r="AC44" i="18"/>
  <c r="AD44" i="18"/>
  <c r="AE44" i="18"/>
  <c r="AF44" i="18"/>
  <c r="AG44" i="18"/>
  <c r="AH44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B45" i="18"/>
  <c r="AC45" i="18"/>
  <c r="AD45" i="18"/>
  <c r="AE45" i="18"/>
  <c r="AF45" i="18"/>
  <c r="AG45" i="18"/>
  <c r="AH45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B46" i="18"/>
  <c r="AC46" i="18"/>
  <c r="AD46" i="18"/>
  <c r="AE46" i="18"/>
  <c r="AF46" i="18"/>
  <c r="AG46" i="18"/>
  <c r="AH46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B47" i="18"/>
  <c r="AC47" i="18"/>
  <c r="AD47" i="18"/>
  <c r="AE47" i="18"/>
  <c r="AF47" i="18"/>
  <c r="AG47" i="18"/>
  <c r="AH47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B48" i="18"/>
  <c r="AC48" i="18"/>
  <c r="AD48" i="18"/>
  <c r="AE48" i="18"/>
  <c r="AF48" i="18"/>
  <c r="AG48" i="18"/>
  <c r="AH48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B49" i="18"/>
  <c r="AC49" i="18"/>
  <c r="AD49" i="18"/>
  <c r="AE49" i="18"/>
  <c r="AF49" i="18"/>
  <c r="AG49" i="18"/>
  <c r="AH49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B50" i="18"/>
  <c r="AC50" i="18"/>
  <c r="AD50" i="18"/>
  <c r="AE50" i="18"/>
  <c r="AF50" i="18"/>
  <c r="AG50" i="18"/>
  <c r="AH50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B51" i="18"/>
  <c r="AC51" i="18"/>
  <c r="AD51" i="18"/>
  <c r="AE51" i="18"/>
  <c r="AF51" i="18"/>
  <c r="AG51" i="18"/>
  <c r="AH51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B52" i="18"/>
  <c r="AC52" i="18"/>
  <c r="AD52" i="18"/>
  <c r="AE52" i="18"/>
  <c r="AF52" i="18"/>
  <c r="AG52" i="18"/>
  <c r="AH52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B53" i="18"/>
  <c r="AC53" i="18"/>
  <c r="AD53" i="18"/>
  <c r="AE53" i="18"/>
  <c r="AF53" i="18"/>
  <c r="AG53" i="18"/>
  <c r="AH53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B54" i="18"/>
  <c r="AC54" i="18"/>
  <c r="AD54" i="18"/>
  <c r="AE54" i="18"/>
  <c r="AF54" i="18"/>
  <c r="AG54" i="18"/>
  <c r="AH54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B55" i="18"/>
  <c r="AC55" i="18"/>
  <c r="AD55" i="18"/>
  <c r="AE55" i="18"/>
  <c r="AF55" i="18"/>
  <c r="AG55" i="18"/>
  <c r="AH55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B56" i="18"/>
  <c r="AC56" i="18"/>
  <c r="AD56" i="18"/>
  <c r="AE56" i="18"/>
  <c r="AF56" i="18"/>
  <c r="AG56" i="18"/>
  <c r="AH56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B57" i="18"/>
  <c r="AC57" i="18"/>
  <c r="AD57" i="18"/>
  <c r="AE57" i="18"/>
  <c r="AF57" i="18"/>
  <c r="AG57" i="18"/>
  <c r="AH57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B58" i="18"/>
  <c r="AC58" i="18"/>
  <c r="AD58" i="18"/>
  <c r="AE58" i="18"/>
  <c r="AF58" i="18"/>
  <c r="AG58" i="18"/>
  <c r="AH58" i="18"/>
  <c r="O59" i="18"/>
  <c r="P59" i="18"/>
  <c r="Q59" i="18"/>
  <c r="R59" i="18"/>
  <c r="S59" i="18"/>
  <c r="T59" i="18"/>
  <c r="U59" i="18"/>
  <c r="V59" i="18"/>
  <c r="W59" i="18"/>
  <c r="X59" i="18"/>
  <c r="Y59" i="18"/>
  <c r="Z59" i="18"/>
  <c r="AB59" i="18"/>
  <c r="AC59" i="18"/>
  <c r="AD59" i="18"/>
  <c r="AE59" i="18"/>
  <c r="AF59" i="18"/>
  <c r="AG59" i="18"/>
  <c r="AH59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B60" i="18"/>
  <c r="AC60" i="18"/>
  <c r="AD60" i="18"/>
  <c r="AE60" i="18"/>
  <c r="AF60" i="18"/>
  <c r="AG60" i="18"/>
  <c r="AH60" i="18"/>
  <c r="O61" i="18"/>
  <c r="P61" i="18"/>
  <c r="Q61" i="18"/>
  <c r="R61" i="18"/>
  <c r="S61" i="18"/>
  <c r="T61" i="18"/>
  <c r="U61" i="18"/>
  <c r="V61" i="18"/>
  <c r="W61" i="18"/>
  <c r="X61" i="18"/>
  <c r="Y61" i="18"/>
  <c r="Z61" i="18"/>
  <c r="AB61" i="18"/>
  <c r="AC61" i="18"/>
  <c r="AD61" i="18"/>
  <c r="AE61" i="18"/>
  <c r="AF61" i="18"/>
  <c r="AG61" i="18"/>
  <c r="AH61" i="18"/>
  <c r="O62" i="18"/>
  <c r="P62" i="18"/>
  <c r="Q62" i="18"/>
  <c r="R62" i="18"/>
  <c r="S62" i="18"/>
  <c r="T62" i="18"/>
  <c r="U62" i="18"/>
  <c r="V62" i="18"/>
  <c r="W62" i="18"/>
  <c r="X62" i="18"/>
  <c r="Y62" i="18"/>
  <c r="Z62" i="18"/>
  <c r="AB62" i="18"/>
  <c r="AC62" i="18"/>
  <c r="AD62" i="18"/>
  <c r="AE62" i="18"/>
  <c r="AF62" i="18"/>
  <c r="AG62" i="18"/>
  <c r="AH62" i="18"/>
  <c r="O63" i="18"/>
  <c r="P63" i="18"/>
  <c r="Q63" i="18"/>
  <c r="R63" i="18"/>
  <c r="S63" i="18"/>
  <c r="T63" i="18"/>
  <c r="U63" i="18"/>
  <c r="V63" i="18"/>
  <c r="W63" i="18"/>
  <c r="X63" i="18"/>
  <c r="Y63" i="18"/>
  <c r="Z63" i="18"/>
  <c r="AB63" i="18"/>
  <c r="AC63" i="18"/>
  <c r="AD63" i="18"/>
  <c r="AE63" i="18"/>
  <c r="AF63" i="18"/>
  <c r="AG63" i="18"/>
  <c r="AH63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B64" i="18"/>
  <c r="AC64" i="18"/>
  <c r="AD64" i="18"/>
  <c r="AE64" i="18"/>
  <c r="AF64" i="18"/>
  <c r="AG64" i="18"/>
  <c r="AH64" i="18"/>
  <c r="O65" i="18"/>
  <c r="P65" i="18"/>
  <c r="Q65" i="18"/>
  <c r="R65" i="18"/>
  <c r="S65" i="18"/>
  <c r="T65" i="18"/>
  <c r="U65" i="18"/>
  <c r="V65" i="18"/>
  <c r="W65" i="18"/>
  <c r="X65" i="18"/>
  <c r="Y65" i="18"/>
  <c r="Z65" i="18"/>
  <c r="AB65" i="18"/>
  <c r="AC65" i="18"/>
  <c r="AD65" i="18"/>
  <c r="AE65" i="18"/>
  <c r="AF65" i="18"/>
  <c r="AG65" i="18"/>
  <c r="AH65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B66" i="18"/>
  <c r="AC66" i="18"/>
  <c r="AD66" i="18"/>
  <c r="AE66" i="18"/>
  <c r="AF66" i="18"/>
  <c r="AG66" i="18"/>
  <c r="AH66" i="18"/>
  <c r="O67" i="18"/>
  <c r="P67" i="18"/>
  <c r="Q67" i="18"/>
  <c r="R67" i="18"/>
  <c r="S67" i="18"/>
  <c r="T67" i="18"/>
  <c r="U67" i="18"/>
  <c r="V67" i="18"/>
  <c r="W67" i="18"/>
  <c r="X67" i="18"/>
  <c r="Y67" i="18"/>
  <c r="Z67" i="18"/>
  <c r="AB67" i="18"/>
  <c r="AC67" i="18"/>
  <c r="AD67" i="18"/>
  <c r="AE67" i="18"/>
  <c r="AF67" i="18"/>
  <c r="AG67" i="18"/>
  <c r="AH67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B68" i="18"/>
  <c r="AC68" i="18"/>
  <c r="AD68" i="18"/>
  <c r="AE68" i="18"/>
  <c r="AF68" i="18"/>
  <c r="AG68" i="18"/>
  <c r="AH68" i="18"/>
  <c r="O69" i="18"/>
  <c r="P69" i="18"/>
  <c r="Q69" i="18"/>
  <c r="R69" i="18"/>
  <c r="S69" i="18"/>
  <c r="T69" i="18"/>
  <c r="U69" i="18"/>
  <c r="V69" i="18"/>
  <c r="W69" i="18"/>
  <c r="X69" i="18"/>
  <c r="Y69" i="18"/>
  <c r="Z69" i="18"/>
  <c r="AB69" i="18"/>
  <c r="AC69" i="18"/>
  <c r="AD69" i="18"/>
  <c r="AE69" i="18"/>
  <c r="AF69" i="18"/>
  <c r="AG69" i="18"/>
  <c r="AH69" i="18"/>
  <c r="O70" i="18"/>
  <c r="P70" i="18"/>
  <c r="Q70" i="18"/>
  <c r="R70" i="18"/>
  <c r="S70" i="18"/>
  <c r="T70" i="18"/>
  <c r="U70" i="18"/>
  <c r="V70" i="18"/>
  <c r="W70" i="18"/>
  <c r="X70" i="18"/>
  <c r="Y70" i="18"/>
  <c r="Z70" i="18"/>
  <c r="AB70" i="18"/>
  <c r="AC70" i="18"/>
  <c r="AD70" i="18"/>
  <c r="AE70" i="18"/>
  <c r="AF70" i="18"/>
  <c r="AG70" i="18"/>
  <c r="AH70" i="18"/>
  <c r="O71" i="18"/>
  <c r="P71" i="18"/>
  <c r="Q71" i="18"/>
  <c r="R71" i="18"/>
  <c r="S71" i="18"/>
  <c r="T71" i="18"/>
  <c r="U71" i="18"/>
  <c r="V71" i="18"/>
  <c r="W71" i="18"/>
  <c r="X71" i="18"/>
  <c r="Y71" i="18"/>
  <c r="Z71" i="18"/>
  <c r="AB71" i="18"/>
  <c r="AC71" i="18"/>
  <c r="AD71" i="18"/>
  <c r="AE71" i="18"/>
  <c r="AF71" i="18"/>
  <c r="AG71" i="18"/>
  <c r="AH71" i="18"/>
  <c r="O72" i="18"/>
  <c r="P72" i="18"/>
  <c r="Q72" i="18"/>
  <c r="R72" i="18"/>
  <c r="S72" i="18"/>
  <c r="T72" i="18"/>
  <c r="U72" i="18"/>
  <c r="V72" i="18"/>
  <c r="W72" i="18"/>
  <c r="X72" i="18"/>
  <c r="Y72" i="18"/>
  <c r="Z72" i="18"/>
  <c r="AB72" i="18"/>
  <c r="AC72" i="18"/>
  <c r="AD72" i="18"/>
  <c r="AE72" i="18"/>
  <c r="AF72" i="18"/>
  <c r="AG72" i="18"/>
  <c r="AH72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B73" i="18"/>
  <c r="AC73" i="18"/>
  <c r="AD73" i="18"/>
  <c r="AE73" i="18"/>
  <c r="AF73" i="18"/>
  <c r="AG73" i="18"/>
  <c r="AH73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B74" i="18"/>
  <c r="AC74" i="18"/>
  <c r="AD74" i="18"/>
  <c r="AE74" i="18"/>
  <c r="AF74" i="18"/>
  <c r="AG74" i="18"/>
  <c r="AH74" i="18"/>
  <c r="O75" i="18"/>
  <c r="P75" i="18"/>
  <c r="Q75" i="18"/>
  <c r="R75" i="18"/>
  <c r="S75" i="18"/>
  <c r="T75" i="18"/>
  <c r="U75" i="18"/>
  <c r="V75" i="18"/>
  <c r="W75" i="18"/>
  <c r="X75" i="18"/>
  <c r="Y75" i="18"/>
  <c r="Z75" i="18"/>
  <c r="AB75" i="18"/>
  <c r="AC75" i="18"/>
  <c r="AD75" i="18"/>
  <c r="AE75" i="18"/>
  <c r="AF75" i="18"/>
  <c r="AG75" i="18"/>
  <c r="AH75" i="18"/>
  <c r="O76" i="18"/>
  <c r="P76" i="18"/>
  <c r="Q76" i="18"/>
  <c r="R76" i="18"/>
  <c r="S76" i="18"/>
  <c r="T76" i="18"/>
  <c r="U76" i="18"/>
  <c r="V76" i="18"/>
  <c r="W76" i="18"/>
  <c r="X76" i="18"/>
  <c r="Y76" i="18"/>
  <c r="Z76" i="18"/>
  <c r="AB76" i="18"/>
  <c r="AC76" i="18"/>
  <c r="AD76" i="18"/>
  <c r="AE76" i="18"/>
  <c r="AF76" i="18"/>
  <c r="AG76" i="18"/>
  <c r="AH76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B77" i="18"/>
  <c r="AC77" i="18"/>
  <c r="AD77" i="18"/>
  <c r="AE77" i="18"/>
  <c r="AF77" i="18"/>
  <c r="AG77" i="18"/>
  <c r="AH77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B78" i="18"/>
  <c r="AC78" i="18"/>
  <c r="AD78" i="18"/>
  <c r="AE78" i="18"/>
  <c r="AF78" i="18"/>
  <c r="AG78" i="18"/>
  <c r="AH78" i="18"/>
  <c r="O79" i="18"/>
  <c r="P79" i="18"/>
  <c r="Q79" i="18"/>
  <c r="R79" i="18"/>
  <c r="S79" i="18"/>
  <c r="T79" i="18"/>
  <c r="U79" i="18"/>
  <c r="V79" i="18"/>
  <c r="W79" i="18"/>
  <c r="X79" i="18"/>
  <c r="Y79" i="18"/>
  <c r="Z79" i="18"/>
  <c r="AB79" i="18"/>
  <c r="AC79" i="18"/>
  <c r="AD79" i="18"/>
  <c r="AE79" i="18"/>
  <c r="AF79" i="18"/>
  <c r="AG79" i="18"/>
  <c r="AH79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B80" i="18"/>
  <c r="AC80" i="18"/>
  <c r="AD80" i="18"/>
  <c r="AE80" i="18"/>
  <c r="AF80" i="18"/>
  <c r="AG80" i="18"/>
  <c r="AH80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B81" i="18"/>
  <c r="AC81" i="18"/>
  <c r="AD81" i="18"/>
  <c r="AE81" i="18"/>
  <c r="AF81" i="18"/>
  <c r="AG81" i="18"/>
  <c r="AH81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B82" i="18"/>
  <c r="AC82" i="18"/>
  <c r="AD82" i="18"/>
  <c r="AE82" i="18"/>
  <c r="AF82" i="18"/>
  <c r="AG82" i="18"/>
  <c r="AH82" i="18"/>
  <c r="O83" i="18"/>
  <c r="P83" i="18"/>
  <c r="Q83" i="18"/>
  <c r="R83" i="18"/>
  <c r="S83" i="18"/>
  <c r="T83" i="18"/>
  <c r="U83" i="18"/>
  <c r="V83" i="18"/>
  <c r="W83" i="18"/>
  <c r="X83" i="18"/>
  <c r="Y83" i="18"/>
  <c r="Z83" i="18"/>
  <c r="AB83" i="18"/>
  <c r="AC83" i="18"/>
  <c r="AD83" i="18"/>
  <c r="AE83" i="18"/>
  <c r="AF83" i="18"/>
  <c r="AG83" i="18"/>
  <c r="AH83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B84" i="18"/>
  <c r="AC84" i="18"/>
  <c r="AD84" i="18"/>
  <c r="AE84" i="18"/>
  <c r="AF84" i="18"/>
  <c r="AG84" i="18"/>
  <c r="AH84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B85" i="18"/>
  <c r="AC85" i="18"/>
  <c r="AD85" i="18"/>
  <c r="AE85" i="18"/>
  <c r="AF85" i="18"/>
  <c r="AG85" i="18"/>
  <c r="AH85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B86" i="18"/>
  <c r="AC86" i="18"/>
  <c r="AD86" i="18"/>
  <c r="AE86" i="18"/>
  <c r="AF86" i="18"/>
  <c r="AG86" i="18"/>
  <c r="AH86" i="18"/>
  <c r="O87" i="18"/>
  <c r="P87" i="18"/>
  <c r="Q87" i="18"/>
  <c r="R87" i="18"/>
  <c r="S87" i="18"/>
  <c r="T87" i="18"/>
  <c r="U87" i="18"/>
  <c r="V87" i="18"/>
  <c r="W87" i="18"/>
  <c r="X87" i="18"/>
  <c r="Y87" i="18"/>
  <c r="Z87" i="18"/>
  <c r="AB87" i="18"/>
  <c r="AC87" i="18"/>
  <c r="AD87" i="18"/>
  <c r="AE87" i="18"/>
  <c r="AF87" i="18"/>
  <c r="AG87" i="18"/>
  <c r="AH87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B88" i="18"/>
  <c r="AC88" i="18"/>
  <c r="AD88" i="18"/>
  <c r="AE88" i="18"/>
  <c r="AF88" i="18"/>
  <c r="AG88" i="18"/>
  <c r="AH88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B89" i="18"/>
  <c r="AC89" i="18"/>
  <c r="AD89" i="18"/>
  <c r="AE89" i="18"/>
  <c r="AF89" i="18"/>
  <c r="AG89" i="18"/>
  <c r="AH89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B90" i="18"/>
  <c r="AC90" i="18"/>
  <c r="AD90" i="18"/>
  <c r="AE90" i="18"/>
  <c r="AF90" i="18"/>
  <c r="AG90" i="18"/>
  <c r="AH90" i="18"/>
  <c r="O91" i="18"/>
  <c r="P91" i="18"/>
  <c r="Q91" i="18"/>
  <c r="R91" i="18"/>
  <c r="S91" i="18"/>
  <c r="T91" i="18"/>
  <c r="U91" i="18"/>
  <c r="V91" i="18"/>
  <c r="W91" i="18"/>
  <c r="X91" i="18"/>
  <c r="Y91" i="18"/>
  <c r="Z91" i="18"/>
  <c r="AB91" i="18"/>
  <c r="AC91" i="18"/>
  <c r="AD91" i="18"/>
  <c r="AE91" i="18"/>
  <c r="AF91" i="18"/>
  <c r="AG91" i="18"/>
  <c r="AH91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B92" i="18"/>
  <c r="AC92" i="18"/>
  <c r="AD92" i="18"/>
  <c r="AE92" i="18"/>
  <c r="AF92" i="18"/>
  <c r="AG92" i="18"/>
  <c r="AH92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B93" i="18"/>
  <c r="AC93" i="18"/>
  <c r="AD93" i="18"/>
  <c r="AE93" i="18"/>
  <c r="AF93" i="18"/>
  <c r="AG93" i="18"/>
  <c r="AH93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B94" i="18"/>
  <c r="AC94" i="18"/>
  <c r="AD94" i="18"/>
  <c r="AE94" i="18"/>
  <c r="AF94" i="18"/>
  <c r="AG94" i="18"/>
  <c r="AH94" i="18"/>
  <c r="O95" i="18"/>
  <c r="P95" i="18"/>
  <c r="Q95" i="18"/>
  <c r="R95" i="18"/>
  <c r="S95" i="18"/>
  <c r="T95" i="18"/>
  <c r="U95" i="18"/>
  <c r="V95" i="18"/>
  <c r="W95" i="18"/>
  <c r="X95" i="18"/>
  <c r="Y95" i="18"/>
  <c r="Z95" i="18"/>
  <c r="AB95" i="18"/>
  <c r="AC95" i="18"/>
  <c r="AD95" i="18"/>
  <c r="AE95" i="18"/>
  <c r="AF95" i="18"/>
  <c r="AG95" i="18"/>
  <c r="AH95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B96" i="18"/>
  <c r="AC96" i="18"/>
  <c r="AD96" i="18"/>
  <c r="AE96" i="18"/>
  <c r="AF96" i="18"/>
  <c r="AG96" i="18"/>
  <c r="AH96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B97" i="18"/>
  <c r="AC97" i="18"/>
  <c r="AD97" i="18"/>
  <c r="AE97" i="18"/>
  <c r="AF97" i="18"/>
  <c r="AG97" i="18"/>
  <c r="AH97" i="18"/>
  <c r="O98" i="18"/>
  <c r="P98" i="18"/>
  <c r="Q98" i="18"/>
  <c r="R98" i="18"/>
  <c r="S98" i="18"/>
  <c r="T98" i="18"/>
  <c r="U98" i="18"/>
  <c r="V98" i="18"/>
  <c r="W98" i="18"/>
  <c r="X98" i="18"/>
  <c r="Y98" i="18"/>
  <c r="Z98" i="18"/>
  <c r="AB98" i="18"/>
  <c r="AC98" i="18"/>
  <c r="AD98" i="18"/>
  <c r="AE98" i="18"/>
  <c r="AF98" i="18"/>
  <c r="AG98" i="18"/>
  <c r="AH98" i="18"/>
  <c r="O99" i="18"/>
  <c r="P99" i="18"/>
  <c r="Q99" i="18"/>
  <c r="R99" i="18"/>
  <c r="S99" i="18"/>
  <c r="T99" i="18"/>
  <c r="U99" i="18"/>
  <c r="V99" i="18"/>
  <c r="W99" i="18"/>
  <c r="X99" i="18"/>
  <c r="Y99" i="18"/>
  <c r="Z99" i="18"/>
  <c r="AB99" i="18"/>
  <c r="AC99" i="18"/>
  <c r="AD99" i="18"/>
  <c r="AE99" i="18"/>
  <c r="AF99" i="18"/>
  <c r="AG99" i="18"/>
  <c r="AH99" i="18"/>
  <c r="O100" i="18"/>
  <c r="P100" i="18"/>
  <c r="Q100" i="18"/>
  <c r="R100" i="18"/>
  <c r="S100" i="18"/>
  <c r="T100" i="18"/>
  <c r="U100" i="18"/>
  <c r="V100" i="18"/>
  <c r="W100" i="18"/>
  <c r="X100" i="18"/>
  <c r="Y100" i="18"/>
  <c r="Z100" i="18"/>
  <c r="AB100" i="18"/>
  <c r="AC100" i="18"/>
  <c r="AD100" i="18"/>
  <c r="AE100" i="18"/>
  <c r="AF100" i="18"/>
  <c r="AG100" i="18"/>
  <c r="AH100" i="18"/>
  <c r="O101" i="18"/>
  <c r="P101" i="18"/>
  <c r="Q101" i="18"/>
  <c r="R101" i="18"/>
  <c r="S101" i="18"/>
  <c r="T101" i="18"/>
  <c r="U101" i="18"/>
  <c r="V101" i="18"/>
  <c r="W101" i="18"/>
  <c r="X101" i="18"/>
  <c r="Y101" i="18"/>
  <c r="Z101" i="18"/>
  <c r="AB101" i="18"/>
  <c r="AC101" i="18"/>
  <c r="AD101" i="18"/>
  <c r="AE101" i="18"/>
  <c r="AF101" i="18"/>
  <c r="AG101" i="18"/>
  <c r="AH101" i="18"/>
  <c r="O102" i="18"/>
  <c r="P102" i="18"/>
  <c r="Q102" i="18"/>
  <c r="R102" i="18"/>
  <c r="S102" i="18"/>
  <c r="T102" i="18"/>
  <c r="U102" i="18"/>
  <c r="V102" i="18"/>
  <c r="W102" i="18"/>
  <c r="X102" i="18"/>
  <c r="Y102" i="18"/>
  <c r="Z102" i="18"/>
  <c r="AB102" i="18"/>
  <c r="AC102" i="18"/>
  <c r="AD102" i="18"/>
  <c r="AE102" i="18"/>
  <c r="AF102" i="18"/>
  <c r="AG102" i="18"/>
  <c r="AH102" i="18"/>
  <c r="O103" i="18"/>
  <c r="P103" i="18"/>
  <c r="Q103" i="18"/>
  <c r="R103" i="18"/>
  <c r="S103" i="18"/>
  <c r="T103" i="18"/>
  <c r="U103" i="18"/>
  <c r="V103" i="18"/>
  <c r="W103" i="18"/>
  <c r="X103" i="18"/>
  <c r="Y103" i="18"/>
  <c r="Z103" i="18"/>
  <c r="AB103" i="18"/>
  <c r="AC103" i="18"/>
  <c r="AD103" i="18"/>
  <c r="AE103" i="18"/>
  <c r="AF103" i="18"/>
  <c r="AG103" i="18"/>
  <c r="AH103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B104" i="18"/>
  <c r="AC104" i="18"/>
  <c r="AD104" i="18"/>
  <c r="AE104" i="18"/>
  <c r="AF104" i="18"/>
  <c r="AG104" i="18"/>
  <c r="AH104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B105" i="18"/>
  <c r="AC105" i="18"/>
  <c r="AD105" i="18"/>
  <c r="AE105" i="18"/>
  <c r="AF105" i="18"/>
  <c r="AG105" i="18"/>
  <c r="AH105" i="18"/>
  <c r="O106" i="18"/>
  <c r="P106" i="18"/>
  <c r="Q106" i="18"/>
  <c r="R106" i="18"/>
  <c r="S106" i="18"/>
  <c r="T106" i="18"/>
  <c r="U106" i="18"/>
  <c r="V106" i="18"/>
  <c r="W106" i="18"/>
  <c r="X106" i="18"/>
  <c r="Y106" i="18"/>
  <c r="Z106" i="18"/>
  <c r="AB106" i="18"/>
  <c r="AC106" i="18"/>
  <c r="AD106" i="18"/>
  <c r="AE106" i="18"/>
  <c r="AF106" i="18"/>
  <c r="AG106" i="18"/>
  <c r="AH106" i="18"/>
  <c r="O107" i="18"/>
  <c r="P107" i="18"/>
  <c r="Q107" i="18"/>
  <c r="R107" i="18"/>
  <c r="S107" i="18"/>
  <c r="T107" i="18"/>
  <c r="U107" i="18"/>
  <c r="V107" i="18"/>
  <c r="W107" i="18"/>
  <c r="X107" i="18"/>
  <c r="Y107" i="18"/>
  <c r="Z107" i="18"/>
  <c r="AB107" i="18"/>
  <c r="AC107" i="18"/>
  <c r="AD107" i="18"/>
  <c r="AE107" i="18"/>
  <c r="AF107" i="18"/>
  <c r="AG107" i="18"/>
  <c r="AH107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B108" i="18"/>
  <c r="AC108" i="18"/>
  <c r="AD108" i="18"/>
  <c r="AE108" i="18"/>
  <c r="AF108" i="18"/>
  <c r="AG108" i="18"/>
  <c r="AH108" i="18"/>
  <c r="O109" i="18"/>
  <c r="P109" i="18"/>
  <c r="Q109" i="18"/>
  <c r="R109" i="18"/>
  <c r="S109" i="18"/>
  <c r="T109" i="18"/>
  <c r="U109" i="18"/>
  <c r="V109" i="18"/>
  <c r="W109" i="18"/>
  <c r="X109" i="18"/>
  <c r="Y109" i="18"/>
  <c r="Z109" i="18"/>
  <c r="AB109" i="18"/>
  <c r="AC109" i="18"/>
  <c r="AD109" i="18"/>
  <c r="AE109" i="18"/>
  <c r="AF109" i="18"/>
  <c r="AG109" i="18"/>
  <c r="AH109" i="18"/>
  <c r="O110" i="18"/>
  <c r="P110" i="18"/>
  <c r="Q110" i="18"/>
  <c r="R110" i="18"/>
  <c r="S110" i="18"/>
  <c r="T110" i="18"/>
  <c r="U110" i="18"/>
  <c r="V110" i="18"/>
  <c r="W110" i="18"/>
  <c r="X110" i="18"/>
  <c r="Y110" i="18"/>
  <c r="Z110" i="18"/>
  <c r="AB110" i="18"/>
  <c r="AC110" i="18"/>
  <c r="AD110" i="18"/>
  <c r="AE110" i="18"/>
  <c r="AF110" i="18"/>
  <c r="AG110" i="18"/>
  <c r="AH110" i="18"/>
  <c r="O111" i="18"/>
  <c r="P111" i="18"/>
  <c r="Q111" i="18"/>
  <c r="R111" i="18"/>
  <c r="S111" i="18"/>
  <c r="T111" i="18"/>
  <c r="U111" i="18"/>
  <c r="V111" i="18"/>
  <c r="W111" i="18"/>
  <c r="X111" i="18"/>
  <c r="Y111" i="18"/>
  <c r="Z111" i="18"/>
  <c r="AB111" i="18"/>
  <c r="AC111" i="18"/>
  <c r="AD111" i="18"/>
  <c r="AE111" i="18"/>
  <c r="AF111" i="18"/>
  <c r="AG111" i="18"/>
  <c r="AH111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B112" i="18"/>
  <c r="AC112" i="18"/>
  <c r="AD112" i="18"/>
  <c r="AE112" i="18"/>
  <c r="AF112" i="18"/>
  <c r="AG112" i="18"/>
  <c r="AH112" i="18"/>
  <c r="O113" i="18"/>
  <c r="P113" i="18"/>
  <c r="Q113" i="18"/>
  <c r="R113" i="18"/>
  <c r="S113" i="18"/>
  <c r="T113" i="18"/>
  <c r="U113" i="18"/>
  <c r="V113" i="18"/>
  <c r="W113" i="18"/>
  <c r="X113" i="18"/>
  <c r="Y113" i="18"/>
  <c r="Z113" i="18"/>
  <c r="AB113" i="18"/>
  <c r="AC113" i="18"/>
  <c r="AD113" i="18"/>
  <c r="AE113" i="18"/>
  <c r="AF113" i="18"/>
  <c r="AG113" i="18"/>
  <c r="AH113" i="18"/>
  <c r="O114" i="18"/>
  <c r="P114" i="18"/>
  <c r="Q114" i="18"/>
  <c r="R114" i="18"/>
  <c r="S114" i="18"/>
  <c r="T114" i="18"/>
  <c r="U114" i="18"/>
  <c r="V114" i="18"/>
  <c r="W114" i="18"/>
  <c r="X114" i="18"/>
  <c r="Y114" i="18"/>
  <c r="Z114" i="18"/>
  <c r="AB114" i="18"/>
  <c r="AC114" i="18"/>
  <c r="AD114" i="18"/>
  <c r="AE114" i="18"/>
  <c r="AF114" i="18"/>
  <c r="AG114" i="18"/>
  <c r="AH114" i="18"/>
  <c r="O115" i="18"/>
  <c r="P115" i="18"/>
  <c r="Q115" i="18"/>
  <c r="R115" i="18"/>
  <c r="S115" i="18"/>
  <c r="T115" i="18"/>
  <c r="U115" i="18"/>
  <c r="V115" i="18"/>
  <c r="W115" i="18"/>
  <c r="X115" i="18"/>
  <c r="Y115" i="18"/>
  <c r="Z115" i="18"/>
  <c r="AB115" i="18"/>
  <c r="AC115" i="18"/>
  <c r="AD115" i="18"/>
  <c r="AE115" i="18"/>
  <c r="AF115" i="18"/>
  <c r="AG115" i="18"/>
  <c r="AH115" i="18"/>
  <c r="O116" i="18"/>
  <c r="P116" i="18"/>
  <c r="Q116" i="18"/>
  <c r="R116" i="18"/>
  <c r="S116" i="18"/>
  <c r="T116" i="18"/>
  <c r="U116" i="18"/>
  <c r="V116" i="18"/>
  <c r="W116" i="18"/>
  <c r="X116" i="18"/>
  <c r="Y116" i="18"/>
  <c r="Z116" i="18"/>
  <c r="AB116" i="18"/>
  <c r="AC116" i="18"/>
  <c r="AD116" i="18"/>
  <c r="AE116" i="18"/>
  <c r="AF116" i="18"/>
  <c r="AG116" i="18"/>
  <c r="AH116" i="18"/>
  <c r="O117" i="18"/>
  <c r="P117" i="18"/>
  <c r="Q117" i="18"/>
  <c r="R117" i="18"/>
  <c r="S117" i="18"/>
  <c r="T117" i="18"/>
  <c r="U117" i="18"/>
  <c r="V117" i="18"/>
  <c r="W117" i="18"/>
  <c r="X117" i="18"/>
  <c r="Y117" i="18"/>
  <c r="Z117" i="18"/>
  <c r="AB117" i="18"/>
  <c r="AC117" i="18"/>
  <c r="AD117" i="18"/>
  <c r="AE117" i="18"/>
  <c r="AF117" i="18"/>
  <c r="AG117" i="18"/>
  <c r="AH117" i="18"/>
  <c r="O118" i="18"/>
  <c r="P118" i="18"/>
  <c r="Q118" i="18"/>
  <c r="R118" i="18"/>
  <c r="S118" i="18"/>
  <c r="T118" i="18"/>
  <c r="U118" i="18"/>
  <c r="V118" i="18"/>
  <c r="W118" i="18"/>
  <c r="X118" i="18"/>
  <c r="Y118" i="18"/>
  <c r="Z118" i="18"/>
  <c r="AB118" i="18"/>
  <c r="AC118" i="18"/>
  <c r="AD118" i="18"/>
  <c r="AE118" i="18"/>
  <c r="AF118" i="18"/>
  <c r="AG118" i="18"/>
  <c r="AH118" i="18"/>
  <c r="O119" i="18"/>
  <c r="P119" i="18"/>
  <c r="Q119" i="18"/>
  <c r="R119" i="18"/>
  <c r="S119" i="18"/>
  <c r="T119" i="18"/>
  <c r="U119" i="18"/>
  <c r="V119" i="18"/>
  <c r="W119" i="18"/>
  <c r="X119" i="18"/>
  <c r="Y119" i="18"/>
  <c r="Z119" i="18"/>
  <c r="AB119" i="18"/>
  <c r="AC119" i="18"/>
  <c r="AD119" i="18"/>
  <c r="AE119" i="18"/>
  <c r="AF119" i="18"/>
  <c r="AG119" i="18"/>
  <c r="AH119" i="18"/>
  <c r="O120" i="18"/>
  <c r="P120" i="18"/>
  <c r="Q120" i="18"/>
  <c r="R120" i="18"/>
  <c r="S120" i="18"/>
  <c r="T120" i="18"/>
  <c r="U120" i="18"/>
  <c r="V120" i="18"/>
  <c r="W120" i="18"/>
  <c r="X120" i="18"/>
  <c r="Y120" i="18"/>
  <c r="Z120" i="18"/>
  <c r="AB120" i="18"/>
  <c r="AC120" i="18"/>
  <c r="AD120" i="18"/>
  <c r="AE120" i="18"/>
  <c r="AF120" i="18"/>
  <c r="AG120" i="18"/>
  <c r="AH120" i="18"/>
  <c r="O121" i="18"/>
  <c r="P121" i="18"/>
  <c r="Q121" i="18"/>
  <c r="R121" i="18"/>
  <c r="S121" i="18"/>
  <c r="T121" i="18"/>
  <c r="U121" i="18"/>
  <c r="V121" i="18"/>
  <c r="W121" i="18"/>
  <c r="X121" i="18"/>
  <c r="Y121" i="18"/>
  <c r="Z121" i="18"/>
  <c r="AB121" i="18"/>
  <c r="AC121" i="18"/>
  <c r="AD121" i="18"/>
  <c r="AE121" i="18"/>
  <c r="AF121" i="18"/>
  <c r="AG121" i="18"/>
  <c r="AH121" i="18"/>
  <c r="O122" i="18"/>
  <c r="P122" i="18"/>
  <c r="Q122" i="18"/>
  <c r="R122" i="18"/>
  <c r="S122" i="18"/>
  <c r="T122" i="18"/>
  <c r="U122" i="18"/>
  <c r="V122" i="18"/>
  <c r="W122" i="18"/>
  <c r="X122" i="18"/>
  <c r="Y122" i="18"/>
  <c r="Z122" i="18"/>
  <c r="AB122" i="18"/>
  <c r="AC122" i="18"/>
  <c r="AD122" i="18"/>
  <c r="AE122" i="18"/>
  <c r="AF122" i="18"/>
  <c r="AG122" i="18"/>
  <c r="AH122" i="18"/>
  <c r="O123" i="18"/>
  <c r="P123" i="18"/>
  <c r="Q123" i="18"/>
  <c r="R123" i="18"/>
  <c r="S123" i="18"/>
  <c r="T123" i="18"/>
  <c r="U123" i="18"/>
  <c r="V123" i="18"/>
  <c r="W123" i="18"/>
  <c r="X123" i="18"/>
  <c r="Y123" i="18"/>
  <c r="Z123" i="18"/>
  <c r="AB123" i="18"/>
  <c r="AC123" i="18"/>
  <c r="AD123" i="18"/>
  <c r="AE123" i="18"/>
  <c r="AF123" i="18"/>
  <c r="AG123" i="18"/>
  <c r="AH123" i="18"/>
  <c r="O124" i="18"/>
  <c r="P124" i="18"/>
  <c r="Q124" i="18"/>
  <c r="R124" i="18"/>
  <c r="S124" i="18"/>
  <c r="T124" i="18"/>
  <c r="U124" i="18"/>
  <c r="V124" i="18"/>
  <c r="W124" i="18"/>
  <c r="X124" i="18"/>
  <c r="Y124" i="18"/>
  <c r="Z124" i="18"/>
  <c r="AB124" i="18"/>
  <c r="AC124" i="18"/>
  <c r="AD124" i="18"/>
  <c r="AE124" i="18"/>
  <c r="AF124" i="18"/>
  <c r="AG124" i="18"/>
  <c r="AH124" i="18"/>
  <c r="O125" i="18"/>
  <c r="P125" i="18"/>
  <c r="Q125" i="18"/>
  <c r="R125" i="18"/>
  <c r="S125" i="18"/>
  <c r="T125" i="18"/>
  <c r="U125" i="18"/>
  <c r="V125" i="18"/>
  <c r="W125" i="18"/>
  <c r="X125" i="18"/>
  <c r="Y125" i="18"/>
  <c r="Z125" i="18"/>
  <c r="AB125" i="18"/>
  <c r="AC125" i="18"/>
  <c r="AD125" i="18"/>
  <c r="AE125" i="18"/>
  <c r="AF125" i="18"/>
  <c r="AG125" i="18"/>
  <c r="AH125" i="18"/>
  <c r="O126" i="18"/>
  <c r="P126" i="18"/>
  <c r="Q126" i="18"/>
  <c r="R126" i="18"/>
  <c r="S126" i="18"/>
  <c r="T126" i="18"/>
  <c r="U126" i="18"/>
  <c r="V126" i="18"/>
  <c r="W126" i="18"/>
  <c r="X126" i="18"/>
  <c r="Y126" i="18"/>
  <c r="Z126" i="18"/>
  <c r="AB126" i="18"/>
  <c r="AC126" i="18"/>
  <c r="AD126" i="18"/>
  <c r="AE126" i="18"/>
  <c r="AF126" i="18"/>
  <c r="AG126" i="18"/>
  <c r="AH126" i="18"/>
  <c r="O127" i="18"/>
  <c r="P127" i="18"/>
  <c r="Q127" i="18"/>
  <c r="R127" i="18"/>
  <c r="S127" i="18"/>
  <c r="T127" i="18"/>
  <c r="U127" i="18"/>
  <c r="V127" i="18"/>
  <c r="W127" i="18"/>
  <c r="X127" i="18"/>
  <c r="Y127" i="18"/>
  <c r="Z127" i="18"/>
  <c r="AB127" i="18"/>
  <c r="AC127" i="18"/>
  <c r="AD127" i="18"/>
  <c r="AE127" i="18"/>
  <c r="AF127" i="18"/>
  <c r="AG127" i="18"/>
  <c r="AH127" i="18"/>
  <c r="O128" i="18"/>
  <c r="P128" i="18"/>
  <c r="Q128" i="18"/>
  <c r="R128" i="18"/>
  <c r="S128" i="18"/>
  <c r="T128" i="18"/>
  <c r="U128" i="18"/>
  <c r="V128" i="18"/>
  <c r="W128" i="18"/>
  <c r="X128" i="18"/>
  <c r="Y128" i="18"/>
  <c r="Z128" i="18"/>
  <c r="AB128" i="18"/>
  <c r="AC128" i="18"/>
  <c r="AD128" i="18"/>
  <c r="AE128" i="18"/>
  <c r="AF128" i="18"/>
  <c r="AG128" i="18"/>
  <c r="AH128" i="18"/>
  <c r="O129" i="18"/>
  <c r="P129" i="18"/>
  <c r="Q129" i="18"/>
  <c r="R129" i="18"/>
  <c r="S129" i="18"/>
  <c r="T129" i="18"/>
  <c r="U129" i="18"/>
  <c r="V129" i="18"/>
  <c r="W129" i="18"/>
  <c r="X129" i="18"/>
  <c r="Y129" i="18"/>
  <c r="Z129" i="18"/>
  <c r="AB129" i="18"/>
  <c r="AC129" i="18"/>
  <c r="AD129" i="18"/>
  <c r="AE129" i="18"/>
  <c r="AF129" i="18"/>
  <c r="AG129" i="18"/>
  <c r="AH129" i="18"/>
  <c r="O130" i="18"/>
  <c r="P130" i="18"/>
  <c r="Q130" i="18"/>
  <c r="R130" i="18"/>
  <c r="S130" i="18"/>
  <c r="T130" i="18"/>
  <c r="U130" i="18"/>
  <c r="V130" i="18"/>
  <c r="W130" i="18"/>
  <c r="X130" i="18"/>
  <c r="Y130" i="18"/>
  <c r="Z130" i="18"/>
  <c r="AB130" i="18"/>
  <c r="AC130" i="18"/>
  <c r="AD130" i="18"/>
  <c r="AE130" i="18"/>
  <c r="AF130" i="18"/>
  <c r="AG130" i="18"/>
  <c r="AH130" i="18"/>
  <c r="O131" i="18"/>
  <c r="P131" i="18"/>
  <c r="Q131" i="18"/>
  <c r="R131" i="18"/>
  <c r="S131" i="18"/>
  <c r="T131" i="18"/>
  <c r="U131" i="18"/>
  <c r="V131" i="18"/>
  <c r="W131" i="18"/>
  <c r="X131" i="18"/>
  <c r="Y131" i="18"/>
  <c r="Z131" i="18"/>
  <c r="AB131" i="18"/>
  <c r="AC131" i="18"/>
  <c r="AD131" i="18"/>
  <c r="AE131" i="18"/>
  <c r="AF131" i="18"/>
  <c r="AG131" i="18"/>
  <c r="AH131" i="18"/>
  <c r="O132" i="18"/>
  <c r="P132" i="18"/>
  <c r="Q132" i="18"/>
  <c r="R132" i="18"/>
  <c r="S132" i="18"/>
  <c r="T132" i="18"/>
  <c r="U132" i="18"/>
  <c r="V132" i="18"/>
  <c r="W132" i="18"/>
  <c r="X132" i="18"/>
  <c r="Y132" i="18"/>
  <c r="Z132" i="18"/>
  <c r="AB132" i="18"/>
  <c r="AC132" i="18"/>
  <c r="AD132" i="18"/>
  <c r="AE132" i="18"/>
  <c r="AF132" i="18"/>
  <c r="AG132" i="18"/>
  <c r="AH132" i="18"/>
  <c r="O133" i="18"/>
  <c r="P133" i="18"/>
  <c r="Q133" i="18"/>
  <c r="R133" i="18"/>
  <c r="S133" i="18"/>
  <c r="T133" i="18"/>
  <c r="U133" i="18"/>
  <c r="V133" i="18"/>
  <c r="W133" i="18"/>
  <c r="X133" i="18"/>
  <c r="Y133" i="18"/>
  <c r="Z133" i="18"/>
  <c r="AB133" i="18"/>
  <c r="AC133" i="18"/>
  <c r="AD133" i="18"/>
  <c r="AE133" i="18"/>
  <c r="AF133" i="18"/>
  <c r="AG133" i="18"/>
  <c r="AH133" i="18"/>
  <c r="O134" i="18"/>
  <c r="P134" i="18"/>
  <c r="Q134" i="18"/>
  <c r="R134" i="18"/>
  <c r="S134" i="18"/>
  <c r="T134" i="18"/>
  <c r="U134" i="18"/>
  <c r="V134" i="18"/>
  <c r="W134" i="18"/>
  <c r="X134" i="18"/>
  <c r="Y134" i="18"/>
  <c r="Z134" i="18"/>
  <c r="AB134" i="18"/>
  <c r="AC134" i="18"/>
  <c r="AD134" i="18"/>
  <c r="AE134" i="18"/>
  <c r="AF134" i="18"/>
  <c r="AG134" i="18"/>
  <c r="AH134" i="18"/>
  <c r="O135" i="18"/>
  <c r="P135" i="18"/>
  <c r="Q135" i="18"/>
  <c r="R135" i="18"/>
  <c r="S135" i="18"/>
  <c r="T135" i="18"/>
  <c r="U135" i="18"/>
  <c r="V135" i="18"/>
  <c r="W135" i="18"/>
  <c r="X135" i="18"/>
  <c r="Y135" i="18"/>
  <c r="Z135" i="18"/>
  <c r="AB135" i="18"/>
  <c r="AC135" i="18"/>
  <c r="AD135" i="18"/>
  <c r="AE135" i="18"/>
  <c r="AF135" i="18"/>
  <c r="AG135" i="18"/>
  <c r="AH135" i="18"/>
  <c r="O136" i="18"/>
  <c r="P136" i="18"/>
  <c r="Q136" i="18"/>
  <c r="R136" i="18"/>
  <c r="S136" i="18"/>
  <c r="T136" i="18"/>
  <c r="U136" i="18"/>
  <c r="V136" i="18"/>
  <c r="W136" i="18"/>
  <c r="X136" i="18"/>
  <c r="Y136" i="18"/>
  <c r="Z136" i="18"/>
  <c r="AB136" i="18"/>
  <c r="AC136" i="18"/>
  <c r="AD136" i="18"/>
  <c r="AE136" i="18"/>
  <c r="AF136" i="18"/>
  <c r="AG136" i="18"/>
  <c r="AH136" i="18"/>
  <c r="O137" i="18"/>
  <c r="P137" i="18"/>
  <c r="Q137" i="18"/>
  <c r="R137" i="18"/>
  <c r="S137" i="18"/>
  <c r="T137" i="18"/>
  <c r="U137" i="18"/>
  <c r="V137" i="18"/>
  <c r="W137" i="18"/>
  <c r="X137" i="18"/>
  <c r="Y137" i="18"/>
  <c r="Z137" i="18"/>
  <c r="AB137" i="18"/>
  <c r="AC137" i="18"/>
  <c r="AD137" i="18"/>
  <c r="AE137" i="18"/>
  <c r="AF137" i="18"/>
  <c r="AG137" i="18"/>
  <c r="AH137" i="18"/>
  <c r="O138" i="18"/>
  <c r="P138" i="18"/>
  <c r="Q138" i="18"/>
  <c r="R138" i="18"/>
  <c r="S138" i="18"/>
  <c r="T138" i="18"/>
  <c r="U138" i="18"/>
  <c r="V138" i="18"/>
  <c r="W138" i="18"/>
  <c r="X138" i="18"/>
  <c r="Y138" i="18"/>
  <c r="Z138" i="18"/>
  <c r="AB138" i="18"/>
  <c r="AC138" i="18"/>
  <c r="AD138" i="18"/>
  <c r="AE138" i="18"/>
  <c r="AF138" i="18"/>
  <c r="AG138" i="18"/>
  <c r="AH138" i="18"/>
  <c r="O139" i="18"/>
  <c r="P139" i="18"/>
  <c r="Q139" i="18"/>
  <c r="R139" i="18"/>
  <c r="S139" i="18"/>
  <c r="T139" i="18"/>
  <c r="U139" i="18"/>
  <c r="V139" i="18"/>
  <c r="W139" i="18"/>
  <c r="X139" i="18"/>
  <c r="Y139" i="18"/>
  <c r="Z139" i="18"/>
  <c r="AB139" i="18"/>
  <c r="AC139" i="18"/>
  <c r="AD139" i="18"/>
  <c r="AE139" i="18"/>
  <c r="AF139" i="18"/>
  <c r="AG139" i="18"/>
  <c r="AH139" i="18"/>
  <c r="O140" i="18"/>
  <c r="P140" i="18"/>
  <c r="Q140" i="18"/>
  <c r="R140" i="18"/>
  <c r="S140" i="18"/>
  <c r="T140" i="18"/>
  <c r="U140" i="18"/>
  <c r="V140" i="18"/>
  <c r="W140" i="18"/>
  <c r="X140" i="18"/>
  <c r="Y140" i="18"/>
  <c r="Z140" i="18"/>
  <c r="AB140" i="18"/>
  <c r="AC140" i="18"/>
  <c r="AD140" i="18"/>
  <c r="AE140" i="18"/>
  <c r="AF140" i="18"/>
  <c r="AG140" i="18"/>
  <c r="AH140" i="18"/>
  <c r="O141" i="18"/>
  <c r="P141" i="18"/>
  <c r="Q141" i="18"/>
  <c r="R141" i="18"/>
  <c r="S141" i="18"/>
  <c r="T141" i="18"/>
  <c r="U141" i="18"/>
  <c r="V141" i="18"/>
  <c r="W141" i="18"/>
  <c r="X141" i="18"/>
  <c r="Y141" i="18"/>
  <c r="Z141" i="18"/>
  <c r="AB141" i="18"/>
  <c r="AC141" i="18"/>
  <c r="AD141" i="18"/>
  <c r="AE141" i="18"/>
  <c r="AF141" i="18"/>
  <c r="AG141" i="18"/>
  <c r="AH141" i="18"/>
  <c r="O142" i="18"/>
  <c r="P142" i="18"/>
  <c r="Q142" i="18"/>
  <c r="R142" i="18"/>
  <c r="S142" i="18"/>
  <c r="T142" i="18"/>
  <c r="U142" i="18"/>
  <c r="V142" i="18"/>
  <c r="W142" i="18"/>
  <c r="X142" i="18"/>
  <c r="Y142" i="18"/>
  <c r="Z142" i="18"/>
  <c r="AB142" i="18"/>
  <c r="AC142" i="18"/>
  <c r="AD142" i="18"/>
  <c r="AE142" i="18"/>
  <c r="AF142" i="18"/>
  <c r="AG142" i="18"/>
  <c r="AH142" i="18"/>
  <c r="O143" i="18"/>
  <c r="P143" i="18"/>
  <c r="Q143" i="18"/>
  <c r="R143" i="18"/>
  <c r="S143" i="18"/>
  <c r="T143" i="18"/>
  <c r="U143" i="18"/>
  <c r="V143" i="18"/>
  <c r="W143" i="18"/>
  <c r="X143" i="18"/>
  <c r="Y143" i="18"/>
  <c r="Z143" i="18"/>
  <c r="AB143" i="18"/>
  <c r="AC143" i="18"/>
  <c r="AD143" i="18"/>
  <c r="AE143" i="18"/>
  <c r="AF143" i="18"/>
  <c r="AG143" i="18"/>
  <c r="AH143" i="18"/>
  <c r="O144" i="18"/>
  <c r="P144" i="18"/>
  <c r="Q144" i="18"/>
  <c r="R144" i="18"/>
  <c r="S144" i="18"/>
  <c r="T144" i="18"/>
  <c r="U144" i="18"/>
  <c r="V144" i="18"/>
  <c r="W144" i="18"/>
  <c r="X144" i="18"/>
  <c r="Y144" i="18"/>
  <c r="Z144" i="18"/>
  <c r="AB144" i="18"/>
  <c r="AC144" i="18"/>
  <c r="AD144" i="18"/>
  <c r="AE144" i="18"/>
  <c r="AF144" i="18"/>
  <c r="AG144" i="18"/>
  <c r="AH144" i="18"/>
  <c r="O145" i="18"/>
  <c r="P145" i="18"/>
  <c r="Q145" i="18"/>
  <c r="R145" i="18"/>
  <c r="S145" i="18"/>
  <c r="T145" i="18"/>
  <c r="U145" i="18"/>
  <c r="V145" i="18"/>
  <c r="W145" i="18"/>
  <c r="X145" i="18"/>
  <c r="Y145" i="18"/>
  <c r="Z145" i="18"/>
  <c r="AB145" i="18"/>
  <c r="AC145" i="18"/>
  <c r="AD145" i="18"/>
  <c r="AE145" i="18"/>
  <c r="AF145" i="18"/>
  <c r="AG145" i="18"/>
  <c r="AH145" i="18"/>
  <c r="O146" i="18"/>
  <c r="P146" i="18"/>
  <c r="Q146" i="18"/>
  <c r="R146" i="18"/>
  <c r="S146" i="18"/>
  <c r="T146" i="18"/>
  <c r="U146" i="18"/>
  <c r="V146" i="18"/>
  <c r="W146" i="18"/>
  <c r="X146" i="18"/>
  <c r="Y146" i="18"/>
  <c r="Z146" i="18"/>
  <c r="AB146" i="18"/>
  <c r="AC146" i="18"/>
  <c r="AD146" i="18"/>
  <c r="AE146" i="18"/>
  <c r="AF146" i="18"/>
  <c r="AG146" i="18"/>
  <c r="AH146" i="18"/>
  <c r="O147" i="18"/>
  <c r="P147" i="18"/>
  <c r="Q147" i="18"/>
  <c r="R147" i="18"/>
  <c r="S147" i="18"/>
  <c r="T147" i="18"/>
  <c r="U147" i="18"/>
  <c r="V147" i="18"/>
  <c r="W147" i="18"/>
  <c r="X147" i="18"/>
  <c r="Y147" i="18"/>
  <c r="Z147" i="18"/>
  <c r="AB147" i="18"/>
  <c r="AC147" i="18"/>
  <c r="AD147" i="18"/>
  <c r="AE147" i="18"/>
  <c r="AF147" i="18"/>
  <c r="AG147" i="18"/>
  <c r="AH147" i="18"/>
  <c r="O148" i="18"/>
  <c r="P148" i="18"/>
  <c r="Q148" i="18"/>
  <c r="R148" i="18"/>
  <c r="S148" i="18"/>
  <c r="T148" i="18"/>
  <c r="U148" i="18"/>
  <c r="V148" i="18"/>
  <c r="W148" i="18"/>
  <c r="X148" i="18"/>
  <c r="Y148" i="18"/>
  <c r="Z148" i="18"/>
  <c r="AB148" i="18"/>
  <c r="AC148" i="18"/>
  <c r="AD148" i="18"/>
  <c r="AE148" i="18"/>
  <c r="AF148" i="18"/>
  <c r="AG148" i="18"/>
  <c r="AH148" i="18"/>
  <c r="O149" i="18"/>
  <c r="P149" i="18"/>
  <c r="Q149" i="18"/>
  <c r="R149" i="18"/>
  <c r="S149" i="18"/>
  <c r="T149" i="18"/>
  <c r="U149" i="18"/>
  <c r="V149" i="18"/>
  <c r="W149" i="18"/>
  <c r="X149" i="18"/>
  <c r="Y149" i="18"/>
  <c r="Z149" i="18"/>
  <c r="AB149" i="18"/>
  <c r="AC149" i="18"/>
  <c r="AD149" i="18"/>
  <c r="AE149" i="18"/>
  <c r="AF149" i="18"/>
  <c r="AG149" i="18"/>
  <c r="AH149" i="18"/>
  <c r="O150" i="18"/>
  <c r="P150" i="18"/>
  <c r="Q150" i="18"/>
  <c r="R150" i="18"/>
  <c r="S150" i="18"/>
  <c r="T150" i="18"/>
  <c r="U150" i="18"/>
  <c r="V150" i="18"/>
  <c r="W150" i="18"/>
  <c r="X150" i="18"/>
  <c r="Y150" i="18"/>
  <c r="Z150" i="18"/>
  <c r="AB150" i="18"/>
  <c r="AC150" i="18"/>
  <c r="AD150" i="18"/>
  <c r="AE150" i="18"/>
  <c r="AF150" i="18"/>
  <c r="AG150" i="18"/>
  <c r="AH150" i="18"/>
  <c r="O151" i="18"/>
  <c r="P151" i="18"/>
  <c r="Q151" i="18"/>
  <c r="R151" i="18"/>
  <c r="S151" i="18"/>
  <c r="T151" i="18"/>
  <c r="U151" i="18"/>
  <c r="V151" i="18"/>
  <c r="W151" i="18"/>
  <c r="X151" i="18"/>
  <c r="Y151" i="18"/>
  <c r="Z151" i="18"/>
  <c r="AB151" i="18"/>
  <c r="AC151" i="18"/>
  <c r="AD151" i="18"/>
  <c r="AE151" i="18"/>
  <c r="AF151" i="18"/>
  <c r="AG151" i="18"/>
  <c r="AH151" i="18"/>
  <c r="O152" i="18"/>
  <c r="P152" i="18"/>
  <c r="Q152" i="18"/>
  <c r="R152" i="18"/>
  <c r="S152" i="18"/>
  <c r="T152" i="18"/>
  <c r="U152" i="18"/>
  <c r="V152" i="18"/>
  <c r="W152" i="18"/>
  <c r="X152" i="18"/>
  <c r="Y152" i="18"/>
  <c r="Z152" i="18"/>
  <c r="AB152" i="18"/>
  <c r="AC152" i="18"/>
  <c r="AD152" i="18"/>
  <c r="AE152" i="18"/>
  <c r="AF152" i="18"/>
  <c r="AG152" i="18"/>
  <c r="AH152" i="18"/>
  <c r="O153" i="18"/>
  <c r="P153" i="18"/>
  <c r="Q153" i="18"/>
  <c r="R153" i="18"/>
  <c r="S153" i="18"/>
  <c r="T153" i="18"/>
  <c r="U153" i="18"/>
  <c r="V153" i="18"/>
  <c r="W153" i="18"/>
  <c r="X153" i="18"/>
  <c r="Y153" i="18"/>
  <c r="Z153" i="18"/>
  <c r="AB153" i="18"/>
  <c r="AC153" i="18"/>
  <c r="AD153" i="18"/>
  <c r="AE153" i="18"/>
  <c r="AF153" i="18"/>
  <c r="AG153" i="18"/>
  <c r="AH153" i="18"/>
  <c r="O154" i="18"/>
  <c r="P154" i="18"/>
  <c r="Q154" i="18"/>
  <c r="R154" i="18"/>
  <c r="S154" i="18"/>
  <c r="T154" i="18"/>
  <c r="U154" i="18"/>
  <c r="V154" i="18"/>
  <c r="W154" i="18"/>
  <c r="X154" i="18"/>
  <c r="Y154" i="18"/>
  <c r="Z154" i="18"/>
  <c r="AB154" i="18"/>
  <c r="AC154" i="18"/>
  <c r="AD154" i="18"/>
  <c r="AE154" i="18"/>
  <c r="AF154" i="18"/>
  <c r="AG154" i="18"/>
  <c r="AH154" i="18"/>
  <c r="O155" i="18"/>
  <c r="P155" i="18"/>
  <c r="Q155" i="18"/>
  <c r="R155" i="18"/>
  <c r="S155" i="18"/>
  <c r="T155" i="18"/>
  <c r="U155" i="18"/>
  <c r="V155" i="18"/>
  <c r="W155" i="18"/>
  <c r="X155" i="18"/>
  <c r="Y155" i="18"/>
  <c r="Z155" i="18"/>
  <c r="AB155" i="18"/>
  <c r="AC155" i="18"/>
  <c r="AD155" i="18"/>
  <c r="AE155" i="18"/>
  <c r="AF155" i="18"/>
  <c r="AG155" i="18"/>
  <c r="AH155" i="18"/>
  <c r="O156" i="18"/>
  <c r="P156" i="18"/>
  <c r="Q156" i="18"/>
  <c r="R156" i="18"/>
  <c r="S156" i="18"/>
  <c r="T156" i="18"/>
  <c r="U156" i="18"/>
  <c r="V156" i="18"/>
  <c r="W156" i="18"/>
  <c r="X156" i="18"/>
  <c r="Y156" i="18"/>
  <c r="Z156" i="18"/>
  <c r="AB156" i="18"/>
  <c r="AC156" i="18"/>
  <c r="AD156" i="18"/>
  <c r="AE156" i="18"/>
  <c r="AF156" i="18"/>
  <c r="AG156" i="18"/>
  <c r="AH156" i="18"/>
  <c r="O157" i="18"/>
  <c r="P157" i="18"/>
  <c r="Q157" i="18"/>
  <c r="R157" i="18"/>
  <c r="S157" i="18"/>
  <c r="T157" i="18"/>
  <c r="U157" i="18"/>
  <c r="V157" i="18"/>
  <c r="W157" i="18"/>
  <c r="X157" i="18"/>
  <c r="Y157" i="18"/>
  <c r="Z157" i="18"/>
  <c r="AB157" i="18"/>
  <c r="AC157" i="18"/>
  <c r="AD157" i="18"/>
  <c r="AE157" i="18"/>
  <c r="AF157" i="18"/>
  <c r="AG157" i="18"/>
  <c r="AH157" i="18"/>
  <c r="O158" i="18"/>
  <c r="P158" i="18"/>
  <c r="Q158" i="18"/>
  <c r="R158" i="18"/>
  <c r="S158" i="18"/>
  <c r="T158" i="18"/>
  <c r="U158" i="18"/>
  <c r="V158" i="18"/>
  <c r="W158" i="18"/>
  <c r="X158" i="18"/>
  <c r="Y158" i="18"/>
  <c r="Z158" i="18"/>
  <c r="AB158" i="18"/>
  <c r="AC158" i="18"/>
  <c r="AD158" i="18"/>
  <c r="AE158" i="18"/>
  <c r="AF158" i="18"/>
  <c r="AG158" i="18"/>
  <c r="AH158" i="18"/>
  <c r="O159" i="18"/>
  <c r="P159" i="18"/>
  <c r="Q159" i="18"/>
  <c r="R159" i="18"/>
  <c r="S159" i="18"/>
  <c r="T159" i="18"/>
  <c r="U159" i="18"/>
  <c r="V159" i="18"/>
  <c r="W159" i="18"/>
  <c r="X159" i="18"/>
  <c r="Y159" i="18"/>
  <c r="Z159" i="18"/>
  <c r="AB159" i="18"/>
  <c r="AC159" i="18"/>
  <c r="AD159" i="18"/>
  <c r="AE159" i="18"/>
  <c r="AF159" i="18"/>
  <c r="AG159" i="18"/>
  <c r="AH159" i="18"/>
  <c r="O160" i="18"/>
  <c r="P160" i="18"/>
  <c r="Q160" i="18"/>
  <c r="R160" i="18"/>
  <c r="S160" i="18"/>
  <c r="T160" i="18"/>
  <c r="U160" i="18"/>
  <c r="V160" i="18"/>
  <c r="W160" i="18"/>
  <c r="X160" i="18"/>
  <c r="Y160" i="18"/>
  <c r="Z160" i="18"/>
  <c r="AB160" i="18"/>
  <c r="AC160" i="18"/>
  <c r="AD160" i="18"/>
  <c r="AE160" i="18"/>
  <c r="AF160" i="18"/>
  <c r="AG160" i="18"/>
  <c r="AH160" i="18"/>
  <c r="O161" i="18"/>
  <c r="P161" i="18"/>
  <c r="Q161" i="18"/>
  <c r="R161" i="18"/>
  <c r="S161" i="18"/>
  <c r="T161" i="18"/>
  <c r="U161" i="18"/>
  <c r="V161" i="18"/>
  <c r="W161" i="18"/>
  <c r="X161" i="18"/>
  <c r="Y161" i="18"/>
  <c r="Z161" i="18"/>
  <c r="AB161" i="18"/>
  <c r="AC161" i="18"/>
  <c r="AD161" i="18"/>
  <c r="AE161" i="18"/>
  <c r="AF161" i="18"/>
  <c r="AG161" i="18"/>
  <c r="AH161" i="18"/>
  <c r="O162" i="18"/>
  <c r="P162" i="18"/>
  <c r="Q162" i="18"/>
  <c r="R162" i="18"/>
  <c r="S162" i="18"/>
  <c r="T162" i="18"/>
  <c r="U162" i="18"/>
  <c r="V162" i="18"/>
  <c r="W162" i="18"/>
  <c r="X162" i="18"/>
  <c r="Y162" i="18"/>
  <c r="Z162" i="18"/>
  <c r="AB162" i="18"/>
  <c r="AC162" i="18"/>
  <c r="AD162" i="18"/>
  <c r="AE162" i="18"/>
  <c r="AF162" i="18"/>
  <c r="AG162" i="18"/>
  <c r="AH162" i="18"/>
  <c r="O163" i="18"/>
  <c r="P163" i="18"/>
  <c r="Q163" i="18"/>
  <c r="R163" i="18"/>
  <c r="S163" i="18"/>
  <c r="T163" i="18"/>
  <c r="U163" i="18"/>
  <c r="V163" i="18"/>
  <c r="W163" i="18"/>
  <c r="X163" i="18"/>
  <c r="Y163" i="18"/>
  <c r="Z163" i="18"/>
  <c r="AB163" i="18"/>
  <c r="AC163" i="18"/>
  <c r="AD163" i="18"/>
  <c r="AE163" i="18"/>
  <c r="AF163" i="18"/>
  <c r="AG163" i="18"/>
  <c r="AH163" i="18"/>
  <c r="O164" i="18"/>
  <c r="P164" i="18"/>
  <c r="Q164" i="18"/>
  <c r="R164" i="18"/>
  <c r="S164" i="18"/>
  <c r="T164" i="18"/>
  <c r="U164" i="18"/>
  <c r="V164" i="18"/>
  <c r="W164" i="18"/>
  <c r="X164" i="18"/>
  <c r="Y164" i="18"/>
  <c r="Z164" i="18"/>
  <c r="AB164" i="18"/>
  <c r="AC164" i="18"/>
  <c r="AD164" i="18"/>
  <c r="AE164" i="18"/>
  <c r="AF164" i="18"/>
  <c r="AG164" i="18"/>
  <c r="AH164" i="18"/>
  <c r="O165" i="18"/>
  <c r="P165" i="18"/>
  <c r="Q165" i="18"/>
  <c r="R165" i="18"/>
  <c r="S165" i="18"/>
  <c r="T165" i="18"/>
  <c r="U165" i="18"/>
  <c r="V165" i="18"/>
  <c r="W165" i="18"/>
  <c r="X165" i="18"/>
  <c r="Y165" i="18"/>
  <c r="Z165" i="18"/>
  <c r="AB165" i="18"/>
  <c r="AC165" i="18"/>
  <c r="AD165" i="18"/>
  <c r="AE165" i="18"/>
  <c r="AF165" i="18"/>
  <c r="AG165" i="18"/>
  <c r="AH165" i="18"/>
  <c r="O166" i="18"/>
  <c r="P166" i="18"/>
  <c r="Q166" i="18"/>
  <c r="R166" i="18"/>
  <c r="S166" i="18"/>
  <c r="T166" i="18"/>
  <c r="U166" i="18"/>
  <c r="V166" i="18"/>
  <c r="W166" i="18"/>
  <c r="X166" i="18"/>
  <c r="Y166" i="18"/>
  <c r="Z166" i="18"/>
  <c r="AB166" i="18"/>
  <c r="AC166" i="18"/>
  <c r="AD166" i="18"/>
  <c r="AE166" i="18"/>
  <c r="AF166" i="18"/>
  <c r="AG166" i="18"/>
  <c r="AH166" i="18"/>
  <c r="O167" i="18"/>
  <c r="P167" i="18"/>
  <c r="Q167" i="18"/>
  <c r="R167" i="18"/>
  <c r="S167" i="18"/>
  <c r="T167" i="18"/>
  <c r="U167" i="18"/>
  <c r="V167" i="18"/>
  <c r="W167" i="18"/>
  <c r="X167" i="18"/>
  <c r="Y167" i="18"/>
  <c r="Z167" i="18"/>
  <c r="AB167" i="18"/>
  <c r="AC167" i="18"/>
  <c r="AD167" i="18"/>
  <c r="AE167" i="18"/>
  <c r="AF167" i="18"/>
  <c r="AG167" i="18"/>
  <c r="AH167" i="18"/>
  <c r="O168" i="18"/>
  <c r="P168" i="18"/>
  <c r="Q168" i="18"/>
  <c r="R168" i="18"/>
  <c r="S168" i="18"/>
  <c r="T168" i="18"/>
  <c r="U168" i="18"/>
  <c r="V168" i="18"/>
  <c r="W168" i="18"/>
  <c r="X168" i="18"/>
  <c r="Y168" i="18"/>
  <c r="Z168" i="18"/>
  <c r="AB168" i="18"/>
  <c r="AC168" i="18"/>
  <c r="AD168" i="18"/>
  <c r="AE168" i="18"/>
  <c r="AF168" i="18"/>
  <c r="AG168" i="18"/>
  <c r="AH168" i="18"/>
  <c r="O169" i="18"/>
  <c r="P169" i="18"/>
  <c r="Q169" i="18"/>
  <c r="R169" i="18"/>
  <c r="S169" i="18"/>
  <c r="T169" i="18"/>
  <c r="U169" i="18"/>
  <c r="V169" i="18"/>
  <c r="W169" i="18"/>
  <c r="X169" i="18"/>
  <c r="Y169" i="18"/>
  <c r="Z169" i="18"/>
  <c r="AB169" i="18"/>
  <c r="AC169" i="18"/>
  <c r="AD169" i="18"/>
  <c r="AE169" i="18"/>
  <c r="AF169" i="18"/>
  <c r="AG169" i="18"/>
  <c r="AH169" i="18"/>
  <c r="O170" i="18"/>
  <c r="P170" i="18"/>
  <c r="Q170" i="18"/>
  <c r="R170" i="18"/>
  <c r="S170" i="18"/>
  <c r="T170" i="18"/>
  <c r="U170" i="18"/>
  <c r="V170" i="18"/>
  <c r="W170" i="18"/>
  <c r="X170" i="18"/>
  <c r="Y170" i="18"/>
  <c r="Z170" i="18"/>
  <c r="AB170" i="18"/>
  <c r="AC170" i="18"/>
  <c r="AD170" i="18"/>
  <c r="AE170" i="18"/>
  <c r="AF170" i="18"/>
  <c r="AG170" i="18"/>
  <c r="AH170" i="18"/>
  <c r="O171" i="18"/>
  <c r="P171" i="18"/>
  <c r="Q171" i="18"/>
  <c r="R171" i="18"/>
  <c r="S171" i="18"/>
  <c r="T171" i="18"/>
  <c r="U171" i="18"/>
  <c r="V171" i="18"/>
  <c r="W171" i="18"/>
  <c r="X171" i="18"/>
  <c r="Y171" i="18"/>
  <c r="Z171" i="18"/>
  <c r="AB171" i="18"/>
  <c r="AC171" i="18"/>
  <c r="AD171" i="18"/>
  <c r="AE171" i="18"/>
  <c r="AF171" i="18"/>
  <c r="AG171" i="18"/>
  <c r="AH171" i="18"/>
  <c r="O172" i="18"/>
  <c r="P172" i="18"/>
  <c r="Q172" i="18"/>
  <c r="R172" i="18"/>
  <c r="S172" i="18"/>
  <c r="T172" i="18"/>
  <c r="U172" i="18"/>
  <c r="V172" i="18"/>
  <c r="W172" i="18"/>
  <c r="X172" i="18"/>
  <c r="Y172" i="18"/>
  <c r="Z172" i="18"/>
  <c r="AB172" i="18"/>
  <c r="AC172" i="18"/>
  <c r="AD172" i="18"/>
  <c r="AE172" i="18"/>
  <c r="AF172" i="18"/>
  <c r="AG172" i="18"/>
  <c r="AH172" i="18"/>
  <c r="O173" i="18"/>
  <c r="P173" i="18"/>
  <c r="Q173" i="18"/>
  <c r="R173" i="18"/>
  <c r="S173" i="18"/>
  <c r="T173" i="18"/>
  <c r="U173" i="18"/>
  <c r="V173" i="18"/>
  <c r="W173" i="18"/>
  <c r="X173" i="18"/>
  <c r="Y173" i="18"/>
  <c r="Z173" i="18"/>
  <c r="AB173" i="18"/>
  <c r="AC173" i="18"/>
  <c r="AD173" i="18"/>
  <c r="AE173" i="18"/>
  <c r="AF173" i="18"/>
  <c r="AG173" i="18"/>
  <c r="AH173" i="18"/>
  <c r="O174" i="18"/>
  <c r="P174" i="18"/>
  <c r="Q174" i="18"/>
  <c r="R174" i="18"/>
  <c r="S174" i="18"/>
  <c r="T174" i="18"/>
  <c r="U174" i="18"/>
  <c r="V174" i="18"/>
  <c r="W174" i="18"/>
  <c r="X174" i="18"/>
  <c r="Y174" i="18"/>
  <c r="Z174" i="18"/>
  <c r="AB174" i="18"/>
  <c r="AC174" i="18"/>
  <c r="AD174" i="18"/>
  <c r="AE174" i="18"/>
  <c r="AF174" i="18"/>
  <c r="AG174" i="18"/>
  <c r="AH174" i="18"/>
  <c r="O175" i="18"/>
  <c r="P175" i="18"/>
  <c r="Q175" i="18"/>
  <c r="R175" i="18"/>
  <c r="S175" i="18"/>
  <c r="T175" i="18"/>
  <c r="U175" i="18"/>
  <c r="V175" i="18"/>
  <c r="W175" i="18"/>
  <c r="X175" i="18"/>
  <c r="Y175" i="18"/>
  <c r="Z175" i="18"/>
  <c r="AB175" i="18"/>
  <c r="AC175" i="18"/>
  <c r="AD175" i="18"/>
  <c r="AE175" i="18"/>
  <c r="AF175" i="18"/>
  <c r="AG175" i="18"/>
  <c r="AH175" i="18"/>
  <c r="O176" i="18"/>
  <c r="P176" i="18"/>
  <c r="Q176" i="18"/>
  <c r="R176" i="18"/>
  <c r="S176" i="18"/>
  <c r="T176" i="18"/>
  <c r="U176" i="18"/>
  <c r="V176" i="18"/>
  <c r="W176" i="18"/>
  <c r="X176" i="18"/>
  <c r="Y176" i="18"/>
  <c r="Z176" i="18"/>
  <c r="AB176" i="18"/>
  <c r="AC176" i="18"/>
  <c r="AD176" i="18"/>
  <c r="AE176" i="18"/>
  <c r="AF176" i="18"/>
  <c r="AG176" i="18"/>
  <c r="AH176" i="18"/>
  <c r="O177" i="18"/>
  <c r="P177" i="18"/>
  <c r="Q177" i="18"/>
  <c r="R177" i="18"/>
  <c r="S177" i="18"/>
  <c r="T177" i="18"/>
  <c r="U177" i="18"/>
  <c r="V177" i="18"/>
  <c r="W177" i="18"/>
  <c r="X177" i="18"/>
  <c r="Y177" i="18"/>
  <c r="Z177" i="18"/>
  <c r="AB177" i="18"/>
  <c r="AC177" i="18"/>
  <c r="AD177" i="18"/>
  <c r="AE177" i="18"/>
  <c r="AF177" i="18"/>
  <c r="AG177" i="18"/>
  <c r="AH177" i="18"/>
  <c r="O178" i="18"/>
  <c r="P178" i="18"/>
  <c r="Q178" i="18"/>
  <c r="R178" i="18"/>
  <c r="S178" i="18"/>
  <c r="T178" i="18"/>
  <c r="U178" i="18"/>
  <c r="V178" i="18"/>
  <c r="W178" i="18"/>
  <c r="X178" i="18"/>
  <c r="Y178" i="18"/>
  <c r="Z178" i="18"/>
  <c r="AB178" i="18"/>
  <c r="AC178" i="18"/>
  <c r="AD178" i="18"/>
  <c r="AE178" i="18"/>
  <c r="AF178" i="18"/>
  <c r="AG178" i="18"/>
  <c r="AH178" i="18"/>
  <c r="O179" i="18"/>
  <c r="P179" i="18"/>
  <c r="Q179" i="18"/>
  <c r="R179" i="18"/>
  <c r="S179" i="18"/>
  <c r="T179" i="18"/>
  <c r="U179" i="18"/>
  <c r="V179" i="18"/>
  <c r="W179" i="18"/>
  <c r="X179" i="18"/>
  <c r="Y179" i="18"/>
  <c r="Z179" i="18"/>
  <c r="AB179" i="18"/>
  <c r="AC179" i="18"/>
  <c r="AD179" i="18"/>
  <c r="AE179" i="18"/>
  <c r="AF179" i="18"/>
  <c r="AG179" i="18"/>
  <c r="AH179" i="18"/>
  <c r="O180" i="18"/>
  <c r="P180" i="18"/>
  <c r="Q180" i="18"/>
  <c r="R180" i="18"/>
  <c r="S180" i="18"/>
  <c r="T180" i="18"/>
  <c r="U180" i="18"/>
  <c r="V180" i="18"/>
  <c r="W180" i="18"/>
  <c r="X180" i="18"/>
  <c r="Y180" i="18"/>
  <c r="Z180" i="18"/>
  <c r="AB180" i="18"/>
  <c r="AC180" i="18"/>
  <c r="AD180" i="18"/>
  <c r="AE180" i="18"/>
  <c r="AF180" i="18"/>
  <c r="AG180" i="18"/>
  <c r="AH180" i="18"/>
  <c r="O181" i="18"/>
  <c r="P181" i="18"/>
  <c r="Q181" i="18"/>
  <c r="R181" i="18"/>
  <c r="S181" i="18"/>
  <c r="T181" i="18"/>
  <c r="U181" i="18"/>
  <c r="V181" i="18"/>
  <c r="W181" i="18"/>
  <c r="X181" i="18"/>
  <c r="Y181" i="18"/>
  <c r="Z181" i="18"/>
  <c r="AB181" i="18"/>
  <c r="AC181" i="18"/>
  <c r="AD181" i="18"/>
  <c r="AE181" i="18"/>
  <c r="AF181" i="18"/>
  <c r="AG181" i="18"/>
  <c r="AH181" i="18"/>
  <c r="O182" i="18"/>
  <c r="P182" i="18"/>
  <c r="Q182" i="18"/>
  <c r="R182" i="18"/>
  <c r="S182" i="18"/>
  <c r="T182" i="18"/>
  <c r="U182" i="18"/>
  <c r="V182" i="18"/>
  <c r="W182" i="18"/>
  <c r="X182" i="18"/>
  <c r="Y182" i="18"/>
  <c r="Z182" i="18"/>
  <c r="AB182" i="18"/>
  <c r="AC182" i="18"/>
  <c r="AD182" i="18"/>
  <c r="AE182" i="18"/>
  <c r="AF182" i="18"/>
  <c r="AG182" i="18"/>
  <c r="AH182" i="18"/>
  <c r="O183" i="18"/>
  <c r="P183" i="18"/>
  <c r="Q183" i="18"/>
  <c r="R183" i="18"/>
  <c r="S183" i="18"/>
  <c r="T183" i="18"/>
  <c r="U183" i="18"/>
  <c r="V183" i="18"/>
  <c r="W183" i="18"/>
  <c r="X183" i="18"/>
  <c r="Y183" i="18"/>
  <c r="Z183" i="18"/>
  <c r="AB183" i="18"/>
  <c r="AC183" i="18"/>
  <c r="AD183" i="18"/>
  <c r="AE183" i="18"/>
  <c r="AF183" i="18"/>
  <c r="AG183" i="18"/>
  <c r="AH183" i="18"/>
  <c r="O184" i="18"/>
  <c r="P184" i="18"/>
  <c r="Q184" i="18"/>
  <c r="R184" i="18"/>
  <c r="S184" i="18"/>
  <c r="T184" i="18"/>
  <c r="U184" i="18"/>
  <c r="V184" i="18"/>
  <c r="W184" i="18"/>
  <c r="X184" i="18"/>
  <c r="Y184" i="18"/>
  <c r="Z184" i="18"/>
  <c r="AB184" i="18"/>
  <c r="AC184" i="18"/>
  <c r="AD184" i="18"/>
  <c r="AE184" i="18"/>
  <c r="AF184" i="18"/>
  <c r="AG184" i="18"/>
  <c r="AH184" i="18"/>
  <c r="O185" i="18"/>
  <c r="P185" i="18"/>
  <c r="Q185" i="18"/>
  <c r="R185" i="18"/>
  <c r="S185" i="18"/>
  <c r="T185" i="18"/>
  <c r="U185" i="18"/>
  <c r="V185" i="18"/>
  <c r="W185" i="18"/>
  <c r="X185" i="18"/>
  <c r="Y185" i="18"/>
  <c r="Z185" i="18"/>
  <c r="AB185" i="18"/>
  <c r="AC185" i="18"/>
  <c r="AD185" i="18"/>
  <c r="AE185" i="18"/>
  <c r="AF185" i="18"/>
  <c r="AG185" i="18"/>
  <c r="AH185" i="18"/>
  <c r="O186" i="18"/>
  <c r="P186" i="18"/>
  <c r="Q186" i="18"/>
  <c r="R186" i="18"/>
  <c r="S186" i="18"/>
  <c r="T186" i="18"/>
  <c r="U186" i="18"/>
  <c r="V186" i="18"/>
  <c r="W186" i="18"/>
  <c r="X186" i="18"/>
  <c r="Y186" i="18"/>
  <c r="Z186" i="18"/>
  <c r="AB186" i="18"/>
  <c r="AC186" i="18"/>
  <c r="AD186" i="18"/>
  <c r="AE186" i="18"/>
  <c r="AF186" i="18"/>
  <c r="AG186" i="18"/>
  <c r="AH186" i="18"/>
  <c r="O187" i="18"/>
  <c r="P187" i="18"/>
  <c r="Q187" i="18"/>
  <c r="R187" i="18"/>
  <c r="S187" i="18"/>
  <c r="T187" i="18"/>
  <c r="U187" i="18"/>
  <c r="V187" i="18"/>
  <c r="W187" i="18"/>
  <c r="X187" i="18"/>
  <c r="Y187" i="18"/>
  <c r="Z187" i="18"/>
  <c r="AB187" i="18"/>
  <c r="AC187" i="18"/>
  <c r="AD187" i="18"/>
  <c r="AE187" i="18"/>
  <c r="AF187" i="18"/>
  <c r="AG187" i="18"/>
  <c r="AH187" i="18"/>
  <c r="O188" i="18"/>
  <c r="P188" i="18"/>
  <c r="Q188" i="18"/>
  <c r="R188" i="18"/>
  <c r="S188" i="18"/>
  <c r="T188" i="18"/>
  <c r="U188" i="18"/>
  <c r="V188" i="18"/>
  <c r="W188" i="18"/>
  <c r="X188" i="18"/>
  <c r="Y188" i="18"/>
  <c r="Z188" i="18"/>
  <c r="AB188" i="18"/>
  <c r="AC188" i="18"/>
  <c r="AD188" i="18"/>
  <c r="AE188" i="18"/>
  <c r="AF188" i="18"/>
  <c r="AG188" i="18"/>
  <c r="AH188" i="18"/>
  <c r="O189" i="18"/>
  <c r="P189" i="18"/>
  <c r="Q189" i="18"/>
  <c r="R189" i="18"/>
  <c r="S189" i="18"/>
  <c r="T189" i="18"/>
  <c r="U189" i="18"/>
  <c r="V189" i="18"/>
  <c r="W189" i="18"/>
  <c r="X189" i="18"/>
  <c r="Y189" i="18"/>
  <c r="Z189" i="18"/>
  <c r="AB189" i="18"/>
  <c r="AC189" i="18"/>
  <c r="AD189" i="18"/>
  <c r="AE189" i="18"/>
  <c r="AF189" i="18"/>
  <c r="AG189" i="18"/>
  <c r="AH189" i="18"/>
  <c r="O190" i="18"/>
  <c r="P190" i="18"/>
  <c r="Q190" i="18"/>
  <c r="R190" i="18"/>
  <c r="S190" i="18"/>
  <c r="T190" i="18"/>
  <c r="U190" i="18"/>
  <c r="V190" i="18"/>
  <c r="W190" i="18"/>
  <c r="X190" i="18"/>
  <c r="Y190" i="18"/>
  <c r="Z190" i="18"/>
  <c r="AB190" i="18"/>
  <c r="AC190" i="18"/>
  <c r="AD190" i="18"/>
  <c r="AE190" i="18"/>
  <c r="AF190" i="18"/>
  <c r="AG190" i="18"/>
  <c r="AH190" i="18"/>
  <c r="O191" i="18"/>
  <c r="P191" i="18"/>
  <c r="Q191" i="18"/>
  <c r="R191" i="18"/>
  <c r="S191" i="18"/>
  <c r="T191" i="18"/>
  <c r="U191" i="18"/>
  <c r="V191" i="18"/>
  <c r="W191" i="18"/>
  <c r="X191" i="18"/>
  <c r="Y191" i="18"/>
  <c r="Z191" i="18"/>
  <c r="AB191" i="18"/>
  <c r="AC191" i="18"/>
  <c r="AD191" i="18"/>
  <c r="AE191" i="18"/>
  <c r="AF191" i="18"/>
  <c r="AG191" i="18"/>
  <c r="AH191" i="18"/>
  <c r="O192" i="18"/>
  <c r="P192" i="18"/>
  <c r="Q192" i="18"/>
  <c r="R192" i="18"/>
  <c r="S192" i="18"/>
  <c r="T192" i="18"/>
  <c r="U192" i="18"/>
  <c r="V192" i="18"/>
  <c r="W192" i="18"/>
  <c r="X192" i="18"/>
  <c r="Y192" i="18"/>
  <c r="Z192" i="18"/>
  <c r="AB192" i="18"/>
  <c r="AC192" i="18"/>
  <c r="AD192" i="18"/>
  <c r="AE192" i="18"/>
  <c r="AF192" i="18"/>
  <c r="AG192" i="18"/>
  <c r="AH192" i="18"/>
  <c r="O193" i="18"/>
  <c r="P193" i="18"/>
  <c r="Q193" i="18"/>
  <c r="R193" i="18"/>
  <c r="S193" i="18"/>
  <c r="T193" i="18"/>
  <c r="U193" i="18"/>
  <c r="V193" i="18"/>
  <c r="W193" i="18"/>
  <c r="X193" i="18"/>
  <c r="Y193" i="18"/>
  <c r="Z193" i="18"/>
  <c r="AB193" i="18"/>
  <c r="AC193" i="18"/>
  <c r="AD193" i="18"/>
  <c r="AE193" i="18"/>
  <c r="AF193" i="18"/>
  <c r="AG193" i="18"/>
  <c r="AH193" i="18"/>
  <c r="O194" i="18"/>
  <c r="P194" i="18"/>
  <c r="Q194" i="18"/>
  <c r="R194" i="18"/>
  <c r="S194" i="18"/>
  <c r="T194" i="18"/>
  <c r="U194" i="18"/>
  <c r="V194" i="18"/>
  <c r="W194" i="18"/>
  <c r="X194" i="18"/>
  <c r="Y194" i="18"/>
  <c r="Z194" i="18"/>
  <c r="AB194" i="18"/>
  <c r="AC194" i="18"/>
  <c r="AD194" i="18"/>
  <c r="AE194" i="18"/>
  <c r="AF194" i="18"/>
  <c r="AG194" i="18"/>
  <c r="AH194" i="18"/>
  <c r="O195" i="18"/>
  <c r="P195" i="18"/>
  <c r="Q195" i="18"/>
  <c r="R195" i="18"/>
  <c r="S195" i="18"/>
  <c r="T195" i="18"/>
  <c r="U195" i="18"/>
  <c r="V195" i="18"/>
  <c r="W195" i="18"/>
  <c r="X195" i="18"/>
  <c r="Y195" i="18"/>
  <c r="Z195" i="18"/>
  <c r="AB195" i="18"/>
  <c r="AC195" i="18"/>
  <c r="AD195" i="18"/>
  <c r="AE195" i="18"/>
  <c r="AF195" i="18"/>
  <c r="AG195" i="18"/>
  <c r="AH195" i="18"/>
  <c r="O196" i="18"/>
  <c r="P196" i="18"/>
  <c r="Q196" i="18"/>
  <c r="R196" i="18"/>
  <c r="S196" i="18"/>
  <c r="T196" i="18"/>
  <c r="U196" i="18"/>
  <c r="V196" i="18"/>
  <c r="W196" i="18"/>
  <c r="X196" i="18"/>
  <c r="Y196" i="18"/>
  <c r="Z196" i="18"/>
  <c r="AB196" i="18"/>
  <c r="AC196" i="18"/>
  <c r="AD196" i="18"/>
  <c r="AE196" i="18"/>
  <c r="AF196" i="18"/>
  <c r="AG196" i="18"/>
  <c r="AH196" i="18"/>
  <c r="O197" i="18"/>
  <c r="P197" i="18"/>
  <c r="Q197" i="18"/>
  <c r="R197" i="18"/>
  <c r="S197" i="18"/>
  <c r="T197" i="18"/>
  <c r="U197" i="18"/>
  <c r="V197" i="18"/>
  <c r="W197" i="18"/>
  <c r="X197" i="18"/>
  <c r="Y197" i="18"/>
  <c r="Z197" i="18"/>
  <c r="AB197" i="18"/>
  <c r="AC197" i="18"/>
  <c r="AD197" i="18"/>
  <c r="AE197" i="18"/>
  <c r="AF197" i="18"/>
  <c r="AG197" i="18"/>
  <c r="AH197" i="18"/>
  <c r="O198" i="18"/>
  <c r="P198" i="18"/>
  <c r="Q198" i="18"/>
  <c r="R198" i="18"/>
  <c r="S198" i="18"/>
  <c r="T198" i="18"/>
  <c r="U198" i="18"/>
  <c r="V198" i="18"/>
  <c r="W198" i="18"/>
  <c r="X198" i="18"/>
  <c r="Y198" i="18"/>
  <c r="Z198" i="18"/>
  <c r="AB198" i="18"/>
  <c r="AC198" i="18"/>
  <c r="AD198" i="18"/>
  <c r="AE198" i="18"/>
  <c r="AF198" i="18"/>
  <c r="AG198" i="18"/>
  <c r="AH198" i="18"/>
  <c r="O199" i="18"/>
  <c r="P199" i="18"/>
  <c r="Q199" i="18"/>
  <c r="R199" i="18"/>
  <c r="S199" i="18"/>
  <c r="T199" i="18"/>
  <c r="U199" i="18"/>
  <c r="V199" i="18"/>
  <c r="W199" i="18"/>
  <c r="X199" i="18"/>
  <c r="Y199" i="18"/>
  <c r="Z199" i="18"/>
  <c r="AB199" i="18"/>
  <c r="AC199" i="18"/>
  <c r="AD199" i="18"/>
  <c r="AE199" i="18"/>
  <c r="AF199" i="18"/>
  <c r="AG199" i="18"/>
  <c r="AH199" i="18"/>
  <c r="O200" i="18"/>
  <c r="P200" i="18"/>
  <c r="Q200" i="18"/>
  <c r="R200" i="18"/>
  <c r="S200" i="18"/>
  <c r="T200" i="18"/>
  <c r="U200" i="18"/>
  <c r="V200" i="18"/>
  <c r="W200" i="18"/>
  <c r="X200" i="18"/>
  <c r="Y200" i="18"/>
  <c r="Z200" i="18"/>
  <c r="AB200" i="18"/>
  <c r="AC200" i="18"/>
  <c r="AD200" i="18"/>
  <c r="AE200" i="18"/>
  <c r="AF200" i="18"/>
  <c r="AG200" i="18"/>
  <c r="AH200" i="18"/>
  <c r="O201" i="18"/>
  <c r="P201" i="18"/>
  <c r="Q201" i="18"/>
  <c r="R201" i="18"/>
  <c r="S201" i="18"/>
  <c r="T201" i="18"/>
  <c r="U201" i="18"/>
  <c r="V201" i="18"/>
  <c r="W201" i="18"/>
  <c r="X201" i="18"/>
  <c r="Y201" i="18"/>
  <c r="Z201" i="18"/>
  <c r="AB201" i="18"/>
  <c r="AC201" i="18"/>
  <c r="AD201" i="18"/>
  <c r="AE201" i="18"/>
  <c r="AF201" i="18"/>
  <c r="AG201" i="18"/>
  <c r="AH201" i="18"/>
  <c r="O202" i="18"/>
  <c r="P202" i="18"/>
  <c r="Q202" i="18"/>
  <c r="R202" i="18"/>
  <c r="S202" i="18"/>
  <c r="T202" i="18"/>
  <c r="U202" i="18"/>
  <c r="V202" i="18"/>
  <c r="W202" i="18"/>
  <c r="X202" i="18"/>
  <c r="Y202" i="18"/>
  <c r="Z202" i="18"/>
  <c r="AB202" i="18"/>
  <c r="AC202" i="18"/>
  <c r="AD202" i="18"/>
  <c r="AE202" i="18"/>
  <c r="AF202" i="18"/>
  <c r="AG202" i="18"/>
  <c r="AH202" i="18"/>
  <c r="O203" i="18"/>
  <c r="P203" i="18"/>
  <c r="Q203" i="18"/>
  <c r="R203" i="18"/>
  <c r="S203" i="18"/>
  <c r="T203" i="18"/>
  <c r="U203" i="18"/>
  <c r="V203" i="18"/>
  <c r="W203" i="18"/>
  <c r="X203" i="18"/>
  <c r="Y203" i="18"/>
  <c r="Z203" i="18"/>
  <c r="AB203" i="18"/>
  <c r="AC203" i="18"/>
  <c r="AD203" i="18"/>
  <c r="AE203" i="18"/>
  <c r="AF203" i="18"/>
  <c r="AG203" i="18"/>
  <c r="AH203" i="18"/>
  <c r="O204" i="18"/>
  <c r="P204" i="18"/>
  <c r="Q204" i="18"/>
  <c r="R204" i="18"/>
  <c r="S204" i="18"/>
  <c r="T204" i="18"/>
  <c r="U204" i="18"/>
  <c r="V204" i="18"/>
  <c r="W204" i="18"/>
  <c r="X204" i="18"/>
  <c r="Y204" i="18"/>
  <c r="Z204" i="18"/>
  <c r="AB204" i="18"/>
  <c r="AC204" i="18"/>
  <c r="AD204" i="18"/>
  <c r="AE204" i="18"/>
  <c r="AF204" i="18"/>
  <c r="AG204" i="18"/>
  <c r="AH204" i="18"/>
  <c r="O205" i="18"/>
  <c r="P205" i="18"/>
  <c r="Q205" i="18"/>
  <c r="R205" i="18"/>
  <c r="S205" i="18"/>
  <c r="T205" i="18"/>
  <c r="U205" i="18"/>
  <c r="V205" i="18"/>
  <c r="W205" i="18"/>
  <c r="X205" i="18"/>
  <c r="Y205" i="18"/>
  <c r="Z205" i="18"/>
  <c r="AB205" i="18"/>
  <c r="AC205" i="18"/>
  <c r="AD205" i="18"/>
  <c r="AE205" i="18"/>
  <c r="AF205" i="18"/>
  <c r="AG205" i="18"/>
  <c r="AH205" i="18"/>
  <c r="O206" i="18"/>
  <c r="P206" i="18"/>
  <c r="Q206" i="18"/>
  <c r="R206" i="18"/>
  <c r="S206" i="18"/>
  <c r="T206" i="18"/>
  <c r="U206" i="18"/>
  <c r="V206" i="18"/>
  <c r="W206" i="18"/>
  <c r="X206" i="18"/>
  <c r="Y206" i="18"/>
  <c r="Z206" i="18"/>
  <c r="AB206" i="18"/>
  <c r="AC206" i="18"/>
  <c r="AD206" i="18"/>
  <c r="AE206" i="18"/>
  <c r="AF206" i="18"/>
  <c r="AG206" i="18"/>
  <c r="AH206" i="18"/>
  <c r="O207" i="18"/>
  <c r="P207" i="18"/>
  <c r="Q207" i="18"/>
  <c r="R207" i="18"/>
  <c r="S207" i="18"/>
  <c r="T207" i="18"/>
  <c r="U207" i="18"/>
  <c r="V207" i="18"/>
  <c r="W207" i="18"/>
  <c r="X207" i="18"/>
  <c r="Y207" i="18"/>
  <c r="Z207" i="18"/>
  <c r="AB207" i="18"/>
  <c r="AC207" i="18"/>
  <c r="AD207" i="18"/>
  <c r="AE207" i="18"/>
  <c r="AF207" i="18"/>
  <c r="AG207" i="18"/>
  <c r="AH207" i="18"/>
  <c r="O208" i="18"/>
  <c r="P208" i="18"/>
  <c r="Q208" i="18"/>
  <c r="R208" i="18"/>
  <c r="S208" i="18"/>
  <c r="T208" i="18"/>
  <c r="U208" i="18"/>
  <c r="V208" i="18"/>
  <c r="W208" i="18"/>
  <c r="X208" i="18"/>
  <c r="Y208" i="18"/>
  <c r="Z208" i="18"/>
  <c r="AB208" i="18"/>
  <c r="AC208" i="18"/>
  <c r="AD208" i="18"/>
  <c r="AE208" i="18"/>
  <c r="AF208" i="18"/>
  <c r="AG208" i="18"/>
  <c r="AH208" i="18"/>
  <c r="O209" i="18"/>
  <c r="P209" i="18"/>
  <c r="Q209" i="18"/>
  <c r="R209" i="18"/>
  <c r="S209" i="18"/>
  <c r="T209" i="18"/>
  <c r="U209" i="18"/>
  <c r="V209" i="18"/>
  <c r="W209" i="18"/>
  <c r="X209" i="18"/>
  <c r="Y209" i="18"/>
  <c r="Z209" i="18"/>
  <c r="AB209" i="18"/>
  <c r="AC209" i="18"/>
  <c r="AD209" i="18"/>
  <c r="AE209" i="18"/>
  <c r="AF209" i="18"/>
  <c r="AG209" i="18"/>
  <c r="AH209" i="18"/>
  <c r="O210" i="18"/>
  <c r="P210" i="18"/>
  <c r="Q210" i="18"/>
  <c r="R210" i="18"/>
  <c r="S210" i="18"/>
  <c r="T210" i="18"/>
  <c r="U210" i="18"/>
  <c r="V210" i="18"/>
  <c r="W210" i="18"/>
  <c r="X210" i="18"/>
  <c r="Y210" i="18"/>
  <c r="Z210" i="18"/>
  <c r="AB210" i="18"/>
  <c r="AC210" i="18"/>
  <c r="AD210" i="18"/>
  <c r="AE210" i="18"/>
  <c r="AF210" i="18"/>
  <c r="AG210" i="18"/>
  <c r="AH210" i="18"/>
  <c r="O211" i="18"/>
  <c r="P211" i="18"/>
  <c r="Q211" i="18"/>
  <c r="R211" i="18"/>
  <c r="S211" i="18"/>
  <c r="T211" i="18"/>
  <c r="U211" i="18"/>
  <c r="V211" i="18"/>
  <c r="W211" i="18"/>
  <c r="X211" i="18"/>
  <c r="Y211" i="18"/>
  <c r="Z211" i="18"/>
  <c r="AB211" i="18"/>
  <c r="AC211" i="18"/>
  <c r="AD211" i="18"/>
  <c r="AE211" i="18"/>
  <c r="AF211" i="18"/>
  <c r="AG211" i="18"/>
  <c r="AH211" i="18"/>
  <c r="O212" i="18"/>
  <c r="P212" i="18"/>
  <c r="Q212" i="18"/>
  <c r="R212" i="18"/>
  <c r="S212" i="18"/>
  <c r="T212" i="18"/>
  <c r="U212" i="18"/>
  <c r="V212" i="18"/>
  <c r="W212" i="18"/>
  <c r="X212" i="18"/>
  <c r="Y212" i="18"/>
  <c r="Z212" i="18"/>
  <c r="AB212" i="18"/>
  <c r="AC212" i="18"/>
  <c r="AD212" i="18"/>
  <c r="AE212" i="18"/>
  <c r="AF212" i="18"/>
  <c r="AG212" i="18"/>
  <c r="AH212" i="18"/>
  <c r="O213" i="18"/>
  <c r="P213" i="18"/>
  <c r="Q213" i="18"/>
  <c r="R213" i="18"/>
  <c r="S213" i="18"/>
  <c r="T213" i="18"/>
  <c r="U213" i="18"/>
  <c r="V213" i="18"/>
  <c r="W213" i="18"/>
  <c r="X213" i="18"/>
  <c r="Y213" i="18"/>
  <c r="Z213" i="18"/>
  <c r="AB213" i="18"/>
  <c r="AC213" i="18"/>
  <c r="AD213" i="18"/>
  <c r="AE213" i="18"/>
  <c r="AF213" i="18"/>
  <c r="AG213" i="18"/>
  <c r="AH213" i="18"/>
  <c r="O214" i="18"/>
  <c r="P214" i="18"/>
  <c r="Q214" i="18"/>
  <c r="R214" i="18"/>
  <c r="S214" i="18"/>
  <c r="T214" i="18"/>
  <c r="U214" i="18"/>
  <c r="V214" i="18"/>
  <c r="W214" i="18"/>
  <c r="X214" i="18"/>
  <c r="Y214" i="18"/>
  <c r="Z214" i="18"/>
  <c r="AB214" i="18"/>
  <c r="AC214" i="18"/>
  <c r="AD214" i="18"/>
  <c r="AE214" i="18"/>
  <c r="AF214" i="18"/>
  <c r="AG214" i="18"/>
  <c r="AH214" i="18"/>
  <c r="O215" i="18"/>
  <c r="P215" i="18"/>
  <c r="Q215" i="18"/>
  <c r="R215" i="18"/>
  <c r="S215" i="18"/>
  <c r="T215" i="18"/>
  <c r="U215" i="18"/>
  <c r="V215" i="18"/>
  <c r="W215" i="18"/>
  <c r="X215" i="18"/>
  <c r="Y215" i="18"/>
  <c r="Z215" i="18"/>
  <c r="AB215" i="18"/>
  <c r="AC215" i="18"/>
  <c r="AD215" i="18"/>
  <c r="AE215" i="18"/>
  <c r="AF215" i="18"/>
  <c r="AG215" i="18"/>
  <c r="AH215" i="18"/>
  <c r="O216" i="18"/>
  <c r="P216" i="18"/>
  <c r="Q216" i="18"/>
  <c r="R216" i="18"/>
  <c r="S216" i="18"/>
  <c r="T216" i="18"/>
  <c r="U216" i="18"/>
  <c r="V216" i="18"/>
  <c r="W216" i="18"/>
  <c r="X216" i="18"/>
  <c r="Y216" i="18"/>
  <c r="Z216" i="18"/>
  <c r="AB216" i="18"/>
  <c r="AC216" i="18"/>
  <c r="AD216" i="18"/>
  <c r="AE216" i="18"/>
  <c r="AF216" i="18"/>
  <c r="AG216" i="18"/>
  <c r="AH216" i="18"/>
  <c r="O217" i="18"/>
  <c r="P217" i="18"/>
  <c r="Q217" i="18"/>
  <c r="R217" i="18"/>
  <c r="S217" i="18"/>
  <c r="T217" i="18"/>
  <c r="U217" i="18"/>
  <c r="V217" i="18"/>
  <c r="W217" i="18"/>
  <c r="X217" i="18"/>
  <c r="Y217" i="18"/>
  <c r="Z217" i="18"/>
  <c r="AB217" i="18"/>
  <c r="AC217" i="18"/>
  <c r="AD217" i="18"/>
  <c r="AE217" i="18"/>
  <c r="AF217" i="18"/>
  <c r="AG217" i="18"/>
  <c r="AH217" i="18"/>
  <c r="O218" i="18"/>
  <c r="P218" i="18"/>
  <c r="Q218" i="18"/>
  <c r="R218" i="18"/>
  <c r="S218" i="18"/>
  <c r="T218" i="18"/>
  <c r="U218" i="18"/>
  <c r="V218" i="18"/>
  <c r="W218" i="18"/>
  <c r="X218" i="18"/>
  <c r="Y218" i="18"/>
  <c r="Z218" i="18"/>
  <c r="AB218" i="18"/>
  <c r="AC218" i="18"/>
  <c r="AD218" i="18"/>
  <c r="AE218" i="18"/>
  <c r="AF218" i="18"/>
  <c r="AG218" i="18"/>
  <c r="AH218" i="18"/>
  <c r="O219" i="18"/>
  <c r="P219" i="18"/>
  <c r="Q219" i="18"/>
  <c r="R219" i="18"/>
  <c r="S219" i="18"/>
  <c r="T219" i="18"/>
  <c r="U219" i="18"/>
  <c r="V219" i="18"/>
  <c r="W219" i="18"/>
  <c r="X219" i="18"/>
  <c r="Y219" i="18"/>
  <c r="Z219" i="18"/>
  <c r="AB219" i="18"/>
  <c r="AC219" i="18"/>
  <c r="AD219" i="18"/>
  <c r="AE219" i="18"/>
  <c r="AF219" i="18"/>
  <c r="AG219" i="18"/>
  <c r="AH219" i="18"/>
  <c r="O220" i="18"/>
  <c r="P220" i="18"/>
  <c r="Q220" i="18"/>
  <c r="R220" i="18"/>
  <c r="S220" i="18"/>
  <c r="T220" i="18"/>
  <c r="U220" i="18"/>
  <c r="V220" i="18"/>
  <c r="W220" i="18"/>
  <c r="X220" i="18"/>
  <c r="Y220" i="18"/>
  <c r="Z220" i="18"/>
  <c r="AB220" i="18"/>
  <c r="AC220" i="18"/>
  <c r="AD220" i="18"/>
  <c r="AE220" i="18"/>
  <c r="AF220" i="18"/>
  <c r="AG220" i="18"/>
  <c r="AH220" i="18"/>
  <c r="O221" i="18"/>
  <c r="P221" i="18"/>
  <c r="Q221" i="18"/>
  <c r="R221" i="18"/>
  <c r="S221" i="18"/>
  <c r="T221" i="18"/>
  <c r="U221" i="18"/>
  <c r="V221" i="18"/>
  <c r="W221" i="18"/>
  <c r="X221" i="18"/>
  <c r="Y221" i="18"/>
  <c r="Z221" i="18"/>
  <c r="AB221" i="18"/>
  <c r="AC221" i="18"/>
  <c r="AD221" i="18"/>
  <c r="AE221" i="18"/>
  <c r="AF221" i="18"/>
  <c r="AG221" i="18"/>
  <c r="AH221" i="18"/>
  <c r="O222" i="18"/>
  <c r="P222" i="18"/>
  <c r="Q222" i="18"/>
  <c r="R222" i="18"/>
  <c r="S222" i="18"/>
  <c r="T222" i="18"/>
  <c r="U222" i="18"/>
  <c r="V222" i="18"/>
  <c r="W222" i="18"/>
  <c r="X222" i="18"/>
  <c r="Y222" i="18"/>
  <c r="Z222" i="18"/>
  <c r="AB222" i="18"/>
  <c r="AC222" i="18"/>
  <c r="AD222" i="18"/>
  <c r="AE222" i="18"/>
  <c r="AF222" i="18"/>
  <c r="AG222" i="18"/>
  <c r="AH222" i="18"/>
  <c r="O223" i="18"/>
  <c r="P223" i="18"/>
  <c r="Q223" i="18"/>
  <c r="R223" i="18"/>
  <c r="S223" i="18"/>
  <c r="T223" i="18"/>
  <c r="U223" i="18"/>
  <c r="V223" i="18"/>
  <c r="W223" i="18"/>
  <c r="X223" i="18"/>
  <c r="Y223" i="18"/>
  <c r="Z223" i="18"/>
  <c r="AB223" i="18"/>
  <c r="AC223" i="18"/>
  <c r="AD223" i="18"/>
  <c r="AE223" i="18"/>
  <c r="AF223" i="18"/>
  <c r="AG223" i="18"/>
  <c r="AH223" i="18"/>
  <c r="O224" i="18"/>
  <c r="P224" i="18"/>
  <c r="Q224" i="18"/>
  <c r="R224" i="18"/>
  <c r="S224" i="18"/>
  <c r="T224" i="18"/>
  <c r="U224" i="18"/>
  <c r="V224" i="18"/>
  <c r="W224" i="18"/>
  <c r="X224" i="18"/>
  <c r="Y224" i="18"/>
  <c r="Z224" i="18"/>
  <c r="AB224" i="18"/>
  <c r="AC224" i="18"/>
  <c r="AD224" i="18"/>
  <c r="AE224" i="18"/>
  <c r="AF224" i="18"/>
  <c r="AG224" i="18"/>
  <c r="AH224" i="18"/>
  <c r="O225" i="18"/>
  <c r="P225" i="18"/>
  <c r="Q225" i="18"/>
  <c r="R225" i="18"/>
  <c r="S225" i="18"/>
  <c r="T225" i="18"/>
  <c r="U225" i="18"/>
  <c r="V225" i="18"/>
  <c r="W225" i="18"/>
  <c r="X225" i="18"/>
  <c r="Y225" i="18"/>
  <c r="Z225" i="18"/>
  <c r="AB225" i="18"/>
  <c r="AC225" i="18"/>
  <c r="AD225" i="18"/>
  <c r="AE225" i="18"/>
  <c r="AF225" i="18"/>
  <c r="AG225" i="18"/>
  <c r="AH225" i="18"/>
  <c r="O226" i="18"/>
  <c r="P226" i="18"/>
  <c r="Q226" i="18"/>
  <c r="R226" i="18"/>
  <c r="S226" i="18"/>
  <c r="T226" i="18"/>
  <c r="U226" i="18"/>
  <c r="V226" i="18"/>
  <c r="W226" i="18"/>
  <c r="X226" i="18"/>
  <c r="Y226" i="18"/>
  <c r="Z226" i="18"/>
  <c r="AB226" i="18"/>
  <c r="AC226" i="18"/>
  <c r="AD226" i="18"/>
  <c r="AE226" i="18"/>
  <c r="AF226" i="18"/>
  <c r="AG226" i="18"/>
  <c r="AH226" i="18"/>
  <c r="O227" i="18"/>
  <c r="P227" i="18"/>
  <c r="Q227" i="18"/>
  <c r="R227" i="18"/>
  <c r="S227" i="18"/>
  <c r="T227" i="18"/>
  <c r="U227" i="18"/>
  <c r="V227" i="18"/>
  <c r="W227" i="18"/>
  <c r="X227" i="18"/>
  <c r="Y227" i="18"/>
  <c r="Z227" i="18"/>
  <c r="AB227" i="18"/>
  <c r="AC227" i="18"/>
  <c r="AD227" i="18"/>
  <c r="AE227" i="18"/>
  <c r="AF227" i="18"/>
  <c r="AG227" i="18"/>
  <c r="AH227" i="18"/>
  <c r="O228" i="18"/>
  <c r="P228" i="18"/>
  <c r="Q228" i="18"/>
  <c r="R228" i="18"/>
  <c r="S228" i="18"/>
  <c r="T228" i="18"/>
  <c r="U228" i="18"/>
  <c r="V228" i="18"/>
  <c r="W228" i="18"/>
  <c r="X228" i="18"/>
  <c r="Y228" i="18"/>
  <c r="Z228" i="18"/>
  <c r="AB228" i="18"/>
  <c r="AC228" i="18"/>
  <c r="AD228" i="18"/>
  <c r="AE228" i="18"/>
  <c r="AF228" i="18"/>
  <c r="AG228" i="18"/>
  <c r="AH228" i="18"/>
  <c r="O229" i="18"/>
  <c r="P229" i="18"/>
  <c r="Q229" i="18"/>
  <c r="R229" i="18"/>
  <c r="S229" i="18"/>
  <c r="T229" i="18"/>
  <c r="U229" i="18"/>
  <c r="V229" i="18"/>
  <c r="W229" i="18"/>
  <c r="X229" i="18"/>
  <c r="Y229" i="18"/>
  <c r="Z229" i="18"/>
  <c r="AB229" i="18"/>
  <c r="AC229" i="18"/>
  <c r="AD229" i="18"/>
  <c r="AE229" i="18"/>
  <c r="AF229" i="18"/>
  <c r="AG229" i="18"/>
  <c r="AH229" i="18"/>
  <c r="O230" i="18"/>
  <c r="P230" i="18"/>
  <c r="Q230" i="18"/>
  <c r="R230" i="18"/>
  <c r="S230" i="18"/>
  <c r="T230" i="18"/>
  <c r="U230" i="18"/>
  <c r="V230" i="18"/>
  <c r="W230" i="18"/>
  <c r="X230" i="18"/>
  <c r="Y230" i="18"/>
  <c r="Z230" i="18"/>
  <c r="AB230" i="18"/>
  <c r="AC230" i="18"/>
  <c r="AD230" i="18"/>
  <c r="AE230" i="18"/>
  <c r="AF230" i="18"/>
  <c r="AG230" i="18"/>
  <c r="AH230" i="18"/>
  <c r="O231" i="18"/>
  <c r="P231" i="18"/>
  <c r="Q231" i="18"/>
  <c r="R231" i="18"/>
  <c r="S231" i="18"/>
  <c r="T231" i="18"/>
  <c r="U231" i="18"/>
  <c r="V231" i="18"/>
  <c r="W231" i="18"/>
  <c r="X231" i="18"/>
  <c r="Y231" i="18"/>
  <c r="Z231" i="18"/>
  <c r="AB231" i="18"/>
  <c r="AC231" i="18"/>
  <c r="AD231" i="18"/>
  <c r="AE231" i="18"/>
  <c r="AF231" i="18"/>
  <c r="AG231" i="18"/>
  <c r="AH231" i="18"/>
  <c r="O232" i="18"/>
  <c r="P232" i="18"/>
  <c r="Q232" i="18"/>
  <c r="R232" i="18"/>
  <c r="S232" i="18"/>
  <c r="T232" i="18"/>
  <c r="U232" i="18"/>
  <c r="V232" i="18"/>
  <c r="W232" i="18"/>
  <c r="X232" i="18"/>
  <c r="Y232" i="18"/>
  <c r="Z232" i="18"/>
  <c r="AB232" i="18"/>
  <c r="AC232" i="18"/>
  <c r="AD232" i="18"/>
  <c r="AE232" i="18"/>
  <c r="AF232" i="18"/>
  <c r="AG232" i="18"/>
  <c r="AH232" i="18"/>
  <c r="O233" i="18"/>
  <c r="P233" i="18"/>
  <c r="Q233" i="18"/>
  <c r="R233" i="18"/>
  <c r="S233" i="18"/>
  <c r="T233" i="18"/>
  <c r="U233" i="18"/>
  <c r="V233" i="18"/>
  <c r="W233" i="18"/>
  <c r="X233" i="18"/>
  <c r="Y233" i="18"/>
  <c r="Z233" i="18"/>
  <c r="AB233" i="18"/>
  <c r="AC233" i="18"/>
  <c r="AD233" i="18"/>
  <c r="AE233" i="18"/>
  <c r="AF233" i="18"/>
  <c r="AG233" i="18"/>
  <c r="AH233" i="18"/>
  <c r="O234" i="18"/>
  <c r="P234" i="18"/>
  <c r="Q234" i="18"/>
  <c r="R234" i="18"/>
  <c r="S234" i="18"/>
  <c r="T234" i="18"/>
  <c r="U234" i="18"/>
  <c r="V234" i="18"/>
  <c r="W234" i="18"/>
  <c r="X234" i="18"/>
  <c r="Y234" i="18"/>
  <c r="Z234" i="18"/>
  <c r="AB234" i="18"/>
  <c r="AC234" i="18"/>
  <c r="AD234" i="18"/>
  <c r="AE234" i="18"/>
  <c r="AF234" i="18"/>
  <c r="AG234" i="18"/>
  <c r="AH234" i="18"/>
  <c r="O235" i="18"/>
  <c r="P235" i="18"/>
  <c r="Q235" i="18"/>
  <c r="R235" i="18"/>
  <c r="S235" i="18"/>
  <c r="T235" i="18"/>
  <c r="U235" i="18"/>
  <c r="V235" i="18"/>
  <c r="W235" i="18"/>
  <c r="X235" i="18"/>
  <c r="Y235" i="18"/>
  <c r="Z235" i="18"/>
  <c r="AB235" i="18"/>
  <c r="AC235" i="18"/>
  <c r="AD235" i="18"/>
  <c r="AE235" i="18"/>
  <c r="AF235" i="18"/>
  <c r="AG235" i="18"/>
  <c r="AH235" i="18"/>
  <c r="O236" i="18"/>
  <c r="P236" i="18"/>
  <c r="Q236" i="18"/>
  <c r="R236" i="18"/>
  <c r="S236" i="18"/>
  <c r="T236" i="18"/>
  <c r="U236" i="18"/>
  <c r="V236" i="18"/>
  <c r="W236" i="18"/>
  <c r="X236" i="18"/>
  <c r="Y236" i="18"/>
  <c r="Z236" i="18"/>
  <c r="AB236" i="18"/>
  <c r="AC236" i="18"/>
  <c r="AD236" i="18"/>
  <c r="AE236" i="18"/>
  <c r="AF236" i="18"/>
  <c r="AG236" i="18"/>
  <c r="AH236" i="18"/>
  <c r="O237" i="18"/>
  <c r="P237" i="18"/>
  <c r="Q237" i="18"/>
  <c r="R237" i="18"/>
  <c r="S237" i="18"/>
  <c r="T237" i="18"/>
  <c r="U237" i="18"/>
  <c r="V237" i="18"/>
  <c r="W237" i="18"/>
  <c r="X237" i="18"/>
  <c r="Y237" i="18"/>
  <c r="Z237" i="18"/>
  <c r="AB237" i="18"/>
  <c r="AC237" i="18"/>
  <c r="AD237" i="18"/>
  <c r="AE237" i="18"/>
  <c r="AF237" i="18"/>
  <c r="AG237" i="18"/>
  <c r="AH237" i="18"/>
  <c r="O238" i="18"/>
  <c r="P238" i="18"/>
  <c r="Q238" i="18"/>
  <c r="R238" i="18"/>
  <c r="S238" i="18"/>
  <c r="T238" i="18"/>
  <c r="U238" i="18"/>
  <c r="V238" i="18"/>
  <c r="W238" i="18"/>
  <c r="X238" i="18"/>
  <c r="Y238" i="18"/>
  <c r="Z238" i="18"/>
  <c r="AB238" i="18"/>
  <c r="AC238" i="18"/>
  <c r="AD238" i="18"/>
  <c r="AE238" i="18"/>
  <c r="AF238" i="18"/>
  <c r="AG238" i="18"/>
  <c r="AH238" i="18"/>
  <c r="O239" i="18"/>
  <c r="P239" i="18"/>
  <c r="Q239" i="18"/>
  <c r="R239" i="18"/>
  <c r="S239" i="18"/>
  <c r="T239" i="18"/>
  <c r="U239" i="18"/>
  <c r="V239" i="18"/>
  <c r="W239" i="18"/>
  <c r="X239" i="18"/>
  <c r="Y239" i="18"/>
  <c r="Z239" i="18"/>
  <c r="AB239" i="18"/>
  <c r="AC239" i="18"/>
  <c r="AD239" i="18"/>
  <c r="AE239" i="18"/>
  <c r="AF239" i="18"/>
  <c r="AG239" i="18"/>
  <c r="AH239" i="18"/>
  <c r="O240" i="18"/>
  <c r="P240" i="18"/>
  <c r="Q240" i="18"/>
  <c r="R240" i="18"/>
  <c r="S240" i="18"/>
  <c r="T240" i="18"/>
  <c r="U240" i="18"/>
  <c r="V240" i="18"/>
  <c r="W240" i="18"/>
  <c r="X240" i="18"/>
  <c r="Y240" i="18"/>
  <c r="Z240" i="18"/>
  <c r="AB240" i="18"/>
  <c r="AC240" i="18"/>
  <c r="AD240" i="18"/>
  <c r="AE240" i="18"/>
  <c r="AF240" i="18"/>
  <c r="AG240" i="18"/>
  <c r="AH240" i="18"/>
  <c r="O241" i="18"/>
  <c r="P241" i="18"/>
  <c r="Q241" i="18"/>
  <c r="R241" i="18"/>
  <c r="S241" i="18"/>
  <c r="T241" i="18"/>
  <c r="U241" i="18"/>
  <c r="V241" i="18"/>
  <c r="W241" i="18"/>
  <c r="X241" i="18"/>
  <c r="Y241" i="18"/>
  <c r="Z241" i="18"/>
  <c r="AB241" i="18"/>
  <c r="AC241" i="18"/>
  <c r="AD241" i="18"/>
  <c r="AE241" i="18"/>
  <c r="AF241" i="18"/>
  <c r="AG241" i="18"/>
  <c r="AH241" i="18"/>
  <c r="O242" i="18"/>
  <c r="P242" i="18"/>
  <c r="Q242" i="18"/>
  <c r="R242" i="18"/>
  <c r="S242" i="18"/>
  <c r="T242" i="18"/>
  <c r="U242" i="18"/>
  <c r="V242" i="18"/>
  <c r="W242" i="18"/>
  <c r="X242" i="18"/>
  <c r="Y242" i="18"/>
  <c r="Z242" i="18"/>
  <c r="AB242" i="18"/>
  <c r="AC242" i="18"/>
  <c r="AD242" i="18"/>
  <c r="AE242" i="18"/>
  <c r="AF242" i="18"/>
  <c r="AG242" i="18"/>
  <c r="AH242" i="18"/>
  <c r="O243" i="18"/>
  <c r="P243" i="18"/>
  <c r="Q243" i="18"/>
  <c r="R243" i="18"/>
  <c r="S243" i="18"/>
  <c r="T243" i="18"/>
  <c r="U243" i="18"/>
  <c r="V243" i="18"/>
  <c r="W243" i="18"/>
  <c r="X243" i="18"/>
  <c r="Y243" i="18"/>
  <c r="Z243" i="18"/>
  <c r="AB243" i="18"/>
  <c r="AC243" i="18"/>
  <c r="AD243" i="18"/>
  <c r="AE243" i="18"/>
  <c r="AF243" i="18"/>
  <c r="AG243" i="18"/>
  <c r="AH243" i="18"/>
  <c r="O244" i="18"/>
  <c r="P244" i="18"/>
  <c r="Q244" i="18"/>
  <c r="R244" i="18"/>
  <c r="S244" i="18"/>
  <c r="T244" i="18"/>
  <c r="U244" i="18"/>
  <c r="V244" i="18"/>
  <c r="W244" i="18"/>
  <c r="X244" i="18"/>
  <c r="Y244" i="18"/>
  <c r="Z244" i="18"/>
  <c r="AB244" i="18"/>
  <c r="AC244" i="18"/>
  <c r="AD244" i="18"/>
  <c r="AE244" i="18"/>
  <c r="AF244" i="18"/>
  <c r="AG244" i="18"/>
  <c r="AH244" i="18"/>
  <c r="O245" i="18"/>
  <c r="P245" i="18"/>
  <c r="Q245" i="18"/>
  <c r="R245" i="18"/>
  <c r="S245" i="18"/>
  <c r="T245" i="18"/>
  <c r="U245" i="18"/>
  <c r="V245" i="18"/>
  <c r="W245" i="18"/>
  <c r="X245" i="18"/>
  <c r="Y245" i="18"/>
  <c r="Z245" i="18"/>
  <c r="AB245" i="18"/>
  <c r="AC245" i="18"/>
  <c r="AD245" i="18"/>
  <c r="AE245" i="18"/>
  <c r="AF245" i="18"/>
  <c r="AG245" i="18"/>
  <c r="AH245" i="18"/>
  <c r="O246" i="18"/>
  <c r="P246" i="18"/>
  <c r="Q246" i="18"/>
  <c r="R246" i="18"/>
  <c r="S246" i="18"/>
  <c r="T246" i="18"/>
  <c r="U246" i="18"/>
  <c r="V246" i="18"/>
  <c r="W246" i="18"/>
  <c r="X246" i="18"/>
  <c r="Y246" i="18"/>
  <c r="Z246" i="18"/>
  <c r="AB246" i="18"/>
  <c r="AC246" i="18"/>
  <c r="AD246" i="18"/>
  <c r="AE246" i="18"/>
  <c r="AF246" i="18"/>
  <c r="AG246" i="18"/>
  <c r="AH246" i="18"/>
  <c r="O247" i="18"/>
  <c r="P247" i="18"/>
  <c r="Q247" i="18"/>
  <c r="R247" i="18"/>
  <c r="S247" i="18"/>
  <c r="T247" i="18"/>
  <c r="U247" i="18"/>
  <c r="V247" i="18"/>
  <c r="W247" i="18"/>
  <c r="X247" i="18"/>
  <c r="Y247" i="18"/>
  <c r="Z247" i="18"/>
  <c r="AB247" i="18"/>
  <c r="AC247" i="18"/>
  <c r="AD247" i="18"/>
  <c r="AE247" i="18"/>
  <c r="AF247" i="18"/>
  <c r="AG247" i="18"/>
  <c r="AH247" i="18"/>
  <c r="O248" i="18"/>
  <c r="P248" i="18"/>
  <c r="Q248" i="18"/>
  <c r="R248" i="18"/>
  <c r="S248" i="18"/>
  <c r="T248" i="18"/>
  <c r="U248" i="18"/>
  <c r="V248" i="18"/>
  <c r="W248" i="18"/>
  <c r="X248" i="18"/>
  <c r="Y248" i="18"/>
  <c r="Z248" i="18"/>
  <c r="AB248" i="18"/>
  <c r="AC248" i="18"/>
  <c r="AD248" i="18"/>
  <c r="AE248" i="18"/>
  <c r="AF248" i="18"/>
  <c r="AG248" i="18"/>
  <c r="AH248" i="18"/>
  <c r="O249" i="18"/>
  <c r="P249" i="18"/>
  <c r="Q249" i="18"/>
  <c r="R249" i="18"/>
  <c r="S249" i="18"/>
  <c r="T249" i="18"/>
  <c r="U249" i="18"/>
  <c r="V249" i="18"/>
  <c r="W249" i="18"/>
  <c r="X249" i="18"/>
  <c r="Y249" i="18"/>
  <c r="Z249" i="18"/>
  <c r="AB249" i="18"/>
  <c r="AC249" i="18"/>
  <c r="AD249" i="18"/>
  <c r="AE249" i="18"/>
  <c r="AF249" i="18"/>
  <c r="AG249" i="18"/>
  <c r="AH249" i="18"/>
  <c r="O250" i="18"/>
  <c r="P250" i="18"/>
  <c r="Q250" i="18"/>
  <c r="R250" i="18"/>
  <c r="S250" i="18"/>
  <c r="T250" i="18"/>
  <c r="U250" i="18"/>
  <c r="V250" i="18"/>
  <c r="W250" i="18"/>
  <c r="X250" i="18"/>
  <c r="Y250" i="18"/>
  <c r="Z250" i="18"/>
  <c r="AB250" i="18"/>
  <c r="AC250" i="18"/>
  <c r="AD250" i="18"/>
  <c r="AE250" i="18"/>
  <c r="AF250" i="18"/>
  <c r="AG250" i="18"/>
  <c r="AH250" i="18"/>
  <c r="O251" i="18"/>
  <c r="P251" i="18"/>
  <c r="Q251" i="18"/>
  <c r="R251" i="18"/>
  <c r="S251" i="18"/>
  <c r="T251" i="18"/>
  <c r="U251" i="18"/>
  <c r="V251" i="18"/>
  <c r="W251" i="18"/>
  <c r="X251" i="18"/>
  <c r="Y251" i="18"/>
  <c r="Z251" i="18"/>
  <c r="AB251" i="18"/>
  <c r="AC251" i="18"/>
  <c r="AD251" i="18"/>
  <c r="AE251" i="18"/>
  <c r="AF251" i="18"/>
  <c r="AG251" i="18"/>
  <c r="AH251" i="18"/>
  <c r="O252" i="18"/>
  <c r="P252" i="18"/>
  <c r="Q252" i="18"/>
  <c r="R252" i="18"/>
  <c r="S252" i="18"/>
  <c r="T252" i="18"/>
  <c r="U252" i="18"/>
  <c r="V252" i="18"/>
  <c r="W252" i="18"/>
  <c r="X252" i="18"/>
  <c r="Y252" i="18"/>
  <c r="Z252" i="18"/>
  <c r="AB252" i="18"/>
  <c r="AC252" i="18"/>
  <c r="AD252" i="18"/>
  <c r="AE252" i="18"/>
  <c r="AF252" i="18"/>
  <c r="AG252" i="18"/>
  <c r="AH252" i="18"/>
  <c r="O253" i="18"/>
  <c r="P253" i="18"/>
  <c r="Q253" i="18"/>
  <c r="R253" i="18"/>
  <c r="S253" i="18"/>
  <c r="T253" i="18"/>
  <c r="U253" i="18"/>
  <c r="V253" i="18"/>
  <c r="W253" i="18"/>
  <c r="X253" i="18"/>
  <c r="Y253" i="18"/>
  <c r="Z253" i="18"/>
  <c r="AB253" i="18"/>
  <c r="AC253" i="18"/>
  <c r="AD253" i="18"/>
  <c r="AE253" i="18"/>
  <c r="AF253" i="18"/>
  <c r="AG253" i="18"/>
  <c r="AH253" i="18"/>
  <c r="O254" i="18"/>
  <c r="P254" i="18"/>
  <c r="Q254" i="18"/>
  <c r="R254" i="18"/>
  <c r="S254" i="18"/>
  <c r="T254" i="18"/>
  <c r="U254" i="18"/>
  <c r="V254" i="18"/>
  <c r="W254" i="18"/>
  <c r="X254" i="18"/>
  <c r="Y254" i="18"/>
  <c r="Z254" i="18"/>
  <c r="AB254" i="18"/>
  <c r="AC254" i="18"/>
  <c r="AD254" i="18"/>
  <c r="AE254" i="18"/>
  <c r="AF254" i="18"/>
  <c r="AG254" i="18"/>
  <c r="AH254" i="18"/>
  <c r="O255" i="18"/>
  <c r="P255" i="18"/>
  <c r="Q255" i="18"/>
  <c r="R255" i="18"/>
  <c r="S255" i="18"/>
  <c r="T255" i="18"/>
  <c r="U255" i="18"/>
  <c r="V255" i="18"/>
  <c r="W255" i="18"/>
  <c r="X255" i="18"/>
  <c r="Y255" i="18"/>
  <c r="Z255" i="18"/>
  <c r="AB255" i="18"/>
  <c r="AC255" i="18"/>
  <c r="AD255" i="18"/>
  <c r="AE255" i="18"/>
  <c r="AF255" i="18"/>
  <c r="AG255" i="18"/>
  <c r="AH255" i="18"/>
  <c r="O256" i="18"/>
  <c r="P256" i="18"/>
  <c r="Q256" i="18"/>
  <c r="R256" i="18"/>
  <c r="S256" i="18"/>
  <c r="T256" i="18"/>
  <c r="U256" i="18"/>
  <c r="V256" i="18"/>
  <c r="W256" i="18"/>
  <c r="X256" i="18"/>
  <c r="Y256" i="18"/>
  <c r="Z256" i="18"/>
  <c r="AB256" i="18"/>
  <c r="AC256" i="18"/>
  <c r="AD256" i="18"/>
  <c r="AE256" i="18"/>
  <c r="AF256" i="18"/>
  <c r="AG256" i="18"/>
  <c r="AH256" i="18"/>
  <c r="O257" i="18"/>
  <c r="P257" i="18"/>
  <c r="Q257" i="18"/>
  <c r="R257" i="18"/>
  <c r="S257" i="18"/>
  <c r="T257" i="18"/>
  <c r="U257" i="18"/>
  <c r="V257" i="18"/>
  <c r="W257" i="18"/>
  <c r="X257" i="18"/>
  <c r="Y257" i="18"/>
  <c r="Z257" i="18"/>
  <c r="AB257" i="18"/>
  <c r="AC257" i="18"/>
  <c r="AD257" i="18"/>
  <c r="AE257" i="18"/>
  <c r="AF257" i="18"/>
  <c r="AG257" i="18"/>
  <c r="AH257" i="18"/>
  <c r="O258" i="18"/>
  <c r="P258" i="18"/>
  <c r="Q258" i="18"/>
  <c r="R258" i="18"/>
  <c r="S258" i="18"/>
  <c r="T258" i="18"/>
  <c r="U258" i="18"/>
  <c r="V258" i="18"/>
  <c r="W258" i="18"/>
  <c r="X258" i="18"/>
  <c r="Y258" i="18"/>
  <c r="Z258" i="18"/>
  <c r="AB258" i="18"/>
  <c r="AC258" i="18"/>
  <c r="AD258" i="18"/>
  <c r="AE258" i="18"/>
  <c r="AF258" i="18"/>
  <c r="AG258" i="18"/>
  <c r="AH258" i="18"/>
  <c r="O259" i="18"/>
  <c r="P259" i="18"/>
  <c r="Q259" i="18"/>
  <c r="R259" i="18"/>
  <c r="S259" i="18"/>
  <c r="T259" i="18"/>
  <c r="U259" i="18"/>
  <c r="V259" i="18"/>
  <c r="W259" i="18"/>
  <c r="X259" i="18"/>
  <c r="Y259" i="18"/>
  <c r="Z259" i="18"/>
  <c r="AB259" i="18"/>
  <c r="AC259" i="18"/>
  <c r="AD259" i="18"/>
  <c r="AE259" i="18"/>
  <c r="AF259" i="18"/>
  <c r="AG259" i="18"/>
  <c r="AH259" i="18"/>
  <c r="O260" i="18"/>
  <c r="P260" i="18"/>
  <c r="Q260" i="18"/>
  <c r="R260" i="18"/>
  <c r="S260" i="18"/>
  <c r="T260" i="18"/>
  <c r="U260" i="18"/>
  <c r="V260" i="18"/>
  <c r="W260" i="18"/>
  <c r="X260" i="18"/>
  <c r="Y260" i="18"/>
  <c r="Z260" i="18"/>
  <c r="AB260" i="18"/>
  <c r="AC260" i="18"/>
  <c r="AD260" i="18"/>
  <c r="AE260" i="18"/>
  <c r="AF260" i="18"/>
  <c r="AG260" i="18"/>
  <c r="AH260" i="18"/>
  <c r="O261" i="18"/>
  <c r="P261" i="18"/>
  <c r="Q261" i="18"/>
  <c r="R261" i="18"/>
  <c r="S261" i="18"/>
  <c r="T261" i="18"/>
  <c r="U261" i="18"/>
  <c r="V261" i="18"/>
  <c r="W261" i="18"/>
  <c r="X261" i="18"/>
  <c r="Y261" i="18"/>
  <c r="Z261" i="18"/>
  <c r="AB261" i="18"/>
  <c r="AC261" i="18"/>
  <c r="AD261" i="18"/>
  <c r="AE261" i="18"/>
  <c r="AF261" i="18"/>
  <c r="AG261" i="18"/>
  <c r="AH261" i="18"/>
  <c r="O262" i="18"/>
  <c r="P262" i="18"/>
  <c r="Q262" i="18"/>
  <c r="R262" i="18"/>
  <c r="S262" i="18"/>
  <c r="T262" i="18"/>
  <c r="U262" i="18"/>
  <c r="V262" i="18"/>
  <c r="W262" i="18"/>
  <c r="X262" i="18"/>
  <c r="Y262" i="18"/>
  <c r="Z262" i="18"/>
  <c r="AB262" i="18"/>
  <c r="AC262" i="18"/>
  <c r="AD262" i="18"/>
  <c r="AE262" i="18"/>
  <c r="AF262" i="18"/>
  <c r="AG262" i="18"/>
  <c r="AH262" i="18"/>
  <c r="O263" i="18"/>
  <c r="P263" i="18"/>
  <c r="Q263" i="18"/>
  <c r="R263" i="18"/>
  <c r="S263" i="18"/>
  <c r="T263" i="18"/>
  <c r="U263" i="18"/>
  <c r="V263" i="18"/>
  <c r="W263" i="18"/>
  <c r="X263" i="18"/>
  <c r="Y263" i="18"/>
  <c r="Z263" i="18"/>
  <c r="AB263" i="18"/>
  <c r="AC263" i="18"/>
  <c r="AD263" i="18"/>
  <c r="AE263" i="18"/>
  <c r="AF263" i="18"/>
  <c r="AG263" i="18"/>
  <c r="AH263" i="18"/>
  <c r="O264" i="18"/>
  <c r="P264" i="18"/>
  <c r="Q264" i="18"/>
  <c r="R264" i="18"/>
  <c r="S264" i="18"/>
  <c r="T264" i="18"/>
  <c r="U264" i="18"/>
  <c r="V264" i="18"/>
  <c r="W264" i="18"/>
  <c r="X264" i="18"/>
  <c r="Y264" i="18"/>
  <c r="Z264" i="18"/>
  <c r="AB264" i="18"/>
  <c r="AC264" i="18"/>
  <c r="AD264" i="18"/>
  <c r="AE264" i="18"/>
  <c r="AF264" i="18"/>
  <c r="AG264" i="18"/>
  <c r="AH264" i="18"/>
  <c r="O265" i="18"/>
  <c r="P265" i="18"/>
  <c r="Q265" i="18"/>
  <c r="R265" i="18"/>
  <c r="S265" i="18"/>
  <c r="T265" i="18"/>
  <c r="U265" i="18"/>
  <c r="V265" i="18"/>
  <c r="W265" i="18"/>
  <c r="X265" i="18"/>
  <c r="Y265" i="18"/>
  <c r="Z265" i="18"/>
  <c r="AB265" i="18"/>
  <c r="AC265" i="18"/>
  <c r="AD265" i="18"/>
  <c r="AE265" i="18"/>
  <c r="AF265" i="18"/>
  <c r="AG265" i="18"/>
  <c r="AH265" i="18"/>
  <c r="O266" i="18"/>
  <c r="P266" i="18"/>
  <c r="Q266" i="18"/>
  <c r="R266" i="18"/>
  <c r="S266" i="18"/>
  <c r="T266" i="18"/>
  <c r="U266" i="18"/>
  <c r="V266" i="18"/>
  <c r="W266" i="18"/>
  <c r="X266" i="18"/>
  <c r="Y266" i="18"/>
  <c r="Z266" i="18"/>
  <c r="AB266" i="18"/>
  <c r="AC266" i="18"/>
  <c r="AD266" i="18"/>
  <c r="AE266" i="18"/>
  <c r="AF266" i="18"/>
  <c r="AG266" i="18"/>
  <c r="AH266" i="18"/>
  <c r="O267" i="18"/>
  <c r="P267" i="18"/>
  <c r="Q267" i="18"/>
  <c r="R267" i="18"/>
  <c r="S267" i="18"/>
  <c r="T267" i="18"/>
  <c r="U267" i="18"/>
  <c r="V267" i="18"/>
  <c r="W267" i="18"/>
  <c r="X267" i="18"/>
  <c r="Y267" i="18"/>
  <c r="Z267" i="18"/>
  <c r="AB267" i="18"/>
  <c r="AC267" i="18"/>
  <c r="AD267" i="18"/>
  <c r="AE267" i="18"/>
  <c r="AF267" i="18"/>
  <c r="AG267" i="18"/>
  <c r="AH267" i="18"/>
  <c r="O268" i="18"/>
  <c r="P268" i="18"/>
  <c r="Q268" i="18"/>
  <c r="R268" i="18"/>
  <c r="S268" i="18"/>
  <c r="T268" i="18"/>
  <c r="U268" i="18"/>
  <c r="V268" i="18"/>
  <c r="W268" i="18"/>
  <c r="X268" i="18"/>
  <c r="Y268" i="18"/>
  <c r="Z268" i="18"/>
  <c r="AB268" i="18"/>
  <c r="AC268" i="18"/>
  <c r="AD268" i="18"/>
  <c r="AE268" i="18"/>
  <c r="AF268" i="18"/>
  <c r="AG268" i="18"/>
  <c r="AH268" i="18"/>
  <c r="O269" i="18"/>
  <c r="P269" i="18"/>
  <c r="Q269" i="18"/>
  <c r="R269" i="18"/>
  <c r="S269" i="18"/>
  <c r="T269" i="18"/>
  <c r="U269" i="18"/>
  <c r="V269" i="18"/>
  <c r="W269" i="18"/>
  <c r="X269" i="18"/>
  <c r="Y269" i="18"/>
  <c r="Z269" i="18"/>
  <c r="AB269" i="18"/>
  <c r="AC269" i="18"/>
  <c r="AD269" i="18"/>
  <c r="AE269" i="18"/>
  <c r="AF269" i="18"/>
  <c r="AG269" i="18"/>
  <c r="AH269" i="18"/>
  <c r="O270" i="18"/>
  <c r="P270" i="18"/>
  <c r="Q270" i="18"/>
  <c r="R270" i="18"/>
  <c r="S270" i="18"/>
  <c r="T270" i="18"/>
  <c r="U270" i="18"/>
  <c r="V270" i="18"/>
  <c r="W270" i="18"/>
  <c r="X270" i="18"/>
  <c r="Y270" i="18"/>
  <c r="Z270" i="18"/>
  <c r="AB270" i="18"/>
  <c r="AC270" i="18"/>
  <c r="AD270" i="18"/>
  <c r="AE270" i="18"/>
  <c r="AF270" i="18"/>
  <c r="AG270" i="18"/>
  <c r="AH270" i="18"/>
  <c r="O271" i="18"/>
  <c r="P271" i="18"/>
  <c r="Q271" i="18"/>
  <c r="R271" i="18"/>
  <c r="S271" i="18"/>
  <c r="T271" i="18"/>
  <c r="U271" i="18"/>
  <c r="V271" i="18"/>
  <c r="W271" i="18"/>
  <c r="X271" i="18"/>
  <c r="Y271" i="18"/>
  <c r="Z271" i="18"/>
  <c r="AB271" i="18"/>
  <c r="AC271" i="18"/>
  <c r="AD271" i="18"/>
  <c r="AE271" i="18"/>
  <c r="AF271" i="18"/>
  <c r="AG271" i="18"/>
  <c r="AH271" i="18"/>
  <c r="O272" i="18"/>
  <c r="P272" i="18"/>
  <c r="Q272" i="18"/>
  <c r="R272" i="18"/>
  <c r="S272" i="18"/>
  <c r="T272" i="18"/>
  <c r="U272" i="18"/>
  <c r="V272" i="18"/>
  <c r="W272" i="18"/>
  <c r="X272" i="18"/>
  <c r="Y272" i="18"/>
  <c r="Z272" i="18"/>
  <c r="AB272" i="18"/>
  <c r="AC272" i="18"/>
  <c r="AD272" i="18"/>
  <c r="AE272" i="18"/>
  <c r="AF272" i="18"/>
  <c r="AG272" i="18"/>
  <c r="AH272" i="18"/>
  <c r="O273" i="18"/>
  <c r="P273" i="18"/>
  <c r="Q273" i="18"/>
  <c r="R273" i="18"/>
  <c r="S273" i="18"/>
  <c r="T273" i="18"/>
  <c r="U273" i="18"/>
  <c r="V273" i="18"/>
  <c r="W273" i="18"/>
  <c r="X273" i="18"/>
  <c r="Y273" i="18"/>
  <c r="Z273" i="18"/>
  <c r="AB273" i="18"/>
  <c r="AC273" i="18"/>
  <c r="AD273" i="18"/>
  <c r="AE273" i="18"/>
  <c r="AF273" i="18"/>
  <c r="AG273" i="18"/>
  <c r="AH273" i="18"/>
  <c r="O274" i="18"/>
  <c r="P274" i="18"/>
  <c r="Q274" i="18"/>
  <c r="R274" i="18"/>
  <c r="S274" i="18"/>
  <c r="T274" i="18"/>
  <c r="U274" i="18"/>
  <c r="V274" i="18"/>
  <c r="W274" i="18"/>
  <c r="X274" i="18"/>
  <c r="Y274" i="18"/>
  <c r="Z274" i="18"/>
  <c r="AB274" i="18"/>
  <c r="AC274" i="18"/>
  <c r="AD274" i="18"/>
  <c r="AE274" i="18"/>
  <c r="AF274" i="18"/>
  <c r="AG274" i="18"/>
  <c r="AH274" i="18"/>
  <c r="O275" i="18"/>
  <c r="P275" i="18"/>
  <c r="Q275" i="18"/>
  <c r="R275" i="18"/>
  <c r="S275" i="18"/>
  <c r="T275" i="18"/>
  <c r="U275" i="18"/>
  <c r="V275" i="18"/>
  <c r="W275" i="18"/>
  <c r="X275" i="18"/>
  <c r="Y275" i="18"/>
  <c r="Z275" i="18"/>
  <c r="AB275" i="18"/>
  <c r="AC275" i="18"/>
  <c r="AD275" i="18"/>
  <c r="AE275" i="18"/>
  <c r="AF275" i="18"/>
  <c r="AG275" i="18"/>
  <c r="AH275" i="18"/>
  <c r="O276" i="18"/>
  <c r="P276" i="18"/>
  <c r="Q276" i="18"/>
  <c r="R276" i="18"/>
  <c r="S276" i="18"/>
  <c r="T276" i="18"/>
  <c r="U276" i="18"/>
  <c r="V276" i="18"/>
  <c r="W276" i="18"/>
  <c r="X276" i="18"/>
  <c r="Y276" i="18"/>
  <c r="Z276" i="18"/>
  <c r="AB276" i="18"/>
  <c r="AC276" i="18"/>
  <c r="AD276" i="18"/>
  <c r="AE276" i="18"/>
  <c r="AF276" i="18"/>
  <c r="AG276" i="18"/>
  <c r="AH276" i="18"/>
  <c r="O277" i="18"/>
  <c r="P277" i="18"/>
  <c r="Q277" i="18"/>
  <c r="R277" i="18"/>
  <c r="S277" i="18"/>
  <c r="T277" i="18"/>
  <c r="U277" i="18"/>
  <c r="V277" i="18"/>
  <c r="W277" i="18"/>
  <c r="X277" i="18"/>
  <c r="Y277" i="18"/>
  <c r="Z277" i="18"/>
  <c r="AB277" i="18"/>
  <c r="AC277" i="18"/>
  <c r="AD277" i="18"/>
  <c r="AE277" i="18"/>
  <c r="AF277" i="18"/>
  <c r="AG277" i="18"/>
  <c r="AH277" i="18"/>
  <c r="O278" i="18"/>
  <c r="P278" i="18"/>
  <c r="Q278" i="18"/>
  <c r="R278" i="18"/>
  <c r="S278" i="18"/>
  <c r="T278" i="18"/>
  <c r="U278" i="18"/>
  <c r="V278" i="18"/>
  <c r="W278" i="18"/>
  <c r="X278" i="18"/>
  <c r="Y278" i="18"/>
  <c r="Z278" i="18"/>
  <c r="AB278" i="18"/>
  <c r="AC278" i="18"/>
  <c r="AD278" i="18"/>
  <c r="AE278" i="18"/>
  <c r="AF278" i="18"/>
  <c r="AG278" i="18"/>
  <c r="AH278" i="18"/>
  <c r="O279" i="18"/>
  <c r="P279" i="18"/>
  <c r="Q279" i="18"/>
  <c r="R279" i="18"/>
  <c r="S279" i="18"/>
  <c r="T279" i="18"/>
  <c r="U279" i="18"/>
  <c r="V279" i="18"/>
  <c r="W279" i="18"/>
  <c r="X279" i="18"/>
  <c r="Y279" i="18"/>
  <c r="Z279" i="18"/>
  <c r="AB279" i="18"/>
  <c r="AC279" i="18"/>
  <c r="AD279" i="18"/>
  <c r="AE279" i="18"/>
  <c r="AF279" i="18"/>
  <c r="AG279" i="18"/>
  <c r="AH279" i="18"/>
  <c r="O280" i="18"/>
  <c r="P280" i="18"/>
  <c r="Q280" i="18"/>
  <c r="R280" i="18"/>
  <c r="S280" i="18"/>
  <c r="T280" i="18"/>
  <c r="U280" i="18"/>
  <c r="V280" i="18"/>
  <c r="W280" i="18"/>
  <c r="X280" i="18"/>
  <c r="Y280" i="18"/>
  <c r="Z280" i="18"/>
  <c r="AB280" i="18"/>
  <c r="AC280" i="18"/>
  <c r="AD280" i="18"/>
  <c r="AE280" i="18"/>
  <c r="AF280" i="18"/>
  <c r="AG280" i="18"/>
  <c r="AH280" i="18"/>
  <c r="O281" i="18"/>
  <c r="P281" i="18"/>
  <c r="Q281" i="18"/>
  <c r="R281" i="18"/>
  <c r="S281" i="18"/>
  <c r="T281" i="18"/>
  <c r="U281" i="18"/>
  <c r="V281" i="18"/>
  <c r="W281" i="18"/>
  <c r="X281" i="18"/>
  <c r="Y281" i="18"/>
  <c r="Z281" i="18"/>
  <c r="AB281" i="18"/>
  <c r="AC281" i="18"/>
  <c r="AD281" i="18"/>
  <c r="AE281" i="18"/>
  <c r="AF281" i="18"/>
  <c r="AG281" i="18"/>
  <c r="AH281" i="18"/>
  <c r="O282" i="18"/>
  <c r="P282" i="18"/>
  <c r="Q282" i="18"/>
  <c r="R282" i="18"/>
  <c r="S282" i="18"/>
  <c r="T282" i="18"/>
  <c r="U282" i="18"/>
  <c r="V282" i="18"/>
  <c r="W282" i="18"/>
  <c r="X282" i="18"/>
  <c r="Y282" i="18"/>
  <c r="Z282" i="18"/>
  <c r="AB282" i="18"/>
  <c r="AC282" i="18"/>
  <c r="AD282" i="18"/>
  <c r="AE282" i="18"/>
  <c r="AF282" i="18"/>
  <c r="AG282" i="18"/>
  <c r="AH282" i="18"/>
  <c r="O283" i="18"/>
  <c r="P283" i="18"/>
  <c r="Q283" i="18"/>
  <c r="R283" i="18"/>
  <c r="S283" i="18"/>
  <c r="T283" i="18"/>
  <c r="U283" i="18"/>
  <c r="V283" i="18"/>
  <c r="W283" i="18"/>
  <c r="X283" i="18"/>
  <c r="Y283" i="18"/>
  <c r="Z283" i="18"/>
  <c r="AB283" i="18"/>
  <c r="AC283" i="18"/>
  <c r="AD283" i="18"/>
  <c r="AE283" i="18"/>
  <c r="AF283" i="18"/>
  <c r="AG283" i="18"/>
  <c r="AH283" i="18"/>
  <c r="O284" i="18"/>
  <c r="P284" i="18"/>
  <c r="Q284" i="18"/>
  <c r="R284" i="18"/>
  <c r="S284" i="18"/>
  <c r="T284" i="18"/>
  <c r="U284" i="18"/>
  <c r="V284" i="18"/>
  <c r="W284" i="18"/>
  <c r="X284" i="18"/>
  <c r="Y284" i="18"/>
  <c r="Z284" i="18"/>
  <c r="AB284" i="18"/>
  <c r="AC284" i="18"/>
  <c r="AD284" i="18"/>
  <c r="AE284" i="18"/>
  <c r="AF284" i="18"/>
  <c r="AG284" i="18"/>
  <c r="AH284" i="18"/>
  <c r="O285" i="18"/>
  <c r="P285" i="18"/>
  <c r="Q285" i="18"/>
  <c r="R285" i="18"/>
  <c r="S285" i="18"/>
  <c r="T285" i="18"/>
  <c r="U285" i="18"/>
  <c r="V285" i="18"/>
  <c r="W285" i="18"/>
  <c r="X285" i="18"/>
  <c r="Y285" i="18"/>
  <c r="Z285" i="18"/>
  <c r="AB285" i="18"/>
  <c r="AC285" i="18"/>
  <c r="AD285" i="18"/>
  <c r="AE285" i="18"/>
  <c r="AF285" i="18"/>
  <c r="AG285" i="18"/>
  <c r="AH285" i="18"/>
  <c r="O286" i="18"/>
  <c r="P286" i="18"/>
  <c r="Q286" i="18"/>
  <c r="R286" i="18"/>
  <c r="S286" i="18"/>
  <c r="T286" i="18"/>
  <c r="U286" i="18"/>
  <c r="V286" i="18"/>
  <c r="W286" i="18"/>
  <c r="X286" i="18"/>
  <c r="Y286" i="18"/>
  <c r="Z286" i="18"/>
  <c r="AB286" i="18"/>
  <c r="AC286" i="18"/>
  <c r="AD286" i="18"/>
  <c r="AE286" i="18"/>
  <c r="AF286" i="18"/>
  <c r="AG286" i="18"/>
  <c r="AH286" i="18"/>
  <c r="O287" i="18"/>
  <c r="P287" i="18"/>
  <c r="Q287" i="18"/>
  <c r="R287" i="18"/>
  <c r="S287" i="18"/>
  <c r="T287" i="18"/>
  <c r="U287" i="18"/>
  <c r="V287" i="18"/>
  <c r="W287" i="18"/>
  <c r="X287" i="18"/>
  <c r="Y287" i="18"/>
  <c r="Z287" i="18"/>
  <c r="AB287" i="18"/>
  <c r="AC287" i="18"/>
  <c r="AD287" i="18"/>
  <c r="AE287" i="18"/>
  <c r="AF287" i="18"/>
  <c r="AG287" i="18"/>
  <c r="AH287" i="18"/>
  <c r="O288" i="18"/>
  <c r="P288" i="18"/>
  <c r="Q288" i="18"/>
  <c r="R288" i="18"/>
  <c r="S288" i="18"/>
  <c r="T288" i="18"/>
  <c r="U288" i="18"/>
  <c r="V288" i="18"/>
  <c r="W288" i="18"/>
  <c r="X288" i="18"/>
  <c r="Y288" i="18"/>
  <c r="Z288" i="18"/>
  <c r="AB288" i="18"/>
  <c r="AC288" i="18"/>
  <c r="AD288" i="18"/>
  <c r="AE288" i="18"/>
  <c r="AF288" i="18"/>
  <c r="AG288" i="18"/>
  <c r="AH288" i="18"/>
  <c r="O289" i="18"/>
  <c r="P289" i="18"/>
  <c r="Q289" i="18"/>
  <c r="R289" i="18"/>
  <c r="S289" i="18"/>
  <c r="T289" i="18"/>
  <c r="U289" i="18"/>
  <c r="V289" i="18"/>
  <c r="W289" i="18"/>
  <c r="X289" i="18"/>
  <c r="Y289" i="18"/>
  <c r="Z289" i="18"/>
  <c r="AB289" i="18"/>
  <c r="AC289" i="18"/>
  <c r="AD289" i="18"/>
  <c r="AE289" i="18"/>
  <c r="AF289" i="18"/>
  <c r="AG289" i="18"/>
  <c r="AH289" i="18"/>
  <c r="O290" i="18"/>
  <c r="P290" i="18"/>
  <c r="Q290" i="18"/>
  <c r="R290" i="18"/>
  <c r="S290" i="18"/>
  <c r="T290" i="18"/>
  <c r="U290" i="18"/>
  <c r="V290" i="18"/>
  <c r="W290" i="18"/>
  <c r="X290" i="18"/>
  <c r="Y290" i="18"/>
  <c r="Z290" i="18"/>
  <c r="AB290" i="18"/>
  <c r="AC290" i="18"/>
  <c r="AD290" i="18"/>
  <c r="AE290" i="18"/>
  <c r="AF290" i="18"/>
  <c r="AG290" i="18"/>
  <c r="AH290" i="18"/>
  <c r="O291" i="18"/>
  <c r="P291" i="18"/>
  <c r="Q291" i="18"/>
  <c r="R291" i="18"/>
  <c r="S291" i="18"/>
  <c r="T291" i="18"/>
  <c r="U291" i="18"/>
  <c r="V291" i="18"/>
  <c r="W291" i="18"/>
  <c r="X291" i="18"/>
  <c r="Y291" i="18"/>
  <c r="Z291" i="18"/>
  <c r="AB291" i="18"/>
  <c r="AC291" i="18"/>
  <c r="AD291" i="18"/>
  <c r="AE291" i="18"/>
  <c r="AF291" i="18"/>
  <c r="AG291" i="18"/>
  <c r="AH291" i="18"/>
  <c r="O292" i="18"/>
  <c r="P292" i="18"/>
  <c r="Q292" i="18"/>
  <c r="R292" i="18"/>
  <c r="S292" i="18"/>
  <c r="T292" i="18"/>
  <c r="U292" i="18"/>
  <c r="V292" i="18"/>
  <c r="W292" i="18"/>
  <c r="X292" i="18"/>
  <c r="Y292" i="18"/>
  <c r="Z292" i="18"/>
  <c r="AB292" i="18"/>
  <c r="AC292" i="18"/>
  <c r="AD292" i="18"/>
  <c r="AE292" i="18"/>
  <c r="AF292" i="18"/>
  <c r="AG292" i="18"/>
  <c r="AH292" i="18"/>
  <c r="O293" i="18"/>
  <c r="P293" i="18"/>
  <c r="Q293" i="18"/>
  <c r="R293" i="18"/>
  <c r="S293" i="18"/>
  <c r="T293" i="18"/>
  <c r="U293" i="18"/>
  <c r="V293" i="18"/>
  <c r="W293" i="18"/>
  <c r="X293" i="18"/>
  <c r="Y293" i="18"/>
  <c r="Z293" i="18"/>
  <c r="AB293" i="18"/>
  <c r="AC293" i="18"/>
  <c r="AD293" i="18"/>
  <c r="AE293" i="18"/>
  <c r="AF293" i="18"/>
  <c r="AG293" i="18"/>
  <c r="AH293" i="18"/>
  <c r="O294" i="18"/>
  <c r="P294" i="18"/>
  <c r="Q294" i="18"/>
  <c r="R294" i="18"/>
  <c r="S294" i="18"/>
  <c r="T294" i="18"/>
  <c r="U294" i="18"/>
  <c r="V294" i="18"/>
  <c r="W294" i="18"/>
  <c r="X294" i="18"/>
  <c r="Y294" i="18"/>
  <c r="Z294" i="18"/>
  <c r="AB294" i="18"/>
  <c r="AC294" i="18"/>
  <c r="AD294" i="18"/>
  <c r="AE294" i="18"/>
  <c r="AF294" i="18"/>
  <c r="AG294" i="18"/>
  <c r="AH294" i="18"/>
  <c r="O295" i="18"/>
  <c r="P295" i="18"/>
  <c r="Q295" i="18"/>
  <c r="R295" i="18"/>
  <c r="S295" i="18"/>
  <c r="T295" i="18"/>
  <c r="U295" i="18"/>
  <c r="V295" i="18"/>
  <c r="W295" i="18"/>
  <c r="X295" i="18"/>
  <c r="Y295" i="18"/>
  <c r="Z295" i="18"/>
  <c r="AB295" i="18"/>
  <c r="AC295" i="18"/>
  <c r="AD295" i="18"/>
  <c r="AE295" i="18"/>
  <c r="AF295" i="18"/>
  <c r="AG295" i="18"/>
  <c r="AH295" i="18"/>
  <c r="O296" i="18"/>
  <c r="P296" i="18"/>
  <c r="Q296" i="18"/>
  <c r="R296" i="18"/>
  <c r="S296" i="18"/>
  <c r="T296" i="18"/>
  <c r="U296" i="18"/>
  <c r="V296" i="18"/>
  <c r="W296" i="18"/>
  <c r="X296" i="18"/>
  <c r="Y296" i="18"/>
  <c r="Z296" i="18"/>
  <c r="AB296" i="18"/>
  <c r="AC296" i="18"/>
  <c r="AD296" i="18"/>
  <c r="AE296" i="18"/>
  <c r="AF296" i="18"/>
  <c r="AG296" i="18"/>
  <c r="AH296" i="18"/>
  <c r="O297" i="18"/>
  <c r="P297" i="18"/>
  <c r="Q297" i="18"/>
  <c r="R297" i="18"/>
  <c r="S297" i="18"/>
  <c r="T297" i="18"/>
  <c r="U297" i="18"/>
  <c r="V297" i="18"/>
  <c r="W297" i="18"/>
  <c r="X297" i="18"/>
  <c r="Y297" i="18"/>
  <c r="Z297" i="18"/>
  <c r="AB297" i="18"/>
  <c r="AC297" i="18"/>
  <c r="AD297" i="18"/>
  <c r="AE297" i="18"/>
  <c r="AF297" i="18"/>
  <c r="AG297" i="18"/>
  <c r="AH297" i="18"/>
  <c r="O298" i="18"/>
  <c r="P298" i="18"/>
  <c r="Q298" i="18"/>
  <c r="R298" i="18"/>
  <c r="S298" i="18"/>
  <c r="T298" i="18"/>
  <c r="U298" i="18"/>
  <c r="V298" i="18"/>
  <c r="W298" i="18"/>
  <c r="X298" i="18"/>
  <c r="Y298" i="18"/>
  <c r="Z298" i="18"/>
  <c r="AB298" i="18"/>
  <c r="AC298" i="18"/>
  <c r="AD298" i="18"/>
  <c r="AE298" i="18"/>
  <c r="AF298" i="18"/>
  <c r="AG298" i="18"/>
  <c r="AH298" i="18"/>
  <c r="O299" i="18"/>
  <c r="P299" i="18"/>
  <c r="Q299" i="18"/>
  <c r="R299" i="18"/>
  <c r="S299" i="18"/>
  <c r="T299" i="18"/>
  <c r="U299" i="18"/>
  <c r="V299" i="18"/>
  <c r="W299" i="18"/>
  <c r="X299" i="18"/>
  <c r="Y299" i="18"/>
  <c r="Z299" i="18"/>
  <c r="AB299" i="18"/>
  <c r="AC299" i="18"/>
  <c r="AD299" i="18"/>
  <c r="AE299" i="18"/>
  <c r="AF299" i="18"/>
  <c r="AG299" i="18"/>
  <c r="AH299" i="18"/>
  <c r="O300" i="18"/>
  <c r="P300" i="18"/>
  <c r="Q300" i="18"/>
  <c r="R300" i="18"/>
  <c r="S300" i="18"/>
  <c r="T300" i="18"/>
  <c r="U300" i="18"/>
  <c r="V300" i="18"/>
  <c r="W300" i="18"/>
  <c r="X300" i="18"/>
  <c r="Y300" i="18"/>
  <c r="Z300" i="18"/>
  <c r="AB300" i="18"/>
  <c r="AC300" i="18"/>
  <c r="AD300" i="18"/>
  <c r="AE300" i="18"/>
  <c r="AF300" i="18"/>
  <c r="AG300" i="18"/>
  <c r="AH300" i="18"/>
  <c r="O301" i="18"/>
  <c r="P301" i="18"/>
  <c r="Q301" i="18"/>
  <c r="R301" i="18"/>
  <c r="S301" i="18"/>
  <c r="T301" i="18"/>
  <c r="U301" i="18"/>
  <c r="V301" i="18"/>
  <c r="W301" i="18"/>
  <c r="X301" i="18"/>
  <c r="Y301" i="18"/>
  <c r="Z301" i="18"/>
  <c r="AB301" i="18"/>
  <c r="AC301" i="18"/>
  <c r="AD301" i="18"/>
  <c r="AE301" i="18"/>
  <c r="AF301" i="18"/>
  <c r="AG301" i="18"/>
  <c r="AH301" i="18"/>
  <c r="O302" i="18"/>
  <c r="P302" i="18"/>
  <c r="Q302" i="18"/>
  <c r="R302" i="18"/>
  <c r="S302" i="18"/>
  <c r="T302" i="18"/>
  <c r="U302" i="18"/>
  <c r="V302" i="18"/>
  <c r="W302" i="18"/>
  <c r="X302" i="18"/>
  <c r="Y302" i="18"/>
  <c r="Z302" i="18"/>
  <c r="AB302" i="18"/>
  <c r="AC302" i="18"/>
  <c r="AD302" i="18"/>
  <c r="AE302" i="18"/>
  <c r="AF302" i="18"/>
  <c r="AG302" i="18"/>
  <c r="AH302" i="18"/>
  <c r="O303" i="18"/>
  <c r="P303" i="18"/>
  <c r="Q303" i="18"/>
  <c r="R303" i="18"/>
  <c r="S303" i="18"/>
  <c r="T303" i="18"/>
  <c r="U303" i="18"/>
  <c r="V303" i="18"/>
  <c r="W303" i="18"/>
  <c r="X303" i="18"/>
  <c r="Y303" i="18"/>
  <c r="Z303" i="18"/>
  <c r="AB303" i="18"/>
  <c r="AC303" i="18"/>
  <c r="AD303" i="18"/>
  <c r="AE303" i="18"/>
  <c r="AF303" i="18"/>
  <c r="AG303" i="18"/>
  <c r="AH303" i="18"/>
  <c r="O304" i="18"/>
  <c r="P304" i="18"/>
  <c r="Q304" i="18"/>
  <c r="R304" i="18"/>
  <c r="S304" i="18"/>
  <c r="T304" i="18"/>
  <c r="U304" i="18"/>
  <c r="V304" i="18"/>
  <c r="W304" i="18"/>
  <c r="X304" i="18"/>
  <c r="Y304" i="18"/>
  <c r="Z304" i="18"/>
  <c r="AB304" i="18"/>
  <c r="AC304" i="18"/>
  <c r="AD304" i="18"/>
  <c r="AE304" i="18"/>
  <c r="AF304" i="18"/>
  <c r="AG304" i="18"/>
  <c r="AH304" i="18"/>
  <c r="O305" i="18"/>
  <c r="P305" i="18"/>
  <c r="Q305" i="18"/>
  <c r="R305" i="18"/>
  <c r="S305" i="18"/>
  <c r="T305" i="18"/>
  <c r="U305" i="18"/>
  <c r="V305" i="18"/>
  <c r="W305" i="18"/>
  <c r="X305" i="18"/>
  <c r="Y305" i="18"/>
  <c r="Z305" i="18"/>
  <c r="AB305" i="18"/>
  <c r="AC305" i="18"/>
  <c r="AD305" i="18"/>
  <c r="AE305" i="18"/>
  <c r="AF305" i="18"/>
  <c r="AG305" i="18"/>
  <c r="AH305" i="18"/>
  <c r="O306" i="18"/>
  <c r="P306" i="18"/>
  <c r="Q306" i="18"/>
  <c r="R306" i="18"/>
  <c r="S306" i="18"/>
  <c r="T306" i="18"/>
  <c r="U306" i="18"/>
  <c r="V306" i="18"/>
  <c r="W306" i="18"/>
  <c r="X306" i="18"/>
  <c r="Y306" i="18"/>
  <c r="Z306" i="18"/>
  <c r="AB306" i="18"/>
  <c r="AC306" i="18"/>
  <c r="AD306" i="18"/>
  <c r="AE306" i="18"/>
  <c r="AF306" i="18"/>
  <c r="AG306" i="18"/>
  <c r="AH306" i="18"/>
  <c r="O307" i="18"/>
  <c r="P307" i="18"/>
  <c r="Q307" i="18"/>
  <c r="R307" i="18"/>
  <c r="S307" i="18"/>
  <c r="T307" i="18"/>
  <c r="U307" i="18"/>
  <c r="V307" i="18"/>
  <c r="W307" i="18"/>
  <c r="X307" i="18"/>
  <c r="Y307" i="18"/>
  <c r="Z307" i="18"/>
  <c r="AB307" i="18"/>
  <c r="AC307" i="18"/>
  <c r="AD307" i="18"/>
  <c r="AE307" i="18"/>
  <c r="AF307" i="18"/>
  <c r="AG307" i="18"/>
  <c r="AH307" i="18"/>
  <c r="O308" i="18"/>
  <c r="P308" i="18"/>
  <c r="Q308" i="18"/>
  <c r="R308" i="18"/>
  <c r="S308" i="18"/>
  <c r="T308" i="18"/>
  <c r="U308" i="18"/>
  <c r="V308" i="18"/>
  <c r="W308" i="18"/>
  <c r="X308" i="18"/>
  <c r="Y308" i="18"/>
  <c r="Z308" i="18"/>
  <c r="AB308" i="18"/>
  <c r="AC308" i="18"/>
  <c r="AD308" i="18"/>
  <c r="AE308" i="18"/>
  <c r="AF308" i="18"/>
  <c r="AG308" i="18"/>
  <c r="AH308" i="18"/>
  <c r="O309" i="18"/>
  <c r="P309" i="18"/>
  <c r="Q309" i="18"/>
  <c r="R309" i="18"/>
  <c r="S309" i="18"/>
  <c r="T309" i="18"/>
  <c r="U309" i="18"/>
  <c r="V309" i="18"/>
  <c r="W309" i="18"/>
  <c r="X309" i="18"/>
  <c r="Y309" i="18"/>
  <c r="Z309" i="18"/>
  <c r="AB309" i="18"/>
  <c r="AC309" i="18"/>
  <c r="AD309" i="18"/>
  <c r="AE309" i="18"/>
  <c r="AF309" i="18"/>
  <c r="AG309" i="18"/>
  <c r="AH309" i="18"/>
  <c r="O310" i="18"/>
  <c r="P310" i="18"/>
  <c r="Q310" i="18"/>
  <c r="R310" i="18"/>
  <c r="S310" i="18"/>
  <c r="T310" i="18"/>
  <c r="U310" i="18"/>
  <c r="V310" i="18"/>
  <c r="W310" i="18"/>
  <c r="X310" i="18"/>
  <c r="Y310" i="18"/>
  <c r="Z310" i="18"/>
  <c r="AB310" i="18"/>
  <c r="AC310" i="18"/>
  <c r="AD310" i="18"/>
  <c r="AE310" i="18"/>
  <c r="AF310" i="18"/>
  <c r="AG310" i="18"/>
  <c r="AH310" i="18"/>
  <c r="O311" i="18"/>
  <c r="P311" i="18"/>
  <c r="Q311" i="18"/>
  <c r="R311" i="18"/>
  <c r="S311" i="18"/>
  <c r="T311" i="18"/>
  <c r="U311" i="18"/>
  <c r="V311" i="18"/>
  <c r="W311" i="18"/>
  <c r="X311" i="18"/>
  <c r="Y311" i="18"/>
  <c r="Z311" i="18"/>
  <c r="AB311" i="18"/>
  <c r="AC311" i="18"/>
  <c r="AD311" i="18"/>
  <c r="AE311" i="18"/>
  <c r="AF311" i="18"/>
  <c r="AG311" i="18"/>
  <c r="AH311" i="18"/>
  <c r="O312" i="18"/>
  <c r="P312" i="18"/>
  <c r="Q312" i="18"/>
  <c r="R312" i="18"/>
  <c r="S312" i="18"/>
  <c r="T312" i="18"/>
  <c r="U312" i="18"/>
  <c r="V312" i="18"/>
  <c r="W312" i="18"/>
  <c r="X312" i="18"/>
  <c r="Y312" i="18"/>
  <c r="Z312" i="18"/>
  <c r="AB312" i="18"/>
  <c r="AC312" i="18"/>
  <c r="AD312" i="18"/>
  <c r="AE312" i="18"/>
  <c r="AF312" i="18"/>
  <c r="AG312" i="18"/>
  <c r="AH312" i="18"/>
  <c r="O313" i="18"/>
  <c r="P313" i="18"/>
  <c r="Q313" i="18"/>
  <c r="R313" i="18"/>
  <c r="S313" i="18"/>
  <c r="T313" i="18"/>
  <c r="U313" i="18"/>
  <c r="V313" i="18"/>
  <c r="W313" i="18"/>
  <c r="X313" i="18"/>
  <c r="Y313" i="18"/>
  <c r="Z313" i="18"/>
  <c r="AB313" i="18"/>
  <c r="AC313" i="18"/>
  <c r="AD313" i="18"/>
  <c r="AE313" i="18"/>
  <c r="AF313" i="18"/>
  <c r="AG313" i="18"/>
  <c r="AH313" i="18"/>
  <c r="O314" i="18"/>
  <c r="P314" i="18"/>
  <c r="Q314" i="18"/>
  <c r="R314" i="18"/>
  <c r="S314" i="18"/>
  <c r="T314" i="18"/>
  <c r="U314" i="18"/>
  <c r="V314" i="18"/>
  <c r="W314" i="18"/>
  <c r="X314" i="18"/>
  <c r="Y314" i="18"/>
  <c r="Z314" i="18"/>
  <c r="AB314" i="18"/>
  <c r="AC314" i="18"/>
  <c r="AD314" i="18"/>
  <c r="AE314" i="18"/>
  <c r="AF314" i="18"/>
  <c r="AG314" i="18"/>
  <c r="AH314" i="18"/>
  <c r="O315" i="18"/>
  <c r="P315" i="18"/>
  <c r="Q315" i="18"/>
  <c r="R315" i="18"/>
  <c r="S315" i="18"/>
  <c r="T315" i="18"/>
  <c r="U315" i="18"/>
  <c r="V315" i="18"/>
  <c r="W315" i="18"/>
  <c r="X315" i="18"/>
  <c r="Y315" i="18"/>
  <c r="Z315" i="18"/>
  <c r="AB315" i="18"/>
  <c r="AC315" i="18"/>
  <c r="AD315" i="18"/>
  <c r="AE315" i="18"/>
  <c r="AF315" i="18"/>
  <c r="AG315" i="18"/>
  <c r="AH315" i="18"/>
  <c r="O316" i="18"/>
  <c r="P316" i="18"/>
  <c r="Q316" i="18"/>
  <c r="R316" i="18"/>
  <c r="S316" i="18"/>
  <c r="T316" i="18"/>
  <c r="U316" i="18"/>
  <c r="V316" i="18"/>
  <c r="W316" i="18"/>
  <c r="X316" i="18"/>
  <c r="Y316" i="18"/>
  <c r="Z316" i="18"/>
  <c r="AB316" i="18"/>
  <c r="AC316" i="18"/>
  <c r="AD316" i="18"/>
  <c r="AE316" i="18"/>
  <c r="AF316" i="18"/>
  <c r="AG316" i="18"/>
  <c r="AH316" i="18"/>
  <c r="O317" i="18"/>
  <c r="P317" i="18"/>
  <c r="Q317" i="18"/>
  <c r="R317" i="18"/>
  <c r="S317" i="18"/>
  <c r="T317" i="18"/>
  <c r="U317" i="18"/>
  <c r="V317" i="18"/>
  <c r="W317" i="18"/>
  <c r="X317" i="18"/>
  <c r="Y317" i="18"/>
  <c r="Z317" i="18"/>
  <c r="AB317" i="18"/>
  <c r="AC317" i="18"/>
  <c r="AD317" i="18"/>
  <c r="AE317" i="18"/>
  <c r="AF317" i="18"/>
  <c r="AG317" i="18"/>
  <c r="AH317" i="18"/>
  <c r="O318" i="18"/>
  <c r="P318" i="18"/>
  <c r="Q318" i="18"/>
  <c r="R318" i="18"/>
  <c r="S318" i="18"/>
  <c r="T318" i="18"/>
  <c r="U318" i="18"/>
  <c r="V318" i="18"/>
  <c r="W318" i="18"/>
  <c r="X318" i="18"/>
  <c r="Y318" i="18"/>
  <c r="Z318" i="18"/>
  <c r="AB318" i="18"/>
  <c r="AC318" i="18"/>
  <c r="AD318" i="18"/>
  <c r="AE318" i="18"/>
  <c r="AF318" i="18"/>
  <c r="AG318" i="18"/>
  <c r="AH318" i="18"/>
  <c r="O319" i="18"/>
  <c r="P319" i="18"/>
  <c r="Q319" i="18"/>
  <c r="R319" i="18"/>
  <c r="S319" i="18"/>
  <c r="T319" i="18"/>
  <c r="U319" i="18"/>
  <c r="V319" i="18"/>
  <c r="W319" i="18"/>
  <c r="X319" i="18"/>
  <c r="Y319" i="18"/>
  <c r="Z319" i="18"/>
  <c r="AB319" i="18"/>
  <c r="AC319" i="18"/>
  <c r="AD319" i="18"/>
  <c r="AE319" i="18"/>
  <c r="AF319" i="18"/>
  <c r="AG319" i="18"/>
  <c r="AH319" i="18"/>
  <c r="O320" i="18"/>
  <c r="P320" i="18"/>
  <c r="Q320" i="18"/>
  <c r="R320" i="18"/>
  <c r="S320" i="18"/>
  <c r="T320" i="18"/>
  <c r="U320" i="18"/>
  <c r="V320" i="18"/>
  <c r="W320" i="18"/>
  <c r="X320" i="18"/>
  <c r="Y320" i="18"/>
  <c r="Z320" i="18"/>
  <c r="AB320" i="18"/>
  <c r="AC320" i="18"/>
  <c r="AD320" i="18"/>
  <c r="AE320" i="18"/>
  <c r="AF320" i="18"/>
  <c r="AG320" i="18"/>
  <c r="AH320" i="18"/>
  <c r="O321" i="18"/>
  <c r="P321" i="18"/>
  <c r="Q321" i="18"/>
  <c r="R321" i="18"/>
  <c r="S321" i="18"/>
  <c r="T321" i="18"/>
  <c r="U321" i="18"/>
  <c r="V321" i="18"/>
  <c r="W321" i="18"/>
  <c r="X321" i="18"/>
  <c r="Y321" i="18"/>
  <c r="Z321" i="18"/>
  <c r="AB321" i="18"/>
  <c r="AC321" i="18"/>
  <c r="AD321" i="18"/>
  <c r="AE321" i="18"/>
  <c r="AF321" i="18"/>
  <c r="AG321" i="18"/>
  <c r="AH321" i="18"/>
  <c r="O322" i="18"/>
  <c r="P322" i="18"/>
  <c r="Q322" i="18"/>
  <c r="R322" i="18"/>
  <c r="S322" i="18"/>
  <c r="T322" i="18"/>
  <c r="U322" i="18"/>
  <c r="V322" i="18"/>
  <c r="W322" i="18"/>
  <c r="X322" i="18"/>
  <c r="Y322" i="18"/>
  <c r="Z322" i="18"/>
  <c r="AB322" i="18"/>
  <c r="AC322" i="18"/>
  <c r="AD322" i="18"/>
  <c r="AE322" i="18"/>
  <c r="AF322" i="18"/>
  <c r="AG322" i="18"/>
  <c r="AH322" i="18"/>
  <c r="O323" i="18"/>
  <c r="P323" i="18"/>
  <c r="Q323" i="18"/>
  <c r="R323" i="18"/>
  <c r="S323" i="18"/>
  <c r="T323" i="18"/>
  <c r="U323" i="18"/>
  <c r="V323" i="18"/>
  <c r="W323" i="18"/>
  <c r="X323" i="18"/>
  <c r="Y323" i="18"/>
  <c r="Z323" i="18"/>
  <c r="AB323" i="18"/>
  <c r="AC323" i="18"/>
  <c r="AD323" i="18"/>
  <c r="AE323" i="18"/>
  <c r="AF323" i="18"/>
  <c r="AG323" i="18"/>
  <c r="AH323" i="18"/>
  <c r="O324" i="18"/>
  <c r="P324" i="18"/>
  <c r="Q324" i="18"/>
  <c r="R324" i="18"/>
  <c r="S324" i="18"/>
  <c r="T324" i="18"/>
  <c r="U324" i="18"/>
  <c r="V324" i="18"/>
  <c r="W324" i="18"/>
  <c r="X324" i="18"/>
  <c r="Y324" i="18"/>
  <c r="Z324" i="18"/>
  <c r="AB324" i="18"/>
  <c r="AC324" i="18"/>
  <c r="AD324" i="18"/>
  <c r="AE324" i="18"/>
  <c r="AF324" i="18"/>
  <c r="AG324" i="18"/>
  <c r="AH324" i="18"/>
  <c r="O325" i="18"/>
  <c r="P325" i="18"/>
  <c r="Q325" i="18"/>
  <c r="R325" i="18"/>
  <c r="S325" i="18"/>
  <c r="T325" i="18"/>
  <c r="U325" i="18"/>
  <c r="V325" i="18"/>
  <c r="W325" i="18"/>
  <c r="X325" i="18"/>
  <c r="Y325" i="18"/>
  <c r="Z325" i="18"/>
  <c r="AB325" i="18"/>
  <c r="AC325" i="18"/>
  <c r="AD325" i="18"/>
  <c r="AE325" i="18"/>
  <c r="AF325" i="18"/>
  <c r="AG325" i="18"/>
  <c r="AH325" i="18"/>
  <c r="O326" i="18"/>
  <c r="P326" i="18"/>
  <c r="Q326" i="18"/>
  <c r="R326" i="18"/>
  <c r="S326" i="18"/>
  <c r="T326" i="18"/>
  <c r="U326" i="18"/>
  <c r="V326" i="18"/>
  <c r="W326" i="18"/>
  <c r="X326" i="18"/>
  <c r="Y326" i="18"/>
  <c r="Z326" i="18"/>
  <c r="AB326" i="18"/>
  <c r="AC326" i="18"/>
  <c r="AD326" i="18"/>
  <c r="AE326" i="18"/>
  <c r="AF326" i="18"/>
  <c r="AG326" i="18"/>
  <c r="AH326" i="18"/>
  <c r="O327" i="18"/>
  <c r="P327" i="18"/>
  <c r="Q327" i="18"/>
  <c r="R327" i="18"/>
  <c r="S327" i="18"/>
  <c r="T327" i="18"/>
  <c r="U327" i="18"/>
  <c r="V327" i="18"/>
  <c r="W327" i="18"/>
  <c r="X327" i="18"/>
  <c r="Y327" i="18"/>
  <c r="Z327" i="18"/>
  <c r="AB327" i="18"/>
  <c r="AC327" i="18"/>
  <c r="AD327" i="18"/>
  <c r="AE327" i="18"/>
  <c r="AF327" i="18"/>
  <c r="AG327" i="18"/>
  <c r="AH327" i="18"/>
  <c r="O328" i="18"/>
  <c r="P328" i="18"/>
  <c r="Q328" i="18"/>
  <c r="R328" i="18"/>
  <c r="S328" i="18"/>
  <c r="T328" i="18"/>
  <c r="U328" i="18"/>
  <c r="V328" i="18"/>
  <c r="W328" i="18"/>
  <c r="X328" i="18"/>
  <c r="Y328" i="18"/>
  <c r="Z328" i="18"/>
  <c r="AB328" i="18"/>
  <c r="AC328" i="18"/>
  <c r="AD328" i="18"/>
  <c r="AE328" i="18"/>
  <c r="AF328" i="18"/>
  <c r="AG328" i="18"/>
  <c r="AH328" i="18"/>
  <c r="O329" i="18"/>
  <c r="P329" i="18"/>
  <c r="Q329" i="18"/>
  <c r="R329" i="18"/>
  <c r="S329" i="18"/>
  <c r="T329" i="18"/>
  <c r="U329" i="18"/>
  <c r="V329" i="18"/>
  <c r="W329" i="18"/>
  <c r="X329" i="18"/>
  <c r="Y329" i="18"/>
  <c r="Z329" i="18"/>
  <c r="AB329" i="18"/>
  <c r="AC329" i="18"/>
  <c r="AD329" i="18"/>
  <c r="AE329" i="18"/>
  <c r="AF329" i="18"/>
  <c r="AG329" i="18"/>
  <c r="AH329" i="18"/>
  <c r="O330" i="18"/>
  <c r="P330" i="18"/>
  <c r="Q330" i="18"/>
  <c r="R330" i="18"/>
  <c r="S330" i="18"/>
  <c r="T330" i="18"/>
  <c r="U330" i="18"/>
  <c r="V330" i="18"/>
  <c r="W330" i="18"/>
  <c r="X330" i="18"/>
  <c r="Y330" i="18"/>
  <c r="Z330" i="18"/>
  <c r="AB330" i="18"/>
  <c r="AC330" i="18"/>
  <c r="AD330" i="18"/>
  <c r="AE330" i="18"/>
  <c r="AF330" i="18"/>
  <c r="AG330" i="18"/>
  <c r="AH330" i="18"/>
  <c r="O331" i="18"/>
  <c r="P331" i="18"/>
  <c r="Q331" i="18"/>
  <c r="R331" i="18"/>
  <c r="S331" i="18"/>
  <c r="T331" i="18"/>
  <c r="U331" i="18"/>
  <c r="V331" i="18"/>
  <c r="W331" i="18"/>
  <c r="X331" i="18"/>
  <c r="Y331" i="18"/>
  <c r="Z331" i="18"/>
  <c r="AB331" i="18"/>
  <c r="AC331" i="18"/>
  <c r="AD331" i="18"/>
  <c r="AE331" i="18"/>
  <c r="AF331" i="18"/>
  <c r="AG331" i="18"/>
  <c r="AH331" i="18"/>
  <c r="O332" i="18"/>
  <c r="P332" i="18"/>
  <c r="Q332" i="18"/>
  <c r="R332" i="18"/>
  <c r="S332" i="18"/>
  <c r="T332" i="18"/>
  <c r="U332" i="18"/>
  <c r="V332" i="18"/>
  <c r="W332" i="18"/>
  <c r="X332" i="18"/>
  <c r="Y332" i="18"/>
  <c r="Z332" i="18"/>
  <c r="AB332" i="18"/>
  <c r="AC332" i="18"/>
  <c r="AD332" i="18"/>
  <c r="AE332" i="18"/>
  <c r="AF332" i="18"/>
  <c r="AG332" i="18"/>
  <c r="AH332" i="18"/>
  <c r="O333" i="18"/>
  <c r="P333" i="18"/>
  <c r="Q333" i="18"/>
  <c r="R333" i="18"/>
  <c r="S333" i="18"/>
  <c r="T333" i="18"/>
  <c r="U333" i="18"/>
  <c r="V333" i="18"/>
  <c r="W333" i="18"/>
  <c r="X333" i="18"/>
  <c r="Y333" i="18"/>
  <c r="Z333" i="18"/>
  <c r="AB333" i="18"/>
  <c r="AC333" i="18"/>
  <c r="AD333" i="18"/>
  <c r="AE333" i="18"/>
  <c r="AF333" i="18"/>
  <c r="AG333" i="18"/>
  <c r="AH333" i="18"/>
  <c r="O334" i="18"/>
  <c r="P334" i="18"/>
  <c r="Q334" i="18"/>
  <c r="R334" i="18"/>
  <c r="S334" i="18"/>
  <c r="T334" i="18"/>
  <c r="U334" i="18"/>
  <c r="V334" i="18"/>
  <c r="W334" i="18"/>
  <c r="X334" i="18"/>
  <c r="Y334" i="18"/>
  <c r="Z334" i="18"/>
  <c r="AB334" i="18"/>
  <c r="AC334" i="18"/>
  <c r="AD334" i="18"/>
  <c r="AE334" i="18"/>
  <c r="AF334" i="18"/>
  <c r="AG334" i="18"/>
  <c r="AH334" i="18"/>
  <c r="O335" i="18"/>
  <c r="P335" i="18"/>
  <c r="Q335" i="18"/>
  <c r="R335" i="18"/>
  <c r="S335" i="18"/>
  <c r="T335" i="18"/>
  <c r="U335" i="18"/>
  <c r="V335" i="18"/>
  <c r="W335" i="18"/>
  <c r="X335" i="18"/>
  <c r="Y335" i="18"/>
  <c r="Z335" i="18"/>
  <c r="AB335" i="18"/>
  <c r="AC335" i="18"/>
  <c r="AD335" i="18"/>
  <c r="AE335" i="18"/>
  <c r="AF335" i="18"/>
  <c r="AG335" i="18"/>
  <c r="AH335" i="18"/>
  <c r="O336" i="18"/>
  <c r="P336" i="18"/>
  <c r="Q336" i="18"/>
  <c r="R336" i="18"/>
  <c r="S336" i="18"/>
  <c r="T336" i="18"/>
  <c r="U336" i="18"/>
  <c r="V336" i="18"/>
  <c r="W336" i="18"/>
  <c r="X336" i="18"/>
  <c r="Y336" i="18"/>
  <c r="Z336" i="18"/>
  <c r="AB336" i="18"/>
  <c r="AC336" i="18"/>
  <c r="AD336" i="18"/>
  <c r="AE336" i="18"/>
  <c r="AF336" i="18"/>
  <c r="AG336" i="18"/>
  <c r="AH336" i="18"/>
  <c r="O337" i="18"/>
  <c r="P337" i="18"/>
  <c r="Q337" i="18"/>
  <c r="R337" i="18"/>
  <c r="S337" i="18"/>
  <c r="T337" i="18"/>
  <c r="U337" i="18"/>
  <c r="V337" i="18"/>
  <c r="W337" i="18"/>
  <c r="X337" i="18"/>
  <c r="Y337" i="18"/>
  <c r="Z337" i="18"/>
  <c r="AB337" i="18"/>
  <c r="AC337" i="18"/>
  <c r="AD337" i="18"/>
  <c r="AE337" i="18"/>
  <c r="AF337" i="18"/>
  <c r="AG337" i="18"/>
  <c r="AH337" i="18"/>
  <c r="O338" i="18"/>
  <c r="P338" i="18"/>
  <c r="Q338" i="18"/>
  <c r="R338" i="18"/>
  <c r="S338" i="18"/>
  <c r="T338" i="18"/>
  <c r="U338" i="18"/>
  <c r="V338" i="18"/>
  <c r="W338" i="18"/>
  <c r="X338" i="18"/>
  <c r="Y338" i="18"/>
  <c r="Z338" i="18"/>
  <c r="AB338" i="18"/>
  <c r="AC338" i="18"/>
  <c r="AD338" i="18"/>
  <c r="AE338" i="18"/>
  <c r="AF338" i="18"/>
  <c r="AG338" i="18"/>
  <c r="AH338" i="18"/>
  <c r="O339" i="18"/>
  <c r="P339" i="18"/>
  <c r="Q339" i="18"/>
  <c r="R339" i="18"/>
  <c r="S339" i="18"/>
  <c r="T339" i="18"/>
  <c r="U339" i="18"/>
  <c r="V339" i="18"/>
  <c r="W339" i="18"/>
  <c r="X339" i="18"/>
  <c r="Y339" i="18"/>
  <c r="Z339" i="18"/>
  <c r="AB339" i="18"/>
  <c r="AC339" i="18"/>
  <c r="AD339" i="18"/>
  <c r="AE339" i="18"/>
  <c r="AF339" i="18"/>
  <c r="AG339" i="18"/>
  <c r="AH339" i="18"/>
  <c r="O340" i="18"/>
  <c r="P340" i="18"/>
  <c r="Q340" i="18"/>
  <c r="R340" i="18"/>
  <c r="S340" i="18"/>
  <c r="T340" i="18"/>
  <c r="U340" i="18"/>
  <c r="V340" i="18"/>
  <c r="W340" i="18"/>
  <c r="X340" i="18"/>
  <c r="Y340" i="18"/>
  <c r="Z340" i="18"/>
  <c r="AB340" i="18"/>
  <c r="AC340" i="18"/>
  <c r="AD340" i="18"/>
  <c r="AE340" i="18"/>
  <c r="AF340" i="18"/>
  <c r="AG340" i="18"/>
  <c r="AH340" i="18"/>
  <c r="O341" i="18"/>
  <c r="P341" i="18"/>
  <c r="Q341" i="18"/>
  <c r="R341" i="18"/>
  <c r="S341" i="18"/>
  <c r="T341" i="18"/>
  <c r="U341" i="18"/>
  <c r="V341" i="18"/>
  <c r="W341" i="18"/>
  <c r="X341" i="18"/>
  <c r="Y341" i="18"/>
  <c r="Z341" i="18"/>
  <c r="AB341" i="18"/>
  <c r="AC341" i="18"/>
  <c r="AD341" i="18"/>
  <c r="AE341" i="18"/>
  <c r="AF341" i="18"/>
  <c r="AG341" i="18"/>
  <c r="AH341" i="18"/>
  <c r="O342" i="18"/>
  <c r="P342" i="18"/>
  <c r="Q342" i="18"/>
  <c r="R342" i="18"/>
  <c r="S342" i="18"/>
  <c r="T342" i="18"/>
  <c r="U342" i="18"/>
  <c r="V342" i="18"/>
  <c r="W342" i="18"/>
  <c r="X342" i="18"/>
  <c r="Y342" i="18"/>
  <c r="Z342" i="18"/>
  <c r="AB342" i="18"/>
  <c r="AC342" i="18"/>
  <c r="AD342" i="18"/>
  <c r="AE342" i="18"/>
  <c r="AF342" i="18"/>
  <c r="AG342" i="18"/>
  <c r="AH342" i="18"/>
  <c r="O343" i="18"/>
  <c r="P343" i="18"/>
  <c r="Q343" i="18"/>
  <c r="R343" i="18"/>
  <c r="S343" i="18"/>
  <c r="T343" i="18"/>
  <c r="U343" i="18"/>
  <c r="V343" i="18"/>
  <c r="W343" i="18"/>
  <c r="X343" i="18"/>
  <c r="Y343" i="18"/>
  <c r="Z343" i="18"/>
  <c r="AB343" i="18"/>
  <c r="AC343" i="18"/>
  <c r="AD343" i="18"/>
  <c r="AE343" i="18"/>
  <c r="AF343" i="18"/>
  <c r="AG343" i="18"/>
  <c r="AH343" i="18"/>
  <c r="O344" i="18"/>
  <c r="P344" i="18"/>
  <c r="Q344" i="18"/>
  <c r="R344" i="18"/>
  <c r="S344" i="18"/>
  <c r="T344" i="18"/>
  <c r="U344" i="18"/>
  <c r="V344" i="18"/>
  <c r="W344" i="18"/>
  <c r="X344" i="18"/>
  <c r="Y344" i="18"/>
  <c r="Z344" i="18"/>
  <c r="AB344" i="18"/>
  <c r="AC344" i="18"/>
  <c r="AD344" i="18"/>
  <c r="AE344" i="18"/>
  <c r="AF344" i="18"/>
  <c r="AG344" i="18"/>
  <c r="AH344" i="18"/>
  <c r="O345" i="18"/>
  <c r="P345" i="18"/>
  <c r="Q345" i="18"/>
  <c r="R345" i="18"/>
  <c r="S345" i="18"/>
  <c r="T345" i="18"/>
  <c r="U345" i="18"/>
  <c r="V345" i="18"/>
  <c r="W345" i="18"/>
  <c r="X345" i="18"/>
  <c r="Y345" i="18"/>
  <c r="Z345" i="18"/>
  <c r="AB345" i="18"/>
  <c r="AC345" i="18"/>
  <c r="AD345" i="18"/>
  <c r="AE345" i="18"/>
  <c r="AF345" i="18"/>
  <c r="AG345" i="18"/>
  <c r="AH345" i="18"/>
  <c r="O346" i="18"/>
  <c r="P346" i="18"/>
  <c r="Q346" i="18"/>
  <c r="R346" i="18"/>
  <c r="S346" i="18"/>
  <c r="T346" i="18"/>
  <c r="U346" i="18"/>
  <c r="V346" i="18"/>
  <c r="W346" i="18"/>
  <c r="X346" i="18"/>
  <c r="Y346" i="18"/>
  <c r="Z346" i="18"/>
  <c r="AB346" i="18"/>
  <c r="AC346" i="18"/>
  <c r="AD346" i="18"/>
  <c r="AE346" i="18"/>
  <c r="AF346" i="18"/>
  <c r="AG346" i="18"/>
  <c r="AH346" i="18"/>
  <c r="O347" i="18"/>
  <c r="P347" i="18"/>
  <c r="Q347" i="18"/>
  <c r="R347" i="18"/>
  <c r="S347" i="18"/>
  <c r="T347" i="18"/>
  <c r="U347" i="18"/>
  <c r="V347" i="18"/>
  <c r="W347" i="18"/>
  <c r="X347" i="18"/>
  <c r="Y347" i="18"/>
  <c r="Z347" i="18"/>
  <c r="AB347" i="18"/>
  <c r="AC347" i="18"/>
  <c r="AD347" i="18"/>
  <c r="AE347" i="18"/>
  <c r="AF347" i="18"/>
  <c r="AG347" i="18"/>
  <c r="AH347" i="18"/>
  <c r="O348" i="18"/>
  <c r="P348" i="18"/>
  <c r="Q348" i="18"/>
  <c r="R348" i="18"/>
  <c r="S348" i="18"/>
  <c r="T348" i="18"/>
  <c r="U348" i="18"/>
  <c r="V348" i="18"/>
  <c r="W348" i="18"/>
  <c r="X348" i="18"/>
  <c r="Y348" i="18"/>
  <c r="Z348" i="18"/>
  <c r="AB348" i="18"/>
  <c r="AC348" i="18"/>
  <c r="AD348" i="18"/>
  <c r="AE348" i="18"/>
  <c r="AF348" i="18"/>
  <c r="AG348" i="18"/>
  <c r="AH348" i="18"/>
  <c r="O349" i="18"/>
  <c r="P349" i="18"/>
  <c r="Q349" i="18"/>
  <c r="R349" i="18"/>
  <c r="S349" i="18"/>
  <c r="T349" i="18"/>
  <c r="U349" i="18"/>
  <c r="V349" i="18"/>
  <c r="W349" i="18"/>
  <c r="X349" i="18"/>
  <c r="Y349" i="18"/>
  <c r="Z349" i="18"/>
  <c r="AB349" i="18"/>
  <c r="AC349" i="18"/>
  <c r="AD349" i="18"/>
  <c r="AE349" i="18"/>
  <c r="AF349" i="18"/>
  <c r="AG349" i="18"/>
  <c r="AH349" i="18"/>
  <c r="O350" i="18"/>
  <c r="P350" i="18"/>
  <c r="Q350" i="18"/>
  <c r="R350" i="18"/>
  <c r="S350" i="18"/>
  <c r="T350" i="18"/>
  <c r="U350" i="18"/>
  <c r="V350" i="18"/>
  <c r="W350" i="18"/>
  <c r="X350" i="18"/>
  <c r="Y350" i="18"/>
  <c r="Z350" i="18"/>
  <c r="AB350" i="18"/>
  <c r="AC350" i="18"/>
  <c r="AD350" i="18"/>
  <c r="AE350" i="18"/>
  <c r="AF350" i="18"/>
  <c r="AG350" i="18"/>
  <c r="AH350" i="18"/>
  <c r="O351" i="18"/>
  <c r="P351" i="18"/>
  <c r="Q351" i="18"/>
  <c r="R351" i="18"/>
  <c r="S351" i="18"/>
  <c r="T351" i="18"/>
  <c r="U351" i="18"/>
  <c r="V351" i="18"/>
  <c r="W351" i="18"/>
  <c r="X351" i="18"/>
  <c r="Y351" i="18"/>
  <c r="Z351" i="18"/>
  <c r="AB351" i="18"/>
  <c r="AC351" i="18"/>
  <c r="AD351" i="18"/>
  <c r="AE351" i="18"/>
  <c r="AF351" i="18"/>
  <c r="AG351" i="18"/>
  <c r="AH351" i="18"/>
  <c r="O352" i="18"/>
  <c r="P352" i="18"/>
  <c r="Q352" i="18"/>
  <c r="R352" i="18"/>
  <c r="S352" i="18"/>
  <c r="T352" i="18"/>
  <c r="U352" i="18"/>
  <c r="V352" i="18"/>
  <c r="W352" i="18"/>
  <c r="X352" i="18"/>
  <c r="Y352" i="18"/>
  <c r="Z352" i="18"/>
  <c r="AB352" i="18"/>
  <c r="AC352" i="18"/>
  <c r="AD352" i="18"/>
  <c r="AE352" i="18"/>
  <c r="AF352" i="18"/>
  <c r="AG352" i="18"/>
  <c r="AH352" i="18"/>
  <c r="O353" i="18"/>
  <c r="P353" i="18"/>
  <c r="Q353" i="18"/>
  <c r="R353" i="18"/>
  <c r="S353" i="18"/>
  <c r="T353" i="18"/>
  <c r="U353" i="18"/>
  <c r="V353" i="18"/>
  <c r="W353" i="18"/>
  <c r="X353" i="18"/>
  <c r="Y353" i="18"/>
  <c r="Z353" i="18"/>
  <c r="AB353" i="18"/>
  <c r="AC353" i="18"/>
  <c r="AD353" i="18"/>
  <c r="AE353" i="18"/>
  <c r="AF353" i="18"/>
  <c r="AG353" i="18"/>
  <c r="AH353" i="18"/>
  <c r="O354" i="18"/>
  <c r="P354" i="18"/>
  <c r="Q354" i="18"/>
  <c r="R354" i="18"/>
  <c r="S354" i="18"/>
  <c r="T354" i="18"/>
  <c r="U354" i="18"/>
  <c r="V354" i="18"/>
  <c r="W354" i="18"/>
  <c r="X354" i="18"/>
  <c r="Y354" i="18"/>
  <c r="Z354" i="18"/>
  <c r="AB354" i="18"/>
  <c r="AC354" i="18"/>
  <c r="AD354" i="18"/>
  <c r="AE354" i="18"/>
  <c r="AF354" i="18"/>
  <c r="AG354" i="18"/>
  <c r="AH354" i="18"/>
  <c r="O355" i="18"/>
  <c r="P355" i="18"/>
  <c r="Q355" i="18"/>
  <c r="R355" i="18"/>
  <c r="S355" i="18"/>
  <c r="T355" i="18"/>
  <c r="U355" i="18"/>
  <c r="V355" i="18"/>
  <c r="W355" i="18"/>
  <c r="X355" i="18"/>
  <c r="Y355" i="18"/>
  <c r="Z355" i="18"/>
  <c r="AB355" i="18"/>
  <c r="AC355" i="18"/>
  <c r="AD355" i="18"/>
  <c r="AE355" i="18"/>
  <c r="AF355" i="18"/>
  <c r="AG355" i="18"/>
  <c r="AH355" i="18"/>
  <c r="O356" i="18"/>
  <c r="P356" i="18"/>
  <c r="Q356" i="18"/>
  <c r="R356" i="18"/>
  <c r="S356" i="18"/>
  <c r="T356" i="18"/>
  <c r="U356" i="18"/>
  <c r="V356" i="18"/>
  <c r="W356" i="18"/>
  <c r="X356" i="18"/>
  <c r="Y356" i="18"/>
  <c r="Z356" i="18"/>
  <c r="AB356" i="18"/>
  <c r="AC356" i="18"/>
  <c r="AD356" i="18"/>
  <c r="AE356" i="18"/>
  <c r="AF356" i="18"/>
  <c r="AG356" i="18"/>
  <c r="AH356" i="18"/>
  <c r="O357" i="18"/>
  <c r="P357" i="18"/>
  <c r="Q357" i="18"/>
  <c r="R357" i="18"/>
  <c r="S357" i="18"/>
  <c r="T357" i="18"/>
  <c r="U357" i="18"/>
  <c r="V357" i="18"/>
  <c r="W357" i="18"/>
  <c r="X357" i="18"/>
  <c r="Y357" i="18"/>
  <c r="Z357" i="18"/>
  <c r="AB357" i="18"/>
  <c r="AC357" i="18"/>
  <c r="AD357" i="18"/>
  <c r="AE357" i="18"/>
  <c r="AF357" i="18"/>
  <c r="AG357" i="18"/>
  <c r="AH357" i="18"/>
  <c r="O358" i="18"/>
  <c r="P358" i="18"/>
  <c r="Q358" i="18"/>
  <c r="R358" i="18"/>
  <c r="S358" i="18"/>
  <c r="T358" i="18"/>
  <c r="U358" i="18"/>
  <c r="V358" i="18"/>
  <c r="W358" i="18"/>
  <c r="X358" i="18"/>
  <c r="Y358" i="18"/>
  <c r="Z358" i="18"/>
  <c r="AB358" i="18"/>
  <c r="AC358" i="18"/>
  <c r="AD358" i="18"/>
  <c r="AE358" i="18"/>
  <c r="AF358" i="18"/>
  <c r="AG358" i="18"/>
  <c r="AH358" i="18"/>
  <c r="O359" i="18"/>
  <c r="P359" i="18"/>
  <c r="Q359" i="18"/>
  <c r="R359" i="18"/>
  <c r="S359" i="18"/>
  <c r="T359" i="18"/>
  <c r="U359" i="18"/>
  <c r="V359" i="18"/>
  <c r="W359" i="18"/>
  <c r="X359" i="18"/>
  <c r="Y359" i="18"/>
  <c r="Z359" i="18"/>
  <c r="AB359" i="18"/>
  <c r="AC359" i="18"/>
  <c r="AD359" i="18"/>
  <c r="AE359" i="18"/>
  <c r="AF359" i="18"/>
  <c r="AG359" i="18"/>
  <c r="AH359" i="18"/>
  <c r="O360" i="18"/>
  <c r="P360" i="18"/>
  <c r="Q360" i="18"/>
  <c r="R360" i="18"/>
  <c r="S360" i="18"/>
  <c r="T360" i="18"/>
  <c r="U360" i="18"/>
  <c r="V360" i="18"/>
  <c r="W360" i="18"/>
  <c r="X360" i="18"/>
  <c r="Y360" i="18"/>
  <c r="Z360" i="18"/>
  <c r="AB360" i="18"/>
  <c r="AC360" i="18"/>
  <c r="AD360" i="18"/>
  <c r="AE360" i="18"/>
  <c r="AF360" i="18"/>
  <c r="AG360" i="18"/>
  <c r="AH360" i="18"/>
  <c r="O361" i="18"/>
  <c r="P361" i="18"/>
  <c r="Q361" i="18"/>
  <c r="R361" i="18"/>
  <c r="S361" i="18"/>
  <c r="T361" i="18"/>
  <c r="U361" i="18"/>
  <c r="V361" i="18"/>
  <c r="W361" i="18"/>
  <c r="X361" i="18"/>
  <c r="Y361" i="18"/>
  <c r="Z361" i="18"/>
  <c r="AB361" i="18"/>
  <c r="AC361" i="18"/>
  <c r="AD361" i="18"/>
  <c r="AE361" i="18"/>
  <c r="AF361" i="18"/>
  <c r="AG361" i="18"/>
  <c r="AH361" i="18"/>
  <c r="O362" i="18"/>
  <c r="P362" i="18"/>
  <c r="Q362" i="18"/>
  <c r="R362" i="18"/>
  <c r="S362" i="18"/>
  <c r="T362" i="18"/>
  <c r="U362" i="18"/>
  <c r="V362" i="18"/>
  <c r="W362" i="18"/>
  <c r="X362" i="18"/>
  <c r="Y362" i="18"/>
  <c r="Z362" i="18"/>
  <c r="AB362" i="18"/>
  <c r="AC362" i="18"/>
  <c r="AD362" i="18"/>
  <c r="AE362" i="18"/>
  <c r="AF362" i="18"/>
  <c r="AG362" i="18"/>
  <c r="AH362" i="18"/>
  <c r="O363" i="18"/>
  <c r="P363" i="18"/>
  <c r="Q363" i="18"/>
  <c r="R363" i="18"/>
  <c r="S363" i="18"/>
  <c r="T363" i="18"/>
  <c r="U363" i="18"/>
  <c r="V363" i="18"/>
  <c r="W363" i="18"/>
  <c r="X363" i="18"/>
  <c r="Y363" i="18"/>
  <c r="Z363" i="18"/>
  <c r="AB363" i="18"/>
  <c r="AC363" i="18"/>
  <c r="AD363" i="18"/>
  <c r="AE363" i="18"/>
  <c r="AF363" i="18"/>
  <c r="AG363" i="18"/>
  <c r="AH363" i="18"/>
  <c r="O364" i="18"/>
  <c r="P364" i="18"/>
  <c r="Q364" i="18"/>
  <c r="R364" i="18"/>
  <c r="S364" i="18"/>
  <c r="T364" i="18"/>
  <c r="U364" i="18"/>
  <c r="V364" i="18"/>
  <c r="W364" i="18"/>
  <c r="X364" i="18"/>
  <c r="Y364" i="18"/>
  <c r="Z364" i="18"/>
  <c r="AB364" i="18"/>
  <c r="AC364" i="18"/>
  <c r="AD364" i="18"/>
  <c r="AE364" i="18"/>
  <c r="AF364" i="18"/>
  <c r="AG364" i="18"/>
  <c r="AH364" i="18"/>
  <c r="O365" i="18"/>
  <c r="P365" i="18"/>
  <c r="Q365" i="18"/>
  <c r="R365" i="18"/>
  <c r="S365" i="18"/>
  <c r="T365" i="18"/>
  <c r="U365" i="18"/>
  <c r="V365" i="18"/>
  <c r="W365" i="18"/>
  <c r="X365" i="18"/>
  <c r="Y365" i="18"/>
  <c r="Z365" i="18"/>
  <c r="AB365" i="18"/>
  <c r="AC365" i="18"/>
  <c r="AD365" i="18"/>
  <c r="AE365" i="18"/>
  <c r="AF365" i="18"/>
  <c r="AG365" i="18"/>
  <c r="AH365" i="18"/>
  <c r="O366" i="18"/>
  <c r="P366" i="18"/>
  <c r="Q366" i="18"/>
  <c r="R366" i="18"/>
  <c r="S366" i="18"/>
  <c r="T366" i="18"/>
  <c r="U366" i="18"/>
  <c r="V366" i="18"/>
  <c r="W366" i="18"/>
  <c r="X366" i="18"/>
  <c r="Y366" i="18"/>
  <c r="Z366" i="18"/>
  <c r="AB366" i="18"/>
  <c r="AC366" i="18"/>
  <c r="AD366" i="18"/>
  <c r="AE366" i="18"/>
  <c r="AF366" i="18"/>
  <c r="AG366" i="18"/>
  <c r="AH366" i="18"/>
  <c r="O367" i="18"/>
  <c r="P367" i="18"/>
  <c r="Q367" i="18"/>
  <c r="R367" i="18"/>
  <c r="S367" i="18"/>
  <c r="T367" i="18"/>
  <c r="U367" i="18"/>
  <c r="V367" i="18"/>
  <c r="W367" i="18"/>
  <c r="X367" i="18"/>
  <c r="Y367" i="18"/>
  <c r="Z367" i="18"/>
  <c r="AB367" i="18"/>
  <c r="AC367" i="18"/>
  <c r="AD367" i="18"/>
  <c r="AE367" i="18"/>
  <c r="AF367" i="18"/>
  <c r="AG367" i="18"/>
  <c r="AH367" i="18"/>
  <c r="O368" i="18"/>
  <c r="P368" i="18"/>
  <c r="Q368" i="18"/>
  <c r="R368" i="18"/>
  <c r="S368" i="18"/>
  <c r="T368" i="18"/>
  <c r="U368" i="18"/>
  <c r="V368" i="18"/>
  <c r="W368" i="18"/>
  <c r="X368" i="18"/>
  <c r="Y368" i="18"/>
  <c r="Z368" i="18"/>
  <c r="AB368" i="18"/>
  <c r="AC368" i="18"/>
  <c r="AD368" i="18"/>
  <c r="AE368" i="18"/>
  <c r="AF368" i="18"/>
  <c r="AG368" i="18"/>
  <c r="AH368" i="18"/>
  <c r="O369" i="18"/>
  <c r="P369" i="18"/>
  <c r="Q369" i="18"/>
  <c r="R369" i="18"/>
  <c r="S369" i="18"/>
  <c r="T369" i="18"/>
  <c r="U369" i="18"/>
  <c r="V369" i="18"/>
  <c r="W369" i="18"/>
  <c r="X369" i="18"/>
  <c r="Y369" i="18"/>
  <c r="Z369" i="18"/>
  <c r="AB369" i="18"/>
  <c r="AC369" i="18"/>
  <c r="AD369" i="18"/>
  <c r="AE369" i="18"/>
  <c r="AF369" i="18"/>
  <c r="AG369" i="18"/>
  <c r="AH369" i="18"/>
  <c r="O370" i="18"/>
  <c r="P370" i="18"/>
  <c r="Q370" i="18"/>
  <c r="R370" i="18"/>
  <c r="S370" i="18"/>
  <c r="T370" i="18"/>
  <c r="U370" i="18"/>
  <c r="V370" i="18"/>
  <c r="W370" i="18"/>
  <c r="X370" i="18"/>
  <c r="Y370" i="18"/>
  <c r="Z370" i="18"/>
  <c r="AB370" i="18"/>
  <c r="AC370" i="18"/>
  <c r="AD370" i="18"/>
  <c r="AE370" i="18"/>
  <c r="AF370" i="18"/>
  <c r="AG370" i="18"/>
  <c r="AH370" i="18"/>
  <c r="O371" i="18"/>
  <c r="P371" i="18"/>
  <c r="Q371" i="18"/>
  <c r="R371" i="18"/>
  <c r="S371" i="18"/>
  <c r="T371" i="18"/>
  <c r="U371" i="18"/>
  <c r="V371" i="18"/>
  <c r="W371" i="18"/>
  <c r="X371" i="18"/>
  <c r="Y371" i="18"/>
  <c r="Z371" i="18"/>
  <c r="AB371" i="18"/>
  <c r="AC371" i="18"/>
  <c r="AD371" i="18"/>
  <c r="AE371" i="18"/>
  <c r="AF371" i="18"/>
  <c r="AG371" i="18"/>
  <c r="AH371" i="18"/>
  <c r="O372" i="18"/>
  <c r="P372" i="18"/>
  <c r="Q372" i="18"/>
  <c r="R372" i="18"/>
  <c r="S372" i="18"/>
  <c r="T372" i="18"/>
  <c r="U372" i="18"/>
  <c r="V372" i="18"/>
  <c r="W372" i="18"/>
  <c r="X372" i="18"/>
  <c r="Y372" i="18"/>
  <c r="Z372" i="18"/>
  <c r="AB372" i="18"/>
  <c r="AC372" i="18"/>
  <c r="AD372" i="18"/>
  <c r="AE372" i="18"/>
  <c r="AF372" i="18"/>
  <c r="AG372" i="18"/>
  <c r="AH372" i="18"/>
  <c r="O373" i="18"/>
  <c r="P373" i="18"/>
  <c r="Q373" i="18"/>
  <c r="R373" i="18"/>
  <c r="S373" i="18"/>
  <c r="T373" i="18"/>
  <c r="U373" i="18"/>
  <c r="V373" i="18"/>
  <c r="W373" i="18"/>
  <c r="X373" i="18"/>
  <c r="Y373" i="18"/>
  <c r="Z373" i="18"/>
  <c r="AB373" i="18"/>
  <c r="AC373" i="18"/>
  <c r="AD373" i="18"/>
  <c r="AE373" i="18"/>
  <c r="AF373" i="18"/>
  <c r="AG373" i="18"/>
  <c r="AH373" i="18"/>
  <c r="O374" i="18"/>
  <c r="P374" i="18"/>
  <c r="Q374" i="18"/>
  <c r="R374" i="18"/>
  <c r="S374" i="18"/>
  <c r="T374" i="18"/>
  <c r="U374" i="18"/>
  <c r="V374" i="18"/>
  <c r="W374" i="18"/>
  <c r="X374" i="18"/>
  <c r="Y374" i="18"/>
  <c r="Z374" i="18"/>
  <c r="AB374" i="18"/>
  <c r="AC374" i="18"/>
  <c r="AD374" i="18"/>
  <c r="AE374" i="18"/>
  <c r="AF374" i="18"/>
  <c r="AG374" i="18"/>
  <c r="AH374" i="18"/>
  <c r="O375" i="18"/>
  <c r="P375" i="18"/>
  <c r="Q375" i="18"/>
  <c r="R375" i="18"/>
  <c r="S375" i="18"/>
  <c r="T375" i="18"/>
  <c r="U375" i="18"/>
  <c r="V375" i="18"/>
  <c r="W375" i="18"/>
  <c r="X375" i="18"/>
  <c r="Y375" i="18"/>
  <c r="Z375" i="18"/>
  <c r="AB375" i="18"/>
  <c r="AC375" i="18"/>
  <c r="AD375" i="18"/>
  <c r="AE375" i="18"/>
  <c r="AF375" i="18"/>
  <c r="AG375" i="18"/>
  <c r="AH375" i="18"/>
  <c r="O376" i="18"/>
  <c r="P376" i="18"/>
  <c r="Q376" i="18"/>
  <c r="R376" i="18"/>
  <c r="S376" i="18"/>
  <c r="T376" i="18"/>
  <c r="U376" i="18"/>
  <c r="V376" i="18"/>
  <c r="W376" i="18"/>
  <c r="X376" i="18"/>
  <c r="Y376" i="18"/>
  <c r="Z376" i="18"/>
  <c r="AB376" i="18"/>
  <c r="AC376" i="18"/>
  <c r="AD376" i="18"/>
  <c r="AE376" i="18"/>
  <c r="AF376" i="18"/>
  <c r="AG376" i="18"/>
  <c r="AH376" i="18"/>
  <c r="O377" i="18"/>
  <c r="P377" i="18"/>
  <c r="Q377" i="18"/>
  <c r="R377" i="18"/>
  <c r="S377" i="18"/>
  <c r="T377" i="18"/>
  <c r="U377" i="18"/>
  <c r="V377" i="18"/>
  <c r="W377" i="18"/>
  <c r="X377" i="18"/>
  <c r="Y377" i="18"/>
  <c r="Z377" i="18"/>
  <c r="AB377" i="18"/>
  <c r="AC377" i="18"/>
  <c r="AD377" i="18"/>
  <c r="AE377" i="18"/>
  <c r="AF377" i="18"/>
  <c r="AG377" i="18"/>
  <c r="AH377" i="18"/>
  <c r="O378" i="18"/>
  <c r="P378" i="18"/>
  <c r="Q378" i="18"/>
  <c r="R378" i="18"/>
  <c r="S378" i="18"/>
  <c r="T378" i="18"/>
  <c r="U378" i="18"/>
  <c r="V378" i="18"/>
  <c r="W378" i="18"/>
  <c r="X378" i="18"/>
  <c r="Y378" i="18"/>
  <c r="Z378" i="18"/>
  <c r="AB378" i="18"/>
  <c r="AC378" i="18"/>
  <c r="AD378" i="18"/>
  <c r="AE378" i="18"/>
  <c r="AF378" i="18"/>
  <c r="AG378" i="18"/>
  <c r="AH378" i="18"/>
  <c r="O379" i="18"/>
  <c r="P379" i="18"/>
  <c r="Q379" i="18"/>
  <c r="R379" i="18"/>
  <c r="S379" i="18"/>
  <c r="T379" i="18"/>
  <c r="U379" i="18"/>
  <c r="V379" i="18"/>
  <c r="W379" i="18"/>
  <c r="X379" i="18"/>
  <c r="Y379" i="18"/>
  <c r="Z379" i="18"/>
  <c r="AB379" i="18"/>
  <c r="AC379" i="18"/>
  <c r="AD379" i="18"/>
  <c r="AE379" i="18"/>
  <c r="AF379" i="18"/>
  <c r="AG379" i="18"/>
  <c r="AH379" i="18"/>
  <c r="O380" i="18"/>
  <c r="P380" i="18"/>
  <c r="Q380" i="18"/>
  <c r="R380" i="18"/>
  <c r="S380" i="18"/>
  <c r="T380" i="18"/>
  <c r="U380" i="18"/>
  <c r="V380" i="18"/>
  <c r="W380" i="18"/>
  <c r="X380" i="18"/>
  <c r="Y380" i="18"/>
  <c r="Z380" i="18"/>
  <c r="AB380" i="18"/>
  <c r="AC380" i="18"/>
  <c r="AD380" i="18"/>
  <c r="AE380" i="18"/>
  <c r="AF380" i="18"/>
  <c r="AG380" i="18"/>
  <c r="AH380" i="18"/>
  <c r="O381" i="18"/>
  <c r="P381" i="18"/>
  <c r="Q381" i="18"/>
  <c r="R381" i="18"/>
  <c r="S381" i="18"/>
  <c r="T381" i="18"/>
  <c r="U381" i="18"/>
  <c r="V381" i="18"/>
  <c r="W381" i="18"/>
  <c r="X381" i="18"/>
  <c r="Y381" i="18"/>
  <c r="Z381" i="18"/>
  <c r="AB381" i="18"/>
  <c r="AC381" i="18"/>
  <c r="AD381" i="18"/>
  <c r="AE381" i="18"/>
  <c r="AF381" i="18"/>
  <c r="AG381" i="18"/>
  <c r="AH381" i="18"/>
  <c r="O382" i="18"/>
  <c r="P382" i="18"/>
  <c r="Q382" i="18"/>
  <c r="R382" i="18"/>
  <c r="S382" i="18"/>
  <c r="T382" i="18"/>
  <c r="U382" i="18"/>
  <c r="V382" i="18"/>
  <c r="W382" i="18"/>
  <c r="X382" i="18"/>
  <c r="Y382" i="18"/>
  <c r="Z382" i="18"/>
  <c r="AB382" i="18"/>
  <c r="AC382" i="18"/>
  <c r="AD382" i="18"/>
  <c r="AE382" i="18"/>
  <c r="AF382" i="18"/>
  <c r="AG382" i="18"/>
  <c r="AH382" i="18"/>
  <c r="O383" i="18"/>
  <c r="P383" i="18"/>
  <c r="Q383" i="18"/>
  <c r="R383" i="18"/>
  <c r="S383" i="18"/>
  <c r="T383" i="18"/>
  <c r="U383" i="18"/>
  <c r="V383" i="18"/>
  <c r="W383" i="18"/>
  <c r="X383" i="18"/>
  <c r="Y383" i="18"/>
  <c r="Z383" i="18"/>
  <c r="AB383" i="18"/>
  <c r="AC383" i="18"/>
  <c r="AD383" i="18"/>
  <c r="AE383" i="18"/>
  <c r="AF383" i="18"/>
  <c r="AG383" i="18"/>
  <c r="AH383" i="18"/>
  <c r="O384" i="18"/>
  <c r="P384" i="18"/>
  <c r="Q384" i="18"/>
  <c r="R384" i="18"/>
  <c r="S384" i="18"/>
  <c r="T384" i="18"/>
  <c r="U384" i="18"/>
  <c r="V384" i="18"/>
  <c r="W384" i="18"/>
  <c r="X384" i="18"/>
  <c r="Y384" i="18"/>
  <c r="Z384" i="18"/>
  <c r="AB384" i="18"/>
  <c r="AC384" i="18"/>
  <c r="AD384" i="18"/>
  <c r="AE384" i="18"/>
  <c r="AF384" i="18"/>
  <c r="AG384" i="18"/>
  <c r="AH384" i="18"/>
  <c r="O385" i="18"/>
  <c r="P385" i="18"/>
  <c r="Q385" i="18"/>
  <c r="R385" i="18"/>
  <c r="S385" i="18"/>
  <c r="T385" i="18"/>
  <c r="U385" i="18"/>
  <c r="V385" i="18"/>
  <c r="W385" i="18"/>
  <c r="X385" i="18"/>
  <c r="Y385" i="18"/>
  <c r="Z385" i="18"/>
  <c r="AB385" i="18"/>
  <c r="AC385" i="18"/>
  <c r="AD385" i="18"/>
  <c r="AE385" i="18"/>
  <c r="AF385" i="18"/>
  <c r="AG385" i="18"/>
  <c r="AH385" i="18"/>
  <c r="O386" i="18"/>
  <c r="P386" i="18"/>
  <c r="Q386" i="18"/>
  <c r="R386" i="18"/>
  <c r="S386" i="18"/>
  <c r="T386" i="18"/>
  <c r="U386" i="18"/>
  <c r="V386" i="18"/>
  <c r="W386" i="18"/>
  <c r="X386" i="18"/>
  <c r="Y386" i="18"/>
  <c r="Z386" i="18"/>
  <c r="AB386" i="18"/>
  <c r="AC386" i="18"/>
  <c r="AD386" i="18"/>
  <c r="AE386" i="18"/>
  <c r="AF386" i="18"/>
  <c r="AG386" i="18"/>
  <c r="AH386" i="18"/>
  <c r="O387" i="18"/>
  <c r="P387" i="18"/>
  <c r="Q387" i="18"/>
  <c r="R387" i="18"/>
  <c r="S387" i="18"/>
  <c r="T387" i="18"/>
  <c r="U387" i="18"/>
  <c r="V387" i="18"/>
  <c r="W387" i="18"/>
  <c r="X387" i="18"/>
  <c r="Y387" i="18"/>
  <c r="Z387" i="18"/>
  <c r="AB387" i="18"/>
  <c r="AC387" i="18"/>
  <c r="AD387" i="18"/>
  <c r="AE387" i="18"/>
  <c r="AF387" i="18"/>
  <c r="AG387" i="18"/>
  <c r="AH387" i="18"/>
  <c r="O388" i="18"/>
  <c r="P388" i="18"/>
  <c r="Q388" i="18"/>
  <c r="R388" i="18"/>
  <c r="S388" i="18"/>
  <c r="T388" i="18"/>
  <c r="U388" i="18"/>
  <c r="V388" i="18"/>
  <c r="W388" i="18"/>
  <c r="X388" i="18"/>
  <c r="Y388" i="18"/>
  <c r="Z388" i="18"/>
  <c r="AB388" i="18"/>
  <c r="AC388" i="18"/>
  <c r="AD388" i="18"/>
  <c r="AE388" i="18"/>
  <c r="AF388" i="18"/>
  <c r="AG388" i="18"/>
  <c r="AH388" i="18"/>
  <c r="O389" i="18"/>
  <c r="P389" i="18"/>
  <c r="Q389" i="18"/>
  <c r="R389" i="18"/>
  <c r="S389" i="18"/>
  <c r="T389" i="18"/>
  <c r="U389" i="18"/>
  <c r="V389" i="18"/>
  <c r="W389" i="18"/>
  <c r="X389" i="18"/>
  <c r="Y389" i="18"/>
  <c r="Z389" i="18"/>
  <c r="AB389" i="18"/>
  <c r="AC389" i="18"/>
  <c r="AD389" i="18"/>
  <c r="AE389" i="18"/>
  <c r="AF389" i="18"/>
  <c r="AG389" i="18"/>
  <c r="AH389" i="18"/>
  <c r="O390" i="18"/>
  <c r="P390" i="18"/>
  <c r="Q390" i="18"/>
  <c r="R390" i="18"/>
  <c r="S390" i="18"/>
  <c r="T390" i="18"/>
  <c r="U390" i="18"/>
  <c r="V390" i="18"/>
  <c r="W390" i="18"/>
  <c r="X390" i="18"/>
  <c r="Y390" i="18"/>
  <c r="Z390" i="18"/>
  <c r="AB390" i="18"/>
  <c r="AC390" i="18"/>
  <c r="AD390" i="18"/>
  <c r="AE390" i="18"/>
  <c r="AF390" i="18"/>
  <c r="AG390" i="18"/>
  <c r="AH390" i="18"/>
  <c r="O391" i="18"/>
  <c r="P391" i="18"/>
  <c r="Q391" i="18"/>
  <c r="R391" i="18"/>
  <c r="S391" i="18"/>
  <c r="T391" i="18"/>
  <c r="U391" i="18"/>
  <c r="V391" i="18"/>
  <c r="W391" i="18"/>
  <c r="X391" i="18"/>
  <c r="Y391" i="18"/>
  <c r="Z391" i="18"/>
  <c r="AB391" i="18"/>
  <c r="AC391" i="18"/>
  <c r="AD391" i="18"/>
  <c r="AE391" i="18"/>
  <c r="AF391" i="18"/>
  <c r="AG391" i="18"/>
  <c r="AH391" i="18"/>
  <c r="O392" i="18"/>
  <c r="P392" i="18"/>
  <c r="Q392" i="18"/>
  <c r="R392" i="18"/>
  <c r="S392" i="18"/>
  <c r="T392" i="18"/>
  <c r="U392" i="18"/>
  <c r="V392" i="18"/>
  <c r="W392" i="18"/>
  <c r="X392" i="18"/>
  <c r="Y392" i="18"/>
  <c r="Z392" i="18"/>
  <c r="AB392" i="18"/>
  <c r="AC392" i="18"/>
  <c r="AD392" i="18"/>
  <c r="AE392" i="18"/>
  <c r="AF392" i="18"/>
  <c r="AG392" i="18"/>
  <c r="AH392" i="18"/>
  <c r="O393" i="18"/>
  <c r="P393" i="18"/>
  <c r="Q393" i="18"/>
  <c r="R393" i="18"/>
  <c r="S393" i="18"/>
  <c r="T393" i="18"/>
  <c r="U393" i="18"/>
  <c r="V393" i="18"/>
  <c r="W393" i="18"/>
  <c r="X393" i="18"/>
  <c r="Y393" i="18"/>
  <c r="Z393" i="18"/>
  <c r="AB393" i="18"/>
  <c r="AC393" i="18"/>
  <c r="AD393" i="18"/>
  <c r="AE393" i="18"/>
  <c r="AF393" i="18"/>
  <c r="AG393" i="18"/>
  <c r="AH393" i="18"/>
  <c r="O394" i="18"/>
  <c r="P394" i="18"/>
  <c r="Q394" i="18"/>
  <c r="R394" i="18"/>
  <c r="S394" i="18"/>
  <c r="T394" i="18"/>
  <c r="U394" i="18"/>
  <c r="V394" i="18"/>
  <c r="W394" i="18"/>
  <c r="X394" i="18"/>
  <c r="Y394" i="18"/>
  <c r="Z394" i="18"/>
  <c r="AB394" i="18"/>
  <c r="AC394" i="18"/>
  <c r="AD394" i="18"/>
  <c r="AE394" i="18"/>
  <c r="AF394" i="18"/>
  <c r="AG394" i="18"/>
  <c r="AH394" i="18"/>
  <c r="O395" i="18"/>
  <c r="P395" i="18"/>
  <c r="Q395" i="18"/>
  <c r="R395" i="18"/>
  <c r="S395" i="18"/>
  <c r="T395" i="18"/>
  <c r="U395" i="18"/>
  <c r="V395" i="18"/>
  <c r="W395" i="18"/>
  <c r="X395" i="18"/>
  <c r="Y395" i="18"/>
  <c r="Z395" i="18"/>
  <c r="AB395" i="18"/>
  <c r="AC395" i="18"/>
  <c r="AD395" i="18"/>
  <c r="AE395" i="18"/>
  <c r="AF395" i="18"/>
  <c r="AG395" i="18"/>
  <c r="AH395" i="18"/>
  <c r="O396" i="18"/>
  <c r="P396" i="18"/>
  <c r="Q396" i="18"/>
  <c r="R396" i="18"/>
  <c r="S396" i="18"/>
  <c r="T396" i="18"/>
  <c r="U396" i="18"/>
  <c r="V396" i="18"/>
  <c r="W396" i="18"/>
  <c r="X396" i="18"/>
  <c r="Y396" i="18"/>
  <c r="Z396" i="18"/>
  <c r="AB396" i="18"/>
  <c r="AC396" i="18"/>
  <c r="AD396" i="18"/>
  <c r="AE396" i="18"/>
  <c r="AF396" i="18"/>
  <c r="AG396" i="18"/>
  <c r="AH396" i="18"/>
  <c r="O397" i="18"/>
  <c r="P397" i="18"/>
  <c r="Q397" i="18"/>
  <c r="R397" i="18"/>
  <c r="S397" i="18"/>
  <c r="T397" i="18"/>
  <c r="U397" i="18"/>
  <c r="V397" i="18"/>
  <c r="W397" i="18"/>
  <c r="X397" i="18"/>
  <c r="Y397" i="18"/>
  <c r="Z397" i="18"/>
  <c r="AB397" i="18"/>
  <c r="AC397" i="18"/>
  <c r="AD397" i="18"/>
  <c r="AE397" i="18"/>
  <c r="AF397" i="18"/>
  <c r="AG397" i="18"/>
  <c r="AH397" i="18"/>
  <c r="O398" i="18"/>
  <c r="P398" i="18"/>
  <c r="Q398" i="18"/>
  <c r="R398" i="18"/>
  <c r="S398" i="18"/>
  <c r="T398" i="18"/>
  <c r="U398" i="18"/>
  <c r="V398" i="18"/>
  <c r="W398" i="18"/>
  <c r="X398" i="18"/>
  <c r="Y398" i="18"/>
  <c r="Z398" i="18"/>
  <c r="AB398" i="18"/>
  <c r="AC398" i="18"/>
  <c r="AD398" i="18"/>
  <c r="AE398" i="18"/>
  <c r="AF398" i="18"/>
  <c r="AG398" i="18"/>
  <c r="AH398" i="18"/>
  <c r="O399" i="18"/>
  <c r="P399" i="18"/>
  <c r="Q399" i="18"/>
  <c r="R399" i="18"/>
  <c r="S399" i="18"/>
  <c r="T399" i="18"/>
  <c r="U399" i="18"/>
  <c r="V399" i="18"/>
  <c r="W399" i="18"/>
  <c r="X399" i="18"/>
  <c r="Y399" i="18"/>
  <c r="Z399" i="18"/>
  <c r="AB399" i="18"/>
  <c r="AC399" i="18"/>
  <c r="AD399" i="18"/>
  <c r="AE399" i="18"/>
  <c r="AF399" i="18"/>
  <c r="AG399" i="18"/>
  <c r="AH399" i="18"/>
  <c r="O400" i="18"/>
  <c r="P400" i="18"/>
  <c r="Q400" i="18"/>
  <c r="R400" i="18"/>
  <c r="S400" i="18"/>
  <c r="T400" i="18"/>
  <c r="U400" i="18"/>
  <c r="V400" i="18"/>
  <c r="W400" i="18"/>
  <c r="X400" i="18"/>
  <c r="Y400" i="18"/>
  <c r="Z400" i="18"/>
  <c r="AB400" i="18"/>
  <c r="AC400" i="18"/>
  <c r="AD400" i="18"/>
  <c r="AE400" i="18"/>
  <c r="AF400" i="18"/>
  <c r="AG400" i="18"/>
  <c r="AH400" i="18"/>
  <c r="O401" i="18"/>
  <c r="P401" i="18"/>
  <c r="Q401" i="18"/>
  <c r="R401" i="18"/>
  <c r="S401" i="18"/>
  <c r="T401" i="18"/>
  <c r="U401" i="18"/>
  <c r="V401" i="18"/>
  <c r="W401" i="18"/>
  <c r="X401" i="18"/>
  <c r="Y401" i="18"/>
  <c r="Z401" i="18"/>
  <c r="AB401" i="18"/>
  <c r="AC401" i="18"/>
  <c r="AD401" i="18"/>
  <c r="AE401" i="18"/>
  <c r="AF401" i="18"/>
  <c r="AG401" i="18"/>
  <c r="AH401" i="18"/>
  <c r="O402" i="18"/>
  <c r="P402" i="18"/>
  <c r="Q402" i="18"/>
  <c r="R402" i="18"/>
  <c r="S402" i="18"/>
  <c r="T402" i="18"/>
  <c r="U402" i="18"/>
  <c r="V402" i="18"/>
  <c r="W402" i="18"/>
  <c r="X402" i="18"/>
  <c r="Y402" i="18"/>
  <c r="Z402" i="18"/>
  <c r="AB402" i="18"/>
  <c r="AC402" i="18"/>
  <c r="AD402" i="18"/>
  <c r="AE402" i="18"/>
  <c r="AF402" i="18"/>
  <c r="AG402" i="18"/>
  <c r="AH402" i="18"/>
  <c r="O403" i="18"/>
  <c r="P403" i="18"/>
  <c r="Q403" i="18"/>
  <c r="R403" i="18"/>
  <c r="S403" i="18"/>
  <c r="T403" i="18"/>
  <c r="U403" i="18"/>
  <c r="V403" i="18"/>
  <c r="W403" i="18"/>
  <c r="X403" i="18"/>
  <c r="Y403" i="18"/>
  <c r="Z403" i="18"/>
  <c r="AB403" i="18"/>
  <c r="AC403" i="18"/>
  <c r="AD403" i="18"/>
  <c r="AE403" i="18"/>
  <c r="AF403" i="18"/>
  <c r="AG403" i="18"/>
  <c r="AH403" i="18"/>
  <c r="O404" i="18"/>
  <c r="P404" i="18"/>
  <c r="Q404" i="18"/>
  <c r="R404" i="18"/>
  <c r="S404" i="18"/>
  <c r="T404" i="18"/>
  <c r="U404" i="18"/>
  <c r="V404" i="18"/>
  <c r="W404" i="18"/>
  <c r="X404" i="18"/>
  <c r="Y404" i="18"/>
  <c r="Z404" i="18"/>
  <c r="AB404" i="18"/>
  <c r="AC404" i="18"/>
  <c r="AD404" i="18"/>
  <c r="AE404" i="18"/>
  <c r="AF404" i="18"/>
  <c r="AG404" i="18"/>
  <c r="AH404" i="18"/>
  <c r="O405" i="18"/>
  <c r="P405" i="18"/>
  <c r="Q405" i="18"/>
  <c r="R405" i="18"/>
  <c r="S405" i="18"/>
  <c r="T405" i="18"/>
  <c r="U405" i="18"/>
  <c r="V405" i="18"/>
  <c r="W405" i="18"/>
  <c r="X405" i="18"/>
  <c r="Y405" i="18"/>
  <c r="Z405" i="18"/>
  <c r="AB405" i="18"/>
  <c r="AC405" i="18"/>
  <c r="AD405" i="18"/>
  <c r="AE405" i="18"/>
  <c r="AF405" i="18"/>
  <c r="AG405" i="18"/>
  <c r="AH405" i="18"/>
  <c r="O406" i="18"/>
  <c r="P406" i="18"/>
  <c r="Q406" i="18"/>
  <c r="R406" i="18"/>
  <c r="S406" i="18"/>
  <c r="T406" i="18"/>
  <c r="U406" i="18"/>
  <c r="V406" i="18"/>
  <c r="W406" i="18"/>
  <c r="X406" i="18"/>
  <c r="Y406" i="18"/>
  <c r="Z406" i="18"/>
  <c r="AB406" i="18"/>
  <c r="AC406" i="18"/>
  <c r="AD406" i="18"/>
  <c r="AE406" i="18"/>
  <c r="AF406" i="18"/>
  <c r="AG406" i="18"/>
  <c r="AH406" i="18"/>
  <c r="O407" i="18"/>
  <c r="P407" i="18"/>
  <c r="Q407" i="18"/>
  <c r="R407" i="18"/>
  <c r="S407" i="18"/>
  <c r="T407" i="18"/>
  <c r="U407" i="18"/>
  <c r="V407" i="18"/>
  <c r="W407" i="18"/>
  <c r="X407" i="18"/>
  <c r="Y407" i="18"/>
  <c r="Z407" i="18"/>
  <c r="AB407" i="18"/>
  <c r="AC407" i="18"/>
  <c r="AD407" i="18"/>
  <c r="AE407" i="18"/>
  <c r="AF407" i="18"/>
  <c r="AG407" i="18"/>
  <c r="AH407" i="18"/>
  <c r="O408" i="18"/>
  <c r="P408" i="18"/>
  <c r="Q408" i="18"/>
  <c r="R408" i="18"/>
  <c r="S408" i="18"/>
  <c r="T408" i="18"/>
  <c r="U408" i="18"/>
  <c r="V408" i="18"/>
  <c r="W408" i="18"/>
  <c r="X408" i="18"/>
  <c r="Y408" i="18"/>
  <c r="Z408" i="18"/>
  <c r="AB408" i="18"/>
  <c r="AC408" i="18"/>
  <c r="AD408" i="18"/>
  <c r="AE408" i="18"/>
  <c r="AF408" i="18"/>
  <c r="AG408" i="18"/>
  <c r="AH408" i="18"/>
  <c r="O409" i="18"/>
  <c r="P409" i="18"/>
  <c r="Q409" i="18"/>
  <c r="R409" i="18"/>
  <c r="S409" i="18"/>
  <c r="T409" i="18"/>
  <c r="U409" i="18"/>
  <c r="V409" i="18"/>
  <c r="W409" i="18"/>
  <c r="X409" i="18"/>
  <c r="Y409" i="18"/>
  <c r="Z409" i="18"/>
  <c r="AB409" i="18"/>
  <c r="AC409" i="18"/>
  <c r="AD409" i="18"/>
  <c r="AE409" i="18"/>
  <c r="AF409" i="18"/>
  <c r="AG409" i="18"/>
  <c r="AH409" i="18"/>
  <c r="O410" i="18"/>
  <c r="P410" i="18"/>
  <c r="Q410" i="18"/>
  <c r="R410" i="18"/>
  <c r="S410" i="18"/>
  <c r="T410" i="18"/>
  <c r="U410" i="18"/>
  <c r="V410" i="18"/>
  <c r="W410" i="18"/>
  <c r="X410" i="18"/>
  <c r="Y410" i="18"/>
  <c r="Z410" i="18"/>
  <c r="AB410" i="18"/>
  <c r="AC410" i="18"/>
  <c r="AD410" i="18"/>
  <c r="AE410" i="18"/>
  <c r="AF410" i="18"/>
  <c r="AG410" i="18"/>
  <c r="AH410" i="18"/>
  <c r="O411" i="18"/>
  <c r="P411" i="18"/>
  <c r="Q411" i="18"/>
  <c r="R411" i="18"/>
  <c r="S411" i="18"/>
  <c r="T411" i="18"/>
  <c r="U411" i="18"/>
  <c r="V411" i="18"/>
  <c r="W411" i="18"/>
  <c r="X411" i="18"/>
  <c r="Y411" i="18"/>
  <c r="Z411" i="18"/>
  <c r="AB411" i="18"/>
  <c r="AC411" i="18"/>
  <c r="AD411" i="18"/>
  <c r="AE411" i="18"/>
  <c r="AF411" i="18"/>
  <c r="AG411" i="18"/>
  <c r="AH411" i="18"/>
  <c r="O412" i="18"/>
  <c r="P412" i="18"/>
  <c r="Q412" i="18"/>
  <c r="R412" i="18"/>
  <c r="S412" i="18"/>
  <c r="T412" i="18"/>
  <c r="U412" i="18"/>
  <c r="V412" i="18"/>
  <c r="W412" i="18"/>
  <c r="X412" i="18"/>
  <c r="Y412" i="18"/>
  <c r="Z412" i="18"/>
  <c r="AB412" i="18"/>
  <c r="AC412" i="18"/>
  <c r="AD412" i="18"/>
  <c r="AE412" i="18"/>
  <c r="AF412" i="18"/>
  <c r="AG412" i="18"/>
  <c r="AH412" i="18"/>
  <c r="O413" i="18"/>
  <c r="P413" i="18"/>
  <c r="Q413" i="18"/>
  <c r="R413" i="18"/>
  <c r="S413" i="18"/>
  <c r="T413" i="18"/>
  <c r="U413" i="18"/>
  <c r="V413" i="18"/>
  <c r="W413" i="18"/>
  <c r="X413" i="18"/>
  <c r="Y413" i="18"/>
  <c r="Z413" i="18"/>
  <c r="AB413" i="18"/>
  <c r="AC413" i="18"/>
  <c r="AD413" i="18"/>
  <c r="AE413" i="18"/>
  <c r="AF413" i="18"/>
  <c r="AG413" i="18"/>
  <c r="AH413" i="18"/>
  <c r="O414" i="18"/>
  <c r="P414" i="18"/>
  <c r="Q414" i="18"/>
  <c r="R414" i="18"/>
  <c r="S414" i="18"/>
  <c r="T414" i="18"/>
  <c r="U414" i="18"/>
  <c r="V414" i="18"/>
  <c r="W414" i="18"/>
  <c r="X414" i="18"/>
  <c r="Y414" i="18"/>
  <c r="Z414" i="18"/>
  <c r="AB414" i="18"/>
  <c r="AC414" i="18"/>
  <c r="AD414" i="18"/>
  <c r="AE414" i="18"/>
  <c r="AF414" i="18"/>
  <c r="AG414" i="18"/>
  <c r="AH414" i="18"/>
  <c r="O415" i="18"/>
  <c r="P415" i="18"/>
  <c r="Q415" i="18"/>
  <c r="R415" i="18"/>
  <c r="S415" i="18"/>
  <c r="T415" i="18"/>
  <c r="U415" i="18"/>
  <c r="V415" i="18"/>
  <c r="W415" i="18"/>
  <c r="X415" i="18"/>
  <c r="Y415" i="18"/>
  <c r="Z415" i="18"/>
  <c r="AB415" i="18"/>
  <c r="AC415" i="18"/>
  <c r="AD415" i="18"/>
  <c r="AE415" i="18"/>
  <c r="AF415" i="18"/>
  <c r="AG415" i="18"/>
  <c r="AH415" i="18"/>
  <c r="O416" i="18"/>
  <c r="P416" i="18"/>
  <c r="Q416" i="18"/>
  <c r="R416" i="18"/>
  <c r="S416" i="18"/>
  <c r="T416" i="18"/>
  <c r="U416" i="18"/>
  <c r="V416" i="18"/>
  <c r="W416" i="18"/>
  <c r="X416" i="18"/>
  <c r="Y416" i="18"/>
  <c r="Z416" i="18"/>
  <c r="AB416" i="18"/>
  <c r="AC416" i="18"/>
  <c r="AD416" i="18"/>
  <c r="AE416" i="18"/>
  <c r="AF416" i="18"/>
  <c r="AG416" i="18"/>
  <c r="AH416" i="18"/>
  <c r="O417" i="18"/>
  <c r="P417" i="18"/>
  <c r="Q417" i="18"/>
  <c r="R417" i="18"/>
  <c r="S417" i="18"/>
  <c r="T417" i="18"/>
  <c r="U417" i="18"/>
  <c r="V417" i="18"/>
  <c r="W417" i="18"/>
  <c r="X417" i="18"/>
  <c r="Y417" i="18"/>
  <c r="Z417" i="18"/>
  <c r="AB417" i="18"/>
  <c r="AC417" i="18"/>
  <c r="AD417" i="18"/>
  <c r="AE417" i="18"/>
  <c r="AF417" i="18"/>
  <c r="AG417" i="18"/>
  <c r="AH417" i="18"/>
  <c r="O418" i="18"/>
  <c r="P418" i="18"/>
  <c r="Q418" i="18"/>
  <c r="R418" i="18"/>
  <c r="S418" i="18"/>
  <c r="T418" i="18"/>
  <c r="U418" i="18"/>
  <c r="V418" i="18"/>
  <c r="W418" i="18"/>
  <c r="X418" i="18"/>
  <c r="Y418" i="18"/>
  <c r="Z418" i="18"/>
  <c r="AB418" i="18"/>
  <c r="AC418" i="18"/>
  <c r="AD418" i="18"/>
  <c r="AE418" i="18"/>
  <c r="AF418" i="18"/>
  <c r="AG418" i="18"/>
  <c r="AH418" i="18"/>
  <c r="O419" i="18"/>
  <c r="P419" i="18"/>
  <c r="Q419" i="18"/>
  <c r="R419" i="18"/>
  <c r="S419" i="18"/>
  <c r="T419" i="18"/>
  <c r="U419" i="18"/>
  <c r="V419" i="18"/>
  <c r="W419" i="18"/>
  <c r="X419" i="18"/>
  <c r="Y419" i="18"/>
  <c r="Z419" i="18"/>
  <c r="AB419" i="18"/>
  <c r="AC419" i="18"/>
  <c r="AD419" i="18"/>
  <c r="AE419" i="18"/>
  <c r="AF419" i="18"/>
  <c r="AG419" i="18"/>
  <c r="AH419" i="18"/>
  <c r="O420" i="18"/>
  <c r="P420" i="18"/>
  <c r="Q420" i="18"/>
  <c r="R420" i="18"/>
  <c r="S420" i="18"/>
  <c r="T420" i="18"/>
  <c r="U420" i="18"/>
  <c r="V420" i="18"/>
  <c r="W420" i="18"/>
  <c r="X420" i="18"/>
  <c r="Y420" i="18"/>
  <c r="Z420" i="18"/>
  <c r="AB420" i="18"/>
  <c r="AC420" i="18"/>
  <c r="AD420" i="18"/>
  <c r="AE420" i="18"/>
  <c r="AF420" i="18"/>
  <c r="AG420" i="18"/>
  <c r="AH420" i="18"/>
  <c r="O421" i="18"/>
  <c r="P421" i="18"/>
  <c r="Q421" i="18"/>
  <c r="R421" i="18"/>
  <c r="S421" i="18"/>
  <c r="T421" i="18"/>
  <c r="U421" i="18"/>
  <c r="V421" i="18"/>
  <c r="W421" i="18"/>
  <c r="X421" i="18"/>
  <c r="Y421" i="18"/>
  <c r="Z421" i="18"/>
  <c r="AB421" i="18"/>
  <c r="AC421" i="18"/>
  <c r="AD421" i="18"/>
  <c r="AE421" i="18"/>
  <c r="AF421" i="18"/>
  <c r="AG421" i="18"/>
  <c r="AH421" i="18"/>
  <c r="O422" i="18"/>
  <c r="P422" i="18"/>
  <c r="Q422" i="18"/>
  <c r="R422" i="18"/>
  <c r="S422" i="18"/>
  <c r="T422" i="18"/>
  <c r="U422" i="18"/>
  <c r="V422" i="18"/>
  <c r="W422" i="18"/>
  <c r="X422" i="18"/>
  <c r="Y422" i="18"/>
  <c r="Z422" i="18"/>
  <c r="AB422" i="18"/>
  <c r="AC422" i="18"/>
  <c r="AD422" i="18"/>
  <c r="AE422" i="18"/>
  <c r="AF422" i="18"/>
  <c r="AG422" i="18"/>
  <c r="AH422" i="18"/>
  <c r="O423" i="18"/>
  <c r="P423" i="18"/>
  <c r="Q423" i="18"/>
  <c r="R423" i="18"/>
  <c r="S423" i="18"/>
  <c r="T423" i="18"/>
  <c r="U423" i="18"/>
  <c r="V423" i="18"/>
  <c r="W423" i="18"/>
  <c r="X423" i="18"/>
  <c r="Y423" i="18"/>
  <c r="Z423" i="18"/>
  <c r="AB423" i="18"/>
  <c r="AC423" i="18"/>
  <c r="AD423" i="18"/>
  <c r="AE423" i="18"/>
  <c r="AF423" i="18"/>
  <c r="AG423" i="18"/>
  <c r="AH423" i="18"/>
  <c r="O424" i="18"/>
  <c r="P424" i="18"/>
  <c r="Q424" i="18"/>
  <c r="R424" i="18"/>
  <c r="S424" i="18"/>
  <c r="T424" i="18"/>
  <c r="U424" i="18"/>
  <c r="V424" i="18"/>
  <c r="W424" i="18"/>
  <c r="X424" i="18"/>
  <c r="Y424" i="18"/>
  <c r="Z424" i="18"/>
  <c r="AB424" i="18"/>
  <c r="AC424" i="18"/>
  <c r="AD424" i="18"/>
  <c r="AE424" i="18"/>
  <c r="AF424" i="18"/>
  <c r="AG424" i="18"/>
  <c r="AH424" i="18"/>
  <c r="O425" i="18"/>
  <c r="P425" i="18"/>
  <c r="Q425" i="18"/>
  <c r="R425" i="18"/>
  <c r="S425" i="18"/>
  <c r="T425" i="18"/>
  <c r="U425" i="18"/>
  <c r="V425" i="18"/>
  <c r="W425" i="18"/>
  <c r="X425" i="18"/>
  <c r="Y425" i="18"/>
  <c r="Z425" i="18"/>
  <c r="AB425" i="18"/>
  <c r="AC425" i="18"/>
  <c r="AD425" i="18"/>
  <c r="AE425" i="18"/>
  <c r="AF425" i="18"/>
  <c r="AG425" i="18"/>
  <c r="AH425" i="18"/>
  <c r="O426" i="18"/>
  <c r="P426" i="18"/>
  <c r="Q426" i="18"/>
  <c r="R426" i="18"/>
  <c r="S426" i="18"/>
  <c r="T426" i="18"/>
  <c r="U426" i="18"/>
  <c r="V426" i="18"/>
  <c r="W426" i="18"/>
  <c r="X426" i="18"/>
  <c r="Y426" i="18"/>
  <c r="Z426" i="18"/>
  <c r="AB426" i="18"/>
  <c r="AC426" i="18"/>
  <c r="AD426" i="18"/>
  <c r="AE426" i="18"/>
  <c r="AF426" i="18"/>
  <c r="AG426" i="18"/>
  <c r="AH426" i="18"/>
  <c r="O427" i="18"/>
  <c r="P427" i="18"/>
  <c r="Q427" i="18"/>
  <c r="R427" i="18"/>
  <c r="S427" i="18"/>
  <c r="T427" i="18"/>
  <c r="U427" i="18"/>
  <c r="V427" i="18"/>
  <c r="W427" i="18"/>
  <c r="X427" i="18"/>
  <c r="Y427" i="18"/>
  <c r="Z427" i="18"/>
  <c r="AB427" i="18"/>
  <c r="AC427" i="18"/>
  <c r="AD427" i="18"/>
  <c r="AE427" i="18"/>
  <c r="AF427" i="18"/>
  <c r="AG427" i="18"/>
  <c r="AH427" i="18"/>
  <c r="O428" i="18"/>
  <c r="P428" i="18"/>
  <c r="Q428" i="18"/>
  <c r="R428" i="18"/>
  <c r="S428" i="18"/>
  <c r="T428" i="18"/>
  <c r="U428" i="18"/>
  <c r="V428" i="18"/>
  <c r="W428" i="18"/>
  <c r="X428" i="18"/>
  <c r="Y428" i="18"/>
  <c r="Z428" i="18"/>
  <c r="AB428" i="18"/>
  <c r="AC428" i="18"/>
  <c r="AD428" i="18"/>
  <c r="AE428" i="18"/>
  <c r="AF428" i="18"/>
  <c r="AG428" i="18"/>
  <c r="AH428" i="18"/>
  <c r="O429" i="18"/>
  <c r="P429" i="18"/>
  <c r="Q429" i="18"/>
  <c r="R429" i="18"/>
  <c r="S429" i="18"/>
  <c r="T429" i="18"/>
  <c r="U429" i="18"/>
  <c r="V429" i="18"/>
  <c r="W429" i="18"/>
  <c r="X429" i="18"/>
  <c r="Y429" i="18"/>
  <c r="Z429" i="18"/>
  <c r="AB429" i="18"/>
  <c r="AC429" i="18"/>
  <c r="AD429" i="18"/>
  <c r="AE429" i="18"/>
  <c r="AF429" i="18"/>
  <c r="AG429" i="18"/>
  <c r="AH429" i="18"/>
  <c r="O430" i="18"/>
  <c r="P430" i="18"/>
  <c r="Q430" i="18"/>
  <c r="R430" i="18"/>
  <c r="S430" i="18"/>
  <c r="T430" i="18"/>
  <c r="U430" i="18"/>
  <c r="V430" i="18"/>
  <c r="W430" i="18"/>
  <c r="X430" i="18"/>
  <c r="Y430" i="18"/>
  <c r="Z430" i="18"/>
  <c r="AB430" i="18"/>
  <c r="AC430" i="18"/>
  <c r="AD430" i="18"/>
  <c r="AE430" i="18"/>
  <c r="AF430" i="18"/>
  <c r="AG430" i="18"/>
  <c r="AH430" i="18"/>
  <c r="O431" i="18"/>
  <c r="P431" i="18"/>
  <c r="Q431" i="18"/>
  <c r="R431" i="18"/>
  <c r="S431" i="18"/>
  <c r="T431" i="18"/>
  <c r="U431" i="18"/>
  <c r="V431" i="18"/>
  <c r="W431" i="18"/>
  <c r="X431" i="18"/>
  <c r="Y431" i="18"/>
  <c r="Z431" i="18"/>
  <c r="AB431" i="18"/>
  <c r="AC431" i="18"/>
  <c r="AD431" i="18"/>
  <c r="AE431" i="18"/>
  <c r="AF431" i="18"/>
  <c r="AG431" i="18"/>
  <c r="AH431" i="18"/>
  <c r="O432" i="18"/>
  <c r="P432" i="18"/>
  <c r="Q432" i="18"/>
  <c r="R432" i="18"/>
  <c r="S432" i="18"/>
  <c r="T432" i="18"/>
  <c r="U432" i="18"/>
  <c r="V432" i="18"/>
  <c r="W432" i="18"/>
  <c r="X432" i="18"/>
  <c r="Y432" i="18"/>
  <c r="Z432" i="18"/>
  <c r="AB432" i="18"/>
  <c r="AC432" i="18"/>
  <c r="AD432" i="18"/>
  <c r="AE432" i="18"/>
  <c r="AF432" i="18"/>
  <c r="AG432" i="18"/>
  <c r="AH432" i="18"/>
  <c r="O433" i="18"/>
  <c r="P433" i="18"/>
  <c r="Q433" i="18"/>
  <c r="R433" i="18"/>
  <c r="S433" i="18"/>
  <c r="T433" i="18"/>
  <c r="U433" i="18"/>
  <c r="V433" i="18"/>
  <c r="W433" i="18"/>
  <c r="X433" i="18"/>
  <c r="Y433" i="18"/>
  <c r="Z433" i="18"/>
  <c r="AB433" i="18"/>
  <c r="AC433" i="18"/>
  <c r="AD433" i="18"/>
  <c r="AE433" i="18"/>
  <c r="AF433" i="18"/>
  <c r="AG433" i="18"/>
  <c r="AH433" i="18"/>
  <c r="O434" i="18"/>
  <c r="P434" i="18"/>
  <c r="Q434" i="18"/>
  <c r="R434" i="18"/>
  <c r="S434" i="18"/>
  <c r="T434" i="18"/>
  <c r="U434" i="18"/>
  <c r="V434" i="18"/>
  <c r="W434" i="18"/>
  <c r="X434" i="18"/>
  <c r="Y434" i="18"/>
  <c r="Z434" i="18"/>
  <c r="AB434" i="18"/>
  <c r="AC434" i="18"/>
  <c r="AD434" i="18"/>
  <c r="AE434" i="18"/>
  <c r="AF434" i="18"/>
  <c r="AG434" i="18"/>
  <c r="AH434" i="18"/>
  <c r="O435" i="18"/>
  <c r="P435" i="18"/>
  <c r="Q435" i="18"/>
  <c r="R435" i="18"/>
  <c r="S435" i="18"/>
  <c r="T435" i="18"/>
  <c r="U435" i="18"/>
  <c r="V435" i="18"/>
  <c r="W435" i="18"/>
  <c r="X435" i="18"/>
  <c r="Y435" i="18"/>
  <c r="Z435" i="18"/>
  <c r="AB435" i="18"/>
  <c r="AC435" i="18"/>
  <c r="AD435" i="18"/>
  <c r="AE435" i="18"/>
  <c r="AF435" i="18"/>
  <c r="AG435" i="18"/>
  <c r="AH435" i="18"/>
  <c r="O436" i="18"/>
  <c r="P436" i="18"/>
  <c r="Q436" i="18"/>
  <c r="R436" i="18"/>
  <c r="S436" i="18"/>
  <c r="T436" i="18"/>
  <c r="U436" i="18"/>
  <c r="V436" i="18"/>
  <c r="W436" i="18"/>
  <c r="X436" i="18"/>
  <c r="Y436" i="18"/>
  <c r="Z436" i="18"/>
  <c r="AB436" i="18"/>
  <c r="AC436" i="18"/>
  <c r="AD436" i="18"/>
  <c r="AE436" i="18"/>
  <c r="AF436" i="18"/>
  <c r="AG436" i="18"/>
  <c r="AH436" i="18"/>
  <c r="O437" i="18"/>
  <c r="P437" i="18"/>
  <c r="Q437" i="18"/>
  <c r="R437" i="18"/>
  <c r="S437" i="18"/>
  <c r="T437" i="18"/>
  <c r="U437" i="18"/>
  <c r="V437" i="18"/>
  <c r="W437" i="18"/>
  <c r="X437" i="18"/>
  <c r="Y437" i="18"/>
  <c r="Z437" i="18"/>
  <c r="AB437" i="18"/>
  <c r="AC437" i="18"/>
  <c r="AD437" i="18"/>
  <c r="AE437" i="18"/>
  <c r="AF437" i="18"/>
  <c r="AG437" i="18"/>
  <c r="AH437" i="18"/>
  <c r="O438" i="18"/>
  <c r="P438" i="18"/>
  <c r="Q438" i="18"/>
  <c r="R438" i="18"/>
  <c r="S438" i="18"/>
  <c r="T438" i="18"/>
  <c r="U438" i="18"/>
  <c r="V438" i="18"/>
  <c r="W438" i="18"/>
  <c r="X438" i="18"/>
  <c r="Y438" i="18"/>
  <c r="Z438" i="18"/>
  <c r="AB438" i="18"/>
  <c r="AC438" i="18"/>
  <c r="AD438" i="18"/>
  <c r="AE438" i="18"/>
  <c r="AF438" i="18"/>
  <c r="AG438" i="18"/>
  <c r="AH438" i="18"/>
  <c r="O439" i="18"/>
  <c r="P439" i="18"/>
  <c r="Q439" i="18"/>
  <c r="R439" i="18"/>
  <c r="S439" i="18"/>
  <c r="T439" i="18"/>
  <c r="U439" i="18"/>
  <c r="V439" i="18"/>
  <c r="W439" i="18"/>
  <c r="X439" i="18"/>
  <c r="Y439" i="18"/>
  <c r="Z439" i="18"/>
  <c r="AB439" i="18"/>
  <c r="AC439" i="18"/>
  <c r="AD439" i="18"/>
  <c r="AE439" i="18"/>
  <c r="AF439" i="18"/>
  <c r="AG439" i="18"/>
  <c r="AH439" i="18"/>
  <c r="O440" i="18"/>
  <c r="P440" i="18"/>
  <c r="Q440" i="18"/>
  <c r="R440" i="18"/>
  <c r="S440" i="18"/>
  <c r="T440" i="18"/>
  <c r="U440" i="18"/>
  <c r="V440" i="18"/>
  <c r="W440" i="18"/>
  <c r="X440" i="18"/>
  <c r="Y440" i="18"/>
  <c r="Z440" i="18"/>
  <c r="AB440" i="18"/>
  <c r="AC440" i="18"/>
  <c r="AD440" i="18"/>
  <c r="AE440" i="18"/>
  <c r="AF440" i="18"/>
  <c r="AG440" i="18"/>
  <c r="AH440" i="18"/>
  <c r="O441" i="18"/>
  <c r="P441" i="18"/>
  <c r="Q441" i="18"/>
  <c r="R441" i="18"/>
  <c r="S441" i="18"/>
  <c r="T441" i="18"/>
  <c r="U441" i="18"/>
  <c r="V441" i="18"/>
  <c r="W441" i="18"/>
  <c r="X441" i="18"/>
  <c r="Y441" i="18"/>
  <c r="Z441" i="18"/>
  <c r="AB441" i="18"/>
  <c r="AC441" i="18"/>
  <c r="AD441" i="18"/>
  <c r="AE441" i="18"/>
  <c r="AF441" i="18"/>
  <c r="AG441" i="18"/>
  <c r="AH441" i="18"/>
  <c r="O442" i="18"/>
  <c r="P442" i="18"/>
  <c r="Q442" i="18"/>
  <c r="R442" i="18"/>
  <c r="S442" i="18"/>
  <c r="T442" i="18"/>
  <c r="U442" i="18"/>
  <c r="V442" i="18"/>
  <c r="W442" i="18"/>
  <c r="X442" i="18"/>
  <c r="Y442" i="18"/>
  <c r="Z442" i="18"/>
  <c r="AB442" i="18"/>
  <c r="AC442" i="18"/>
  <c r="AD442" i="18"/>
  <c r="AE442" i="18"/>
  <c r="AF442" i="18"/>
  <c r="AG442" i="18"/>
  <c r="AH442" i="18"/>
  <c r="O443" i="18"/>
  <c r="P443" i="18"/>
  <c r="Q443" i="18"/>
  <c r="R443" i="18"/>
  <c r="S443" i="18"/>
  <c r="T443" i="18"/>
  <c r="U443" i="18"/>
  <c r="V443" i="18"/>
  <c r="W443" i="18"/>
  <c r="X443" i="18"/>
  <c r="Y443" i="18"/>
  <c r="Z443" i="18"/>
  <c r="AB443" i="18"/>
  <c r="AC443" i="18"/>
  <c r="AD443" i="18"/>
  <c r="AE443" i="18"/>
  <c r="AF443" i="18"/>
  <c r="AG443" i="18"/>
  <c r="AH443" i="18"/>
  <c r="O444" i="18"/>
  <c r="P444" i="18"/>
  <c r="Q444" i="18"/>
  <c r="R444" i="18"/>
  <c r="S444" i="18"/>
  <c r="T444" i="18"/>
  <c r="U444" i="18"/>
  <c r="V444" i="18"/>
  <c r="W444" i="18"/>
  <c r="X444" i="18"/>
  <c r="Y444" i="18"/>
  <c r="Z444" i="18"/>
  <c r="AB444" i="18"/>
  <c r="AC444" i="18"/>
  <c r="AD444" i="18"/>
  <c r="AE444" i="18"/>
  <c r="AF444" i="18"/>
  <c r="AG444" i="18"/>
  <c r="AH444" i="18"/>
  <c r="O445" i="18"/>
  <c r="P445" i="18"/>
  <c r="Q445" i="18"/>
  <c r="R445" i="18"/>
  <c r="S445" i="18"/>
  <c r="T445" i="18"/>
  <c r="U445" i="18"/>
  <c r="V445" i="18"/>
  <c r="W445" i="18"/>
  <c r="X445" i="18"/>
  <c r="Y445" i="18"/>
  <c r="Z445" i="18"/>
  <c r="AB445" i="18"/>
  <c r="AC445" i="18"/>
  <c r="AD445" i="18"/>
  <c r="AE445" i="18"/>
  <c r="AF445" i="18"/>
  <c r="AG445" i="18"/>
  <c r="AH445" i="18"/>
  <c r="O446" i="18"/>
  <c r="P446" i="18"/>
  <c r="Q446" i="18"/>
  <c r="R446" i="18"/>
  <c r="S446" i="18"/>
  <c r="T446" i="18"/>
  <c r="U446" i="18"/>
  <c r="V446" i="18"/>
  <c r="W446" i="18"/>
  <c r="X446" i="18"/>
  <c r="Y446" i="18"/>
  <c r="Z446" i="18"/>
  <c r="AB446" i="18"/>
  <c r="AC446" i="18"/>
  <c r="AD446" i="18"/>
  <c r="AE446" i="18"/>
  <c r="AF446" i="18"/>
  <c r="AG446" i="18"/>
  <c r="AH446" i="18"/>
  <c r="O447" i="18"/>
  <c r="P447" i="18"/>
  <c r="Q447" i="18"/>
  <c r="R447" i="18"/>
  <c r="S447" i="18"/>
  <c r="T447" i="18"/>
  <c r="U447" i="18"/>
  <c r="V447" i="18"/>
  <c r="W447" i="18"/>
  <c r="X447" i="18"/>
  <c r="Y447" i="18"/>
  <c r="Z447" i="18"/>
  <c r="AB447" i="18"/>
  <c r="AC447" i="18"/>
  <c r="AD447" i="18"/>
  <c r="AE447" i="18"/>
  <c r="AF447" i="18"/>
  <c r="AG447" i="18"/>
  <c r="AH447" i="18"/>
  <c r="O448" i="18"/>
  <c r="P448" i="18"/>
  <c r="Q448" i="18"/>
  <c r="R448" i="18"/>
  <c r="S448" i="18"/>
  <c r="T448" i="18"/>
  <c r="U448" i="18"/>
  <c r="V448" i="18"/>
  <c r="W448" i="18"/>
  <c r="X448" i="18"/>
  <c r="Y448" i="18"/>
  <c r="Z448" i="18"/>
  <c r="AB448" i="18"/>
  <c r="AC448" i="18"/>
  <c r="AD448" i="18"/>
  <c r="AE448" i="18"/>
  <c r="AF448" i="18"/>
  <c r="AG448" i="18"/>
  <c r="AH448" i="18"/>
  <c r="O449" i="18"/>
  <c r="P449" i="18"/>
  <c r="Q449" i="18"/>
  <c r="R449" i="18"/>
  <c r="S449" i="18"/>
  <c r="T449" i="18"/>
  <c r="U449" i="18"/>
  <c r="V449" i="18"/>
  <c r="W449" i="18"/>
  <c r="X449" i="18"/>
  <c r="Y449" i="18"/>
  <c r="Z449" i="18"/>
  <c r="AB449" i="18"/>
  <c r="AC449" i="18"/>
  <c r="AD449" i="18"/>
  <c r="AE449" i="18"/>
  <c r="AF449" i="18"/>
  <c r="AG449" i="18"/>
  <c r="AH449" i="18"/>
  <c r="O450" i="18"/>
  <c r="P450" i="18"/>
  <c r="Q450" i="18"/>
  <c r="R450" i="18"/>
  <c r="S450" i="18"/>
  <c r="T450" i="18"/>
  <c r="U450" i="18"/>
  <c r="V450" i="18"/>
  <c r="W450" i="18"/>
  <c r="X450" i="18"/>
  <c r="Y450" i="18"/>
  <c r="Z450" i="18"/>
  <c r="AB450" i="18"/>
  <c r="AC450" i="18"/>
  <c r="AD450" i="18"/>
  <c r="AE450" i="18"/>
  <c r="AF450" i="18"/>
  <c r="AG450" i="18"/>
  <c r="AH450" i="18"/>
  <c r="O451" i="18"/>
  <c r="P451" i="18"/>
  <c r="Q451" i="18"/>
  <c r="R451" i="18"/>
  <c r="S451" i="18"/>
  <c r="T451" i="18"/>
  <c r="U451" i="18"/>
  <c r="V451" i="18"/>
  <c r="W451" i="18"/>
  <c r="X451" i="18"/>
  <c r="Y451" i="18"/>
  <c r="Z451" i="18"/>
  <c r="AB451" i="18"/>
  <c r="AC451" i="18"/>
  <c r="AD451" i="18"/>
  <c r="AE451" i="18"/>
  <c r="AF451" i="18"/>
  <c r="AG451" i="18"/>
  <c r="AH451" i="18"/>
  <c r="O452" i="18"/>
  <c r="P452" i="18"/>
  <c r="Q452" i="18"/>
  <c r="R452" i="18"/>
  <c r="S452" i="18"/>
  <c r="T452" i="18"/>
  <c r="U452" i="18"/>
  <c r="V452" i="18"/>
  <c r="W452" i="18"/>
  <c r="X452" i="18"/>
  <c r="Y452" i="18"/>
  <c r="Z452" i="18"/>
  <c r="AB452" i="18"/>
  <c r="AC452" i="18"/>
  <c r="AD452" i="18"/>
  <c r="AE452" i="18"/>
  <c r="AF452" i="18"/>
  <c r="AG452" i="18"/>
  <c r="AH452" i="18"/>
  <c r="O453" i="18"/>
  <c r="P453" i="18"/>
  <c r="Q453" i="18"/>
  <c r="R453" i="18"/>
  <c r="S453" i="18"/>
  <c r="T453" i="18"/>
  <c r="U453" i="18"/>
  <c r="V453" i="18"/>
  <c r="W453" i="18"/>
  <c r="X453" i="18"/>
  <c r="Y453" i="18"/>
  <c r="Z453" i="18"/>
  <c r="AB453" i="18"/>
  <c r="AC453" i="18"/>
  <c r="AD453" i="18"/>
  <c r="AE453" i="18"/>
  <c r="AF453" i="18"/>
  <c r="AG453" i="18"/>
  <c r="AH453" i="18"/>
  <c r="O454" i="18"/>
  <c r="P454" i="18"/>
  <c r="Q454" i="18"/>
  <c r="R454" i="18"/>
  <c r="S454" i="18"/>
  <c r="T454" i="18"/>
  <c r="U454" i="18"/>
  <c r="V454" i="18"/>
  <c r="W454" i="18"/>
  <c r="X454" i="18"/>
  <c r="Y454" i="18"/>
  <c r="Z454" i="18"/>
  <c r="AB454" i="18"/>
  <c r="AC454" i="18"/>
  <c r="AD454" i="18"/>
  <c r="AE454" i="18"/>
  <c r="AF454" i="18"/>
  <c r="AG454" i="18"/>
  <c r="AH454" i="18"/>
  <c r="O455" i="18"/>
  <c r="P455" i="18"/>
  <c r="Q455" i="18"/>
  <c r="R455" i="18"/>
  <c r="S455" i="18"/>
  <c r="T455" i="18"/>
  <c r="U455" i="18"/>
  <c r="V455" i="18"/>
  <c r="W455" i="18"/>
  <c r="X455" i="18"/>
  <c r="Y455" i="18"/>
  <c r="Z455" i="18"/>
  <c r="AB455" i="18"/>
  <c r="AC455" i="18"/>
  <c r="AD455" i="18"/>
  <c r="AE455" i="18"/>
  <c r="AF455" i="18"/>
  <c r="AG455" i="18"/>
  <c r="AH455" i="18"/>
  <c r="O456" i="18"/>
  <c r="P456" i="18"/>
  <c r="Q456" i="18"/>
  <c r="R456" i="18"/>
  <c r="S456" i="18"/>
  <c r="T456" i="18"/>
  <c r="U456" i="18"/>
  <c r="V456" i="18"/>
  <c r="W456" i="18"/>
  <c r="X456" i="18"/>
  <c r="Y456" i="18"/>
  <c r="Z456" i="18"/>
  <c r="AB456" i="18"/>
  <c r="AC456" i="18"/>
  <c r="AD456" i="18"/>
  <c r="AE456" i="18"/>
  <c r="AF456" i="18"/>
  <c r="AG456" i="18"/>
  <c r="AH456" i="18"/>
  <c r="O457" i="18"/>
  <c r="P457" i="18"/>
  <c r="Q457" i="18"/>
  <c r="R457" i="18"/>
  <c r="S457" i="18"/>
  <c r="T457" i="18"/>
  <c r="U457" i="18"/>
  <c r="V457" i="18"/>
  <c r="W457" i="18"/>
  <c r="X457" i="18"/>
  <c r="Y457" i="18"/>
  <c r="Z457" i="18"/>
  <c r="AB457" i="18"/>
  <c r="AC457" i="18"/>
  <c r="AD457" i="18"/>
  <c r="AE457" i="18"/>
  <c r="AF457" i="18"/>
  <c r="AG457" i="18"/>
  <c r="AH457" i="18"/>
  <c r="O458" i="18"/>
  <c r="P458" i="18"/>
  <c r="Q458" i="18"/>
  <c r="R458" i="18"/>
  <c r="S458" i="18"/>
  <c r="T458" i="18"/>
  <c r="U458" i="18"/>
  <c r="V458" i="18"/>
  <c r="W458" i="18"/>
  <c r="X458" i="18"/>
  <c r="Y458" i="18"/>
  <c r="Z458" i="18"/>
  <c r="AB458" i="18"/>
  <c r="AC458" i="18"/>
  <c r="AD458" i="18"/>
  <c r="AE458" i="18"/>
  <c r="AF458" i="18"/>
  <c r="AG458" i="18"/>
  <c r="AH458" i="18"/>
  <c r="O459" i="18"/>
  <c r="P459" i="18"/>
  <c r="Q459" i="18"/>
  <c r="R459" i="18"/>
  <c r="S459" i="18"/>
  <c r="T459" i="18"/>
  <c r="U459" i="18"/>
  <c r="V459" i="18"/>
  <c r="W459" i="18"/>
  <c r="X459" i="18"/>
  <c r="Y459" i="18"/>
  <c r="Z459" i="18"/>
  <c r="AB459" i="18"/>
  <c r="AC459" i="18"/>
  <c r="AD459" i="18"/>
  <c r="AE459" i="18"/>
  <c r="AF459" i="18"/>
  <c r="AG459" i="18"/>
  <c r="AH459" i="18"/>
  <c r="O460" i="18"/>
  <c r="P460" i="18"/>
  <c r="Q460" i="18"/>
  <c r="R460" i="18"/>
  <c r="S460" i="18"/>
  <c r="T460" i="18"/>
  <c r="U460" i="18"/>
  <c r="V460" i="18"/>
  <c r="W460" i="18"/>
  <c r="X460" i="18"/>
  <c r="Y460" i="18"/>
  <c r="Z460" i="18"/>
  <c r="AB460" i="18"/>
  <c r="AC460" i="18"/>
  <c r="AD460" i="18"/>
  <c r="AE460" i="18"/>
  <c r="AF460" i="18"/>
  <c r="AG460" i="18"/>
  <c r="AH460" i="18"/>
  <c r="O461" i="18"/>
  <c r="P461" i="18"/>
  <c r="Q461" i="18"/>
  <c r="R461" i="18"/>
  <c r="S461" i="18"/>
  <c r="T461" i="18"/>
  <c r="U461" i="18"/>
  <c r="V461" i="18"/>
  <c r="W461" i="18"/>
  <c r="X461" i="18"/>
  <c r="Y461" i="18"/>
  <c r="Z461" i="18"/>
  <c r="AB461" i="18"/>
  <c r="AC461" i="18"/>
  <c r="AD461" i="18"/>
  <c r="AE461" i="18"/>
  <c r="AF461" i="18"/>
  <c r="AG461" i="18"/>
  <c r="AH461" i="18"/>
  <c r="O462" i="18"/>
  <c r="P462" i="18"/>
  <c r="Q462" i="18"/>
  <c r="R462" i="18"/>
  <c r="S462" i="18"/>
  <c r="T462" i="18"/>
  <c r="U462" i="18"/>
  <c r="V462" i="18"/>
  <c r="W462" i="18"/>
  <c r="X462" i="18"/>
  <c r="Y462" i="18"/>
  <c r="Z462" i="18"/>
  <c r="AB462" i="18"/>
  <c r="AC462" i="18"/>
  <c r="AD462" i="18"/>
  <c r="AE462" i="18"/>
  <c r="AF462" i="18"/>
  <c r="AG462" i="18"/>
  <c r="AH462" i="18"/>
  <c r="O463" i="18"/>
  <c r="P463" i="18"/>
  <c r="Q463" i="18"/>
  <c r="R463" i="18"/>
  <c r="S463" i="18"/>
  <c r="T463" i="18"/>
  <c r="U463" i="18"/>
  <c r="V463" i="18"/>
  <c r="W463" i="18"/>
  <c r="X463" i="18"/>
  <c r="Y463" i="18"/>
  <c r="Z463" i="18"/>
  <c r="AB463" i="18"/>
  <c r="AC463" i="18"/>
  <c r="AD463" i="18"/>
  <c r="AE463" i="18"/>
  <c r="AF463" i="18"/>
  <c r="AG463" i="18"/>
  <c r="AH463" i="18"/>
  <c r="O464" i="18"/>
  <c r="P464" i="18"/>
  <c r="Q464" i="18"/>
  <c r="R464" i="18"/>
  <c r="S464" i="18"/>
  <c r="T464" i="18"/>
  <c r="U464" i="18"/>
  <c r="V464" i="18"/>
  <c r="W464" i="18"/>
  <c r="X464" i="18"/>
  <c r="Y464" i="18"/>
  <c r="Z464" i="18"/>
  <c r="AB464" i="18"/>
  <c r="AC464" i="18"/>
  <c r="AD464" i="18"/>
  <c r="AE464" i="18"/>
  <c r="AF464" i="18"/>
  <c r="AG464" i="18"/>
  <c r="AH464" i="18"/>
  <c r="O465" i="18"/>
  <c r="P465" i="18"/>
  <c r="Q465" i="18"/>
  <c r="R465" i="18"/>
  <c r="S465" i="18"/>
  <c r="T465" i="18"/>
  <c r="U465" i="18"/>
  <c r="V465" i="18"/>
  <c r="W465" i="18"/>
  <c r="X465" i="18"/>
  <c r="Y465" i="18"/>
  <c r="Z465" i="18"/>
  <c r="AB465" i="18"/>
  <c r="AC465" i="18"/>
  <c r="AD465" i="18"/>
  <c r="AE465" i="18"/>
  <c r="AF465" i="18"/>
  <c r="AG465" i="18"/>
  <c r="AH465" i="18"/>
  <c r="O466" i="18"/>
  <c r="P466" i="18"/>
  <c r="Q466" i="18"/>
  <c r="R466" i="18"/>
  <c r="S466" i="18"/>
  <c r="T466" i="18"/>
  <c r="U466" i="18"/>
  <c r="V466" i="18"/>
  <c r="W466" i="18"/>
  <c r="X466" i="18"/>
  <c r="Y466" i="18"/>
  <c r="Z466" i="18"/>
  <c r="AB466" i="18"/>
  <c r="AC466" i="18"/>
  <c r="AD466" i="18"/>
  <c r="AE466" i="18"/>
  <c r="AF466" i="18"/>
  <c r="AG466" i="18"/>
  <c r="AH466" i="18"/>
  <c r="O467" i="18"/>
  <c r="P467" i="18"/>
  <c r="Q467" i="18"/>
  <c r="R467" i="18"/>
  <c r="S467" i="18"/>
  <c r="T467" i="18"/>
  <c r="U467" i="18"/>
  <c r="V467" i="18"/>
  <c r="W467" i="18"/>
  <c r="X467" i="18"/>
  <c r="Y467" i="18"/>
  <c r="Z467" i="18"/>
  <c r="AB467" i="18"/>
  <c r="AC467" i="18"/>
  <c r="AD467" i="18"/>
  <c r="AE467" i="18"/>
  <c r="AF467" i="18"/>
  <c r="AG467" i="18"/>
  <c r="AH467" i="18"/>
  <c r="O468" i="18"/>
  <c r="P468" i="18"/>
  <c r="Q468" i="18"/>
  <c r="R468" i="18"/>
  <c r="S468" i="18"/>
  <c r="T468" i="18"/>
  <c r="U468" i="18"/>
  <c r="V468" i="18"/>
  <c r="W468" i="18"/>
  <c r="X468" i="18"/>
  <c r="Y468" i="18"/>
  <c r="Z468" i="18"/>
  <c r="AB468" i="18"/>
  <c r="AC468" i="18"/>
  <c r="AD468" i="18"/>
  <c r="AE468" i="18"/>
  <c r="AF468" i="18"/>
  <c r="AG468" i="18"/>
  <c r="AH468" i="18"/>
  <c r="O469" i="18"/>
  <c r="P469" i="18"/>
  <c r="Q469" i="18"/>
  <c r="R469" i="18"/>
  <c r="S469" i="18"/>
  <c r="T469" i="18"/>
  <c r="U469" i="18"/>
  <c r="V469" i="18"/>
  <c r="W469" i="18"/>
  <c r="X469" i="18"/>
  <c r="Y469" i="18"/>
  <c r="Z469" i="18"/>
  <c r="AB469" i="18"/>
  <c r="AC469" i="18"/>
  <c r="AD469" i="18"/>
  <c r="AE469" i="18"/>
  <c r="AF469" i="18"/>
  <c r="AG469" i="18"/>
  <c r="AH469" i="18"/>
  <c r="O470" i="18"/>
  <c r="P470" i="18"/>
  <c r="Q470" i="18"/>
  <c r="R470" i="18"/>
  <c r="S470" i="18"/>
  <c r="T470" i="18"/>
  <c r="U470" i="18"/>
  <c r="V470" i="18"/>
  <c r="W470" i="18"/>
  <c r="X470" i="18"/>
  <c r="Y470" i="18"/>
  <c r="Z470" i="18"/>
  <c r="AB470" i="18"/>
  <c r="AC470" i="18"/>
  <c r="AD470" i="18"/>
  <c r="AE470" i="18"/>
  <c r="AF470" i="18"/>
  <c r="AG470" i="18"/>
  <c r="AH470" i="18"/>
  <c r="O471" i="18"/>
  <c r="P471" i="18"/>
  <c r="Q471" i="18"/>
  <c r="R471" i="18"/>
  <c r="S471" i="18"/>
  <c r="T471" i="18"/>
  <c r="U471" i="18"/>
  <c r="V471" i="18"/>
  <c r="W471" i="18"/>
  <c r="X471" i="18"/>
  <c r="Y471" i="18"/>
  <c r="Z471" i="18"/>
  <c r="AB471" i="18"/>
  <c r="AC471" i="18"/>
  <c r="AD471" i="18"/>
  <c r="AE471" i="18"/>
  <c r="AF471" i="18"/>
  <c r="AG471" i="18"/>
  <c r="AH471" i="18"/>
  <c r="O472" i="18"/>
  <c r="P472" i="18"/>
  <c r="Q472" i="18"/>
  <c r="R472" i="18"/>
  <c r="S472" i="18"/>
  <c r="T472" i="18"/>
  <c r="U472" i="18"/>
  <c r="V472" i="18"/>
  <c r="W472" i="18"/>
  <c r="X472" i="18"/>
  <c r="Y472" i="18"/>
  <c r="Z472" i="18"/>
  <c r="AB472" i="18"/>
  <c r="AC472" i="18"/>
  <c r="AD472" i="18"/>
  <c r="AE472" i="18"/>
  <c r="AF472" i="18"/>
  <c r="AG472" i="18"/>
  <c r="AH472" i="18"/>
  <c r="O473" i="18"/>
  <c r="P473" i="18"/>
  <c r="Q473" i="18"/>
  <c r="R473" i="18"/>
  <c r="S473" i="18"/>
  <c r="T473" i="18"/>
  <c r="U473" i="18"/>
  <c r="V473" i="18"/>
  <c r="W473" i="18"/>
  <c r="X473" i="18"/>
  <c r="Y473" i="18"/>
  <c r="Z473" i="18"/>
  <c r="AB473" i="18"/>
  <c r="AC473" i="18"/>
  <c r="AD473" i="18"/>
  <c r="AE473" i="18"/>
  <c r="AF473" i="18"/>
  <c r="AG473" i="18"/>
  <c r="AH473" i="18"/>
  <c r="O474" i="18"/>
  <c r="P474" i="18"/>
  <c r="Q474" i="18"/>
  <c r="R474" i="18"/>
  <c r="S474" i="18"/>
  <c r="T474" i="18"/>
  <c r="U474" i="18"/>
  <c r="V474" i="18"/>
  <c r="W474" i="18"/>
  <c r="X474" i="18"/>
  <c r="Y474" i="18"/>
  <c r="Z474" i="18"/>
  <c r="AB474" i="18"/>
  <c r="AC474" i="18"/>
  <c r="AD474" i="18"/>
  <c r="AE474" i="18"/>
  <c r="AF474" i="18"/>
  <c r="AG474" i="18"/>
  <c r="AH474" i="18"/>
  <c r="O475" i="18"/>
  <c r="P475" i="18"/>
  <c r="Q475" i="18"/>
  <c r="R475" i="18"/>
  <c r="S475" i="18"/>
  <c r="T475" i="18"/>
  <c r="U475" i="18"/>
  <c r="V475" i="18"/>
  <c r="W475" i="18"/>
  <c r="X475" i="18"/>
  <c r="Y475" i="18"/>
  <c r="Z475" i="18"/>
  <c r="AB475" i="18"/>
  <c r="AC475" i="18"/>
  <c r="AD475" i="18"/>
  <c r="AE475" i="18"/>
  <c r="AF475" i="18"/>
  <c r="AG475" i="18"/>
  <c r="AH475" i="18"/>
  <c r="O476" i="18"/>
  <c r="P476" i="18"/>
  <c r="Q476" i="18"/>
  <c r="R476" i="18"/>
  <c r="S476" i="18"/>
  <c r="T476" i="18"/>
  <c r="U476" i="18"/>
  <c r="V476" i="18"/>
  <c r="W476" i="18"/>
  <c r="X476" i="18"/>
  <c r="Y476" i="18"/>
  <c r="Z476" i="18"/>
  <c r="AB476" i="18"/>
  <c r="AC476" i="18"/>
  <c r="AD476" i="18"/>
  <c r="AE476" i="18"/>
  <c r="AF476" i="18"/>
  <c r="AG476" i="18"/>
  <c r="AH476" i="18"/>
  <c r="O477" i="18"/>
  <c r="P477" i="18"/>
  <c r="Q477" i="18"/>
  <c r="R477" i="18"/>
  <c r="S477" i="18"/>
  <c r="T477" i="18"/>
  <c r="U477" i="18"/>
  <c r="V477" i="18"/>
  <c r="W477" i="18"/>
  <c r="X477" i="18"/>
  <c r="Y477" i="18"/>
  <c r="Z477" i="18"/>
  <c r="AB477" i="18"/>
  <c r="AC477" i="18"/>
  <c r="AD477" i="18"/>
  <c r="AE477" i="18"/>
  <c r="AF477" i="18"/>
  <c r="AG477" i="18"/>
  <c r="AH477" i="18"/>
  <c r="O478" i="18"/>
  <c r="P478" i="18"/>
  <c r="Q478" i="18"/>
  <c r="R478" i="18"/>
  <c r="S478" i="18"/>
  <c r="T478" i="18"/>
  <c r="U478" i="18"/>
  <c r="V478" i="18"/>
  <c r="W478" i="18"/>
  <c r="X478" i="18"/>
  <c r="Y478" i="18"/>
  <c r="Z478" i="18"/>
  <c r="AB478" i="18"/>
  <c r="AC478" i="18"/>
  <c r="AD478" i="18"/>
  <c r="AE478" i="18"/>
  <c r="AF478" i="18"/>
  <c r="AG478" i="18"/>
  <c r="AH478" i="18"/>
  <c r="O479" i="18"/>
  <c r="P479" i="18"/>
  <c r="Q479" i="18"/>
  <c r="R479" i="18"/>
  <c r="S479" i="18"/>
  <c r="T479" i="18"/>
  <c r="U479" i="18"/>
  <c r="V479" i="18"/>
  <c r="W479" i="18"/>
  <c r="X479" i="18"/>
  <c r="Y479" i="18"/>
  <c r="Z479" i="18"/>
  <c r="AB479" i="18"/>
  <c r="AC479" i="18"/>
  <c r="AD479" i="18"/>
  <c r="AE479" i="18"/>
  <c r="AF479" i="18"/>
  <c r="AG479" i="18"/>
  <c r="AH479" i="18"/>
  <c r="O480" i="18"/>
  <c r="P480" i="18"/>
  <c r="Q480" i="18"/>
  <c r="R480" i="18"/>
  <c r="S480" i="18"/>
  <c r="T480" i="18"/>
  <c r="U480" i="18"/>
  <c r="V480" i="18"/>
  <c r="W480" i="18"/>
  <c r="X480" i="18"/>
  <c r="Y480" i="18"/>
  <c r="Z480" i="18"/>
  <c r="AB480" i="18"/>
  <c r="AC480" i="18"/>
  <c r="AD480" i="18"/>
  <c r="AE480" i="18"/>
  <c r="AF480" i="18"/>
  <c r="AG480" i="18"/>
  <c r="AH480" i="18"/>
  <c r="O481" i="18"/>
  <c r="P481" i="18"/>
  <c r="Q481" i="18"/>
  <c r="R481" i="18"/>
  <c r="S481" i="18"/>
  <c r="T481" i="18"/>
  <c r="U481" i="18"/>
  <c r="V481" i="18"/>
  <c r="W481" i="18"/>
  <c r="X481" i="18"/>
  <c r="Y481" i="18"/>
  <c r="Z481" i="18"/>
  <c r="AB481" i="18"/>
  <c r="AC481" i="18"/>
  <c r="AD481" i="18"/>
  <c r="AE481" i="18"/>
  <c r="AF481" i="18"/>
  <c r="AG481" i="18"/>
  <c r="AH481" i="18"/>
  <c r="O482" i="18"/>
  <c r="P482" i="18"/>
  <c r="Q482" i="18"/>
  <c r="R482" i="18"/>
  <c r="S482" i="18"/>
  <c r="T482" i="18"/>
  <c r="U482" i="18"/>
  <c r="V482" i="18"/>
  <c r="W482" i="18"/>
  <c r="X482" i="18"/>
  <c r="Y482" i="18"/>
  <c r="Z482" i="18"/>
  <c r="AB482" i="18"/>
  <c r="AC482" i="18"/>
  <c r="AD482" i="18"/>
  <c r="AE482" i="18"/>
  <c r="AF482" i="18"/>
  <c r="AG482" i="18"/>
  <c r="AH482" i="18"/>
  <c r="O483" i="18"/>
  <c r="P483" i="18"/>
  <c r="Q483" i="18"/>
  <c r="R483" i="18"/>
  <c r="S483" i="18"/>
  <c r="T483" i="18"/>
  <c r="U483" i="18"/>
  <c r="V483" i="18"/>
  <c r="W483" i="18"/>
  <c r="X483" i="18"/>
  <c r="Y483" i="18"/>
  <c r="Z483" i="18"/>
  <c r="AB483" i="18"/>
  <c r="AC483" i="18"/>
  <c r="AD483" i="18"/>
  <c r="AE483" i="18"/>
  <c r="AF483" i="18"/>
  <c r="AG483" i="18"/>
  <c r="AH483" i="18"/>
  <c r="O484" i="18"/>
  <c r="P484" i="18"/>
  <c r="Q484" i="18"/>
  <c r="R484" i="18"/>
  <c r="S484" i="18"/>
  <c r="T484" i="18"/>
  <c r="U484" i="18"/>
  <c r="V484" i="18"/>
  <c r="W484" i="18"/>
  <c r="X484" i="18"/>
  <c r="Y484" i="18"/>
  <c r="Z484" i="18"/>
  <c r="AB484" i="18"/>
  <c r="AC484" i="18"/>
  <c r="AD484" i="18"/>
  <c r="AE484" i="18"/>
  <c r="AF484" i="18"/>
  <c r="AG484" i="18"/>
  <c r="AH484" i="18"/>
  <c r="O485" i="18"/>
  <c r="P485" i="18"/>
  <c r="Q485" i="18"/>
  <c r="R485" i="18"/>
  <c r="S485" i="18"/>
  <c r="T485" i="18"/>
  <c r="U485" i="18"/>
  <c r="V485" i="18"/>
  <c r="W485" i="18"/>
  <c r="X485" i="18"/>
  <c r="Y485" i="18"/>
  <c r="Z485" i="18"/>
  <c r="AB485" i="18"/>
  <c r="AC485" i="18"/>
  <c r="AD485" i="18"/>
  <c r="AE485" i="18"/>
  <c r="AF485" i="18"/>
  <c r="AG485" i="18"/>
  <c r="AH485" i="18"/>
  <c r="O486" i="18"/>
  <c r="P486" i="18"/>
  <c r="Q486" i="18"/>
  <c r="R486" i="18"/>
  <c r="S486" i="18"/>
  <c r="T486" i="18"/>
  <c r="U486" i="18"/>
  <c r="V486" i="18"/>
  <c r="W486" i="18"/>
  <c r="X486" i="18"/>
  <c r="Y486" i="18"/>
  <c r="Z486" i="18"/>
  <c r="AB486" i="18"/>
  <c r="AC486" i="18"/>
  <c r="AD486" i="18"/>
  <c r="AE486" i="18"/>
  <c r="AF486" i="18"/>
  <c r="AG486" i="18"/>
  <c r="AH486" i="18"/>
  <c r="O487" i="18"/>
  <c r="P487" i="18"/>
  <c r="Q487" i="18"/>
  <c r="R487" i="18"/>
  <c r="S487" i="18"/>
  <c r="T487" i="18"/>
  <c r="U487" i="18"/>
  <c r="V487" i="18"/>
  <c r="W487" i="18"/>
  <c r="X487" i="18"/>
  <c r="Y487" i="18"/>
  <c r="Z487" i="18"/>
  <c r="AB487" i="18"/>
  <c r="AC487" i="18"/>
  <c r="AD487" i="18"/>
  <c r="AE487" i="18"/>
  <c r="AF487" i="18"/>
  <c r="AG487" i="18"/>
  <c r="AH487" i="18"/>
  <c r="O488" i="18"/>
  <c r="P488" i="18"/>
  <c r="Q488" i="18"/>
  <c r="R488" i="18"/>
  <c r="S488" i="18"/>
  <c r="T488" i="18"/>
  <c r="U488" i="18"/>
  <c r="V488" i="18"/>
  <c r="W488" i="18"/>
  <c r="X488" i="18"/>
  <c r="Y488" i="18"/>
  <c r="Z488" i="18"/>
  <c r="AB488" i="18"/>
  <c r="AC488" i="18"/>
  <c r="AD488" i="18"/>
  <c r="AE488" i="18"/>
  <c r="AF488" i="18"/>
  <c r="AG488" i="18"/>
  <c r="AH488" i="18"/>
  <c r="O489" i="18"/>
  <c r="P489" i="18"/>
  <c r="Q489" i="18"/>
  <c r="R489" i="18"/>
  <c r="S489" i="18"/>
  <c r="T489" i="18"/>
  <c r="U489" i="18"/>
  <c r="V489" i="18"/>
  <c r="W489" i="18"/>
  <c r="X489" i="18"/>
  <c r="Y489" i="18"/>
  <c r="Z489" i="18"/>
  <c r="AB489" i="18"/>
  <c r="AC489" i="18"/>
  <c r="AD489" i="18"/>
  <c r="AE489" i="18"/>
  <c r="AF489" i="18"/>
  <c r="AG489" i="18"/>
  <c r="AH489" i="18"/>
  <c r="O490" i="18"/>
  <c r="P490" i="18"/>
  <c r="Q490" i="18"/>
  <c r="R490" i="18"/>
  <c r="S490" i="18"/>
  <c r="T490" i="18"/>
  <c r="U490" i="18"/>
  <c r="V490" i="18"/>
  <c r="W490" i="18"/>
  <c r="X490" i="18"/>
  <c r="Y490" i="18"/>
  <c r="Z490" i="18"/>
  <c r="AB490" i="18"/>
  <c r="AC490" i="18"/>
  <c r="AD490" i="18"/>
  <c r="AE490" i="18"/>
  <c r="AF490" i="18"/>
  <c r="AG490" i="18"/>
  <c r="AH490" i="18"/>
  <c r="O491" i="18"/>
  <c r="P491" i="18"/>
  <c r="Q491" i="18"/>
  <c r="R491" i="18"/>
  <c r="S491" i="18"/>
  <c r="T491" i="18"/>
  <c r="U491" i="18"/>
  <c r="V491" i="18"/>
  <c r="W491" i="18"/>
  <c r="X491" i="18"/>
  <c r="Y491" i="18"/>
  <c r="Z491" i="18"/>
  <c r="AB491" i="18"/>
  <c r="AC491" i="18"/>
  <c r="AD491" i="18"/>
  <c r="AE491" i="18"/>
  <c r="AF491" i="18"/>
  <c r="AG491" i="18"/>
  <c r="AH491" i="18"/>
  <c r="O492" i="18"/>
  <c r="P492" i="18"/>
  <c r="Q492" i="18"/>
  <c r="R492" i="18"/>
  <c r="S492" i="18"/>
  <c r="T492" i="18"/>
  <c r="U492" i="18"/>
  <c r="V492" i="18"/>
  <c r="W492" i="18"/>
  <c r="X492" i="18"/>
  <c r="Y492" i="18"/>
  <c r="Z492" i="18"/>
  <c r="AB492" i="18"/>
  <c r="AC492" i="18"/>
  <c r="AD492" i="18"/>
  <c r="AE492" i="18"/>
  <c r="AF492" i="18"/>
  <c r="AG492" i="18"/>
  <c r="AH492" i="18"/>
  <c r="O493" i="18"/>
  <c r="P493" i="18"/>
  <c r="Q493" i="18"/>
  <c r="R493" i="18"/>
  <c r="S493" i="18"/>
  <c r="T493" i="18"/>
  <c r="U493" i="18"/>
  <c r="V493" i="18"/>
  <c r="W493" i="18"/>
  <c r="X493" i="18"/>
  <c r="Y493" i="18"/>
  <c r="Z493" i="18"/>
  <c r="AB493" i="18"/>
  <c r="AC493" i="18"/>
  <c r="AD493" i="18"/>
  <c r="AE493" i="18"/>
  <c r="AF493" i="18"/>
  <c r="AG493" i="18"/>
  <c r="AH493" i="18"/>
  <c r="O494" i="18"/>
  <c r="P494" i="18"/>
  <c r="Q494" i="18"/>
  <c r="R494" i="18"/>
  <c r="S494" i="18"/>
  <c r="T494" i="18"/>
  <c r="U494" i="18"/>
  <c r="V494" i="18"/>
  <c r="W494" i="18"/>
  <c r="X494" i="18"/>
  <c r="Y494" i="18"/>
  <c r="Z494" i="18"/>
  <c r="AB494" i="18"/>
  <c r="AC494" i="18"/>
  <c r="AD494" i="18"/>
  <c r="AE494" i="18"/>
  <c r="AF494" i="18"/>
  <c r="AG494" i="18"/>
  <c r="AH494" i="18"/>
  <c r="O495" i="18"/>
  <c r="P495" i="18"/>
  <c r="Q495" i="18"/>
  <c r="R495" i="18"/>
  <c r="S495" i="18"/>
  <c r="T495" i="18"/>
  <c r="U495" i="18"/>
  <c r="V495" i="18"/>
  <c r="W495" i="18"/>
  <c r="X495" i="18"/>
  <c r="Y495" i="18"/>
  <c r="Z495" i="18"/>
  <c r="AB495" i="18"/>
  <c r="AC495" i="18"/>
  <c r="AD495" i="18"/>
  <c r="AE495" i="18"/>
  <c r="AF495" i="18"/>
  <c r="AG495" i="18"/>
  <c r="AH495" i="18"/>
  <c r="O496" i="18"/>
  <c r="P496" i="18"/>
  <c r="Q496" i="18"/>
  <c r="R496" i="18"/>
  <c r="S496" i="18"/>
  <c r="T496" i="18"/>
  <c r="U496" i="18"/>
  <c r="V496" i="18"/>
  <c r="W496" i="18"/>
  <c r="X496" i="18"/>
  <c r="Y496" i="18"/>
  <c r="Z496" i="18"/>
  <c r="AB496" i="18"/>
  <c r="AC496" i="18"/>
  <c r="AD496" i="18"/>
  <c r="AE496" i="18"/>
  <c r="AF496" i="18"/>
  <c r="AG496" i="18"/>
  <c r="AH496" i="18"/>
  <c r="O497" i="18"/>
  <c r="P497" i="18"/>
  <c r="Q497" i="18"/>
  <c r="R497" i="18"/>
  <c r="S497" i="18"/>
  <c r="T497" i="18"/>
  <c r="U497" i="18"/>
  <c r="V497" i="18"/>
  <c r="W497" i="18"/>
  <c r="X497" i="18"/>
  <c r="Y497" i="18"/>
  <c r="Z497" i="18"/>
  <c r="AB497" i="18"/>
  <c r="AC497" i="18"/>
  <c r="AD497" i="18"/>
  <c r="AE497" i="18"/>
  <c r="AF497" i="18"/>
  <c r="AG497" i="18"/>
  <c r="AH497" i="18"/>
  <c r="O498" i="18"/>
  <c r="P498" i="18"/>
  <c r="Q498" i="18"/>
  <c r="R498" i="18"/>
  <c r="S498" i="18"/>
  <c r="T498" i="18"/>
  <c r="U498" i="18"/>
  <c r="V498" i="18"/>
  <c r="W498" i="18"/>
  <c r="X498" i="18"/>
  <c r="Y498" i="18"/>
  <c r="Z498" i="18"/>
  <c r="AB498" i="18"/>
  <c r="AC498" i="18"/>
  <c r="AD498" i="18"/>
  <c r="AE498" i="18"/>
  <c r="AF498" i="18"/>
  <c r="AG498" i="18"/>
  <c r="AH498" i="18"/>
  <c r="O499" i="18"/>
  <c r="P499" i="18"/>
  <c r="Q499" i="18"/>
  <c r="R499" i="18"/>
  <c r="S499" i="18"/>
  <c r="T499" i="18"/>
  <c r="U499" i="18"/>
  <c r="V499" i="18"/>
  <c r="W499" i="18"/>
  <c r="X499" i="18"/>
  <c r="Y499" i="18"/>
  <c r="Z499" i="18"/>
  <c r="AB499" i="18"/>
  <c r="AC499" i="18"/>
  <c r="AD499" i="18"/>
  <c r="AE499" i="18"/>
  <c r="AF499" i="18"/>
  <c r="AG499" i="18"/>
  <c r="AH499" i="18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8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B301" i="19"/>
  <c r="B302" i="19"/>
  <c r="B303" i="19"/>
  <c r="B304" i="19"/>
  <c r="B305" i="19"/>
  <c r="B306" i="19"/>
  <c r="B307" i="19"/>
  <c r="B308" i="19"/>
  <c r="B309" i="19"/>
  <c r="B310" i="19"/>
  <c r="B311" i="19"/>
  <c r="B312" i="19"/>
  <c r="B313" i="19"/>
  <c r="B314" i="19"/>
  <c r="B315" i="19"/>
  <c r="B316" i="19"/>
  <c r="B317" i="19"/>
  <c r="B318" i="19"/>
  <c r="B319" i="19"/>
  <c r="B320" i="19"/>
  <c r="B321" i="19"/>
  <c r="B322" i="19"/>
  <c r="B323" i="19"/>
  <c r="B324" i="19"/>
  <c r="B325" i="19"/>
  <c r="B326" i="19"/>
  <c r="B327" i="19"/>
  <c r="B328" i="19"/>
  <c r="B329" i="19"/>
  <c r="B330" i="19"/>
  <c r="B331" i="19"/>
  <c r="B332" i="19"/>
  <c r="B333" i="19"/>
  <c r="B334" i="19"/>
  <c r="B335" i="19"/>
  <c r="B336" i="19"/>
  <c r="B337" i="19"/>
  <c r="B338" i="19"/>
  <c r="B339" i="19"/>
  <c r="B340" i="19"/>
  <c r="B341" i="19"/>
  <c r="B342" i="19"/>
  <c r="B343" i="19"/>
  <c r="B344" i="19"/>
  <c r="B345" i="19"/>
  <c r="B346" i="19"/>
  <c r="B347" i="19"/>
  <c r="B348" i="19"/>
  <c r="B349" i="19"/>
  <c r="B350" i="19"/>
  <c r="B351" i="19"/>
  <c r="B352" i="19"/>
  <c r="B353" i="19"/>
  <c r="B354" i="19"/>
  <c r="B355" i="19"/>
  <c r="B356" i="19"/>
  <c r="B357" i="19"/>
  <c r="B358" i="19"/>
  <c r="B359" i="19"/>
  <c r="B360" i="19"/>
  <c r="B361" i="19"/>
  <c r="B362" i="19"/>
  <c r="B363" i="19"/>
  <c r="B364" i="19"/>
  <c r="B365" i="19"/>
  <c r="B366" i="19"/>
  <c r="B367" i="19"/>
  <c r="B368" i="19"/>
  <c r="B369" i="19"/>
  <c r="B370" i="19"/>
  <c r="B371" i="19"/>
  <c r="B372" i="19"/>
  <c r="B373" i="19"/>
  <c r="B374" i="19"/>
  <c r="B375" i="19"/>
  <c r="B376" i="19"/>
  <c r="B377" i="19"/>
  <c r="B378" i="19"/>
  <c r="B379" i="19"/>
  <c r="B380" i="19"/>
  <c r="B381" i="19"/>
  <c r="B382" i="19"/>
  <c r="B383" i="19"/>
  <c r="B384" i="19"/>
  <c r="B385" i="19"/>
  <c r="B386" i="19"/>
  <c r="B387" i="19"/>
  <c r="B388" i="19"/>
  <c r="B389" i="19"/>
  <c r="B390" i="19"/>
  <c r="B391" i="19"/>
  <c r="B392" i="19"/>
  <c r="B393" i="19"/>
  <c r="B394" i="19"/>
  <c r="B395" i="19"/>
  <c r="B396" i="19"/>
  <c r="B397" i="19"/>
  <c r="B398" i="19"/>
  <c r="B399" i="19"/>
  <c r="B400" i="19"/>
  <c r="B401" i="19"/>
  <c r="B402" i="19"/>
  <c r="B403" i="19"/>
  <c r="B404" i="19"/>
  <c r="B405" i="19"/>
  <c r="B406" i="19"/>
  <c r="B407" i="19"/>
  <c r="B408" i="19"/>
  <c r="B409" i="19"/>
  <c r="B410" i="19"/>
  <c r="B411" i="19"/>
  <c r="B412" i="19"/>
  <c r="B413" i="19"/>
  <c r="B414" i="19"/>
  <c r="B415" i="19"/>
  <c r="B416" i="19"/>
  <c r="B417" i="19"/>
  <c r="B418" i="19"/>
  <c r="B419" i="19"/>
  <c r="B420" i="19"/>
  <c r="B421" i="19"/>
  <c r="B422" i="19"/>
  <c r="B423" i="19"/>
  <c r="B424" i="19"/>
  <c r="B425" i="19"/>
  <c r="B426" i="19"/>
  <c r="B427" i="19"/>
  <c r="B428" i="19"/>
  <c r="B429" i="19"/>
  <c r="B430" i="19"/>
  <c r="B431" i="19"/>
  <c r="B432" i="19"/>
  <c r="B433" i="19"/>
  <c r="B434" i="19"/>
  <c r="B435" i="19"/>
  <c r="B436" i="19"/>
  <c r="B437" i="19"/>
  <c r="B438" i="19"/>
  <c r="B439" i="19"/>
  <c r="B440" i="19"/>
  <c r="B441" i="19"/>
  <c r="B442" i="19"/>
  <c r="B443" i="19"/>
  <c r="B444" i="19"/>
  <c r="B445" i="19"/>
  <c r="B446" i="19"/>
  <c r="B447" i="19"/>
  <c r="B448" i="19"/>
  <c r="B449" i="19"/>
  <c r="B450" i="19"/>
  <c r="B451" i="19"/>
  <c r="B452" i="19"/>
  <c r="B453" i="19"/>
  <c r="B454" i="19"/>
  <c r="B455" i="19"/>
  <c r="B456" i="19"/>
  <c r="B457" i="19"/>
  <c r="B458" i="19"/>
  <c r="B459" i="19"/>
  <c r="B460" i="19"/>
  <c r="B461" i="19"/>
  <c r="B462" i="19"/>
  <c r="B463" i="19"/>
  <c r="B464" i="19"/>
  <c r="B465" i="19"/>
  <c r="B466" i="19"/>
  <c r="B467" i="19"/>
  <c r="B468" i="19"/>
  <c r="B469" i="19"/>
  <c r="B470" i="19"/>
  <c r="B471" i="19"/>
  <c r="B472" i="19"/>
  <c r="B473" i="19"/>
  <c r="B474" i="19"/>
  <c r="B475" i="19"/>
  <c r="B476" i="19"/>
  <c r="B477" i="19"/>
  <c r="B478" i="19"/>
  <c r="B479" i="19"/>
  <c r="B480" i="19"/>
  <c r="B481" i="19"/>
  <c r="B482" i="19"/>
  <c r="B483" i="19"/>
  <c r="B484" i="19"/>
  <c r="B485" i="19"/>
  <c r="B486" i="19"/>
  <c r="B487" i="19"/>
  <c r="B488" i="19"/>
  <c r="B489" i="19"/>
  <c r="B490" i="19"/>
  <c r="B491" i="19"/>
  <c r="B492" i="19"/>
  <c r="B493" i="19"/>
  <c r="B494" i="19"/>
  <c r="B495" i="19"/>
  <c r="B496" i="19"/>
  <c r="B497" i="19"/>
  <c r="B498" i="19"/>
  <c r="B499" i="19"/>
  <c r="B500" i="19"/>
  <c r="O3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AH30" i="18"/>
  <c r="AH31" i="18"/>
  <c r="AH3" i="18"/>
  <c r="AG4" i="18"/>
  <c r="AG5" i="18"/>
  <c r="AG6" i="18"/>
  <c r="AG7" i="18"/>
  <c r="AG8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" i="18"/>
  <c r="AF4" i="18"/>
  <c r="AF5" i="18"/>
  <c r="AF6" i="18"/>
  <c r="AF7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F30" i="18"/>
  <c r="AF31" i="18"/>
  <c r="AF3" i="18"/>
  <c r="AE4" i="18"/>
  <c r="AE5" i="18"/>
  <c r="AE6" i="18"/>
  <c r="AE7" i="18"/>
  <c r="AE8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E30" i="18"/>
  <c r="AE31" i="18"/>
  <c r="AE3" i="18"/>
  <c r="AD4" i="18"/>
  <c r="AD5" i="18"/>
  <c r="AD6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D30" i="18"/>
  <c r="AD31" i="18"/>
  <c r="AD3" i="18"/>
  <c r="AC4" i="18"/>
  <c r="AC5" i="18"/>
  <c r="AC6" i="18"/>
  <c r="AC7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C30" i="18"/>
  <c r="AC31" i="18"/>
  <c r="AC3" i="18"/>
  <c r="AB4" i="18"/>
  <c r="AB5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" i="18"/>
  <c r="X4" i="18"/>
  <c r="X5" i="18"/>
  <c r="X6" i="18"/>
  <c r="X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31" i="18"/>
  <c r="Y4" i="18"/>
  <c r="Y5" i="18"/>
  <c r="Y6" i="18"/>
  <c r="Y7" i="18"/>
  <c r="Y8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Y31" i="18"/>
  <c r="Z4" i="18"/>
  <c r="Z5" i="18"/>
  <c r="Z6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" i="18"/>
  <c r="Y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U4" i="18"/>
  <c r="U5" i="18"/>
  <c r="U6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T4" i="18"/>
  <c r="T5" i="18"/>
  <c r="T6" i="18"/>
  <c r="T7" i="18"/>
  <c r="T8" i="18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" i="18"/>
  <c r="U3" i="18"/>
  <c r="V3" i="18"/>
  <c r="W3" i="18"/>
  <c r="X3" i="18"/>
  <c r="AI173" i="18" l="1"/>
  <c r="AI499" i="18"/>
  <c r="AI491" i="18"/>
  <c r="AI483" i="18"/>
  <c r="AI475" i="18"/>
  <c r="AI467" i="18"/>
  <c r="AI459" i="18"/>
  <c r="AI451" i="18"/>
  <c r="AI443" i="18"/>
  <c r="AI427" i="18"/>
  <c r="AI419" i="18"/>
  <c r="AI411" i="18"/>
  <c r="AI403" i="18"/>
  <c r="AI395" i="18"/>
  <c r="AI387" i="18"/>
  <c r="AI379" i="18"/>
  <c r="AI371" i="18"/>
  <c r="AI363" i="18"/>
  <c r="AI355" i="18"/>
  <c r="AI347" i="18"/>
  <c r="AI339" i="18"/>
  <c r="AI331" i="18"/>
  <c r="AI323" i="18"/>
  <c r="AI315" i="18"/>
  <c r="AI307" i="18"/>
  <c r="AI299" i="18"/>
  <c r="AI291" i="18"/>
  <c r="AI283" i="18"/>
  <c r="AI267" i="18"/>
  <c r="AI259" i="18"/>
  <c r="AI251" i="18"/>
  <c r="AI243" i="18"/>
  <c r="AI235" i="18"/>
  <c r="AI227" i="18"/>
  <c r="AI219" i="18"/>
  <c r="AI211" i="18"/>
  <c r="AI203" i="18"/>
  <c r="AI195" i="18"/>
  <c r="AI187" i="18"/>
  <c r="AI179" i="18"/>
  <c r="AI171" i="18"/>
  <c r="AI163" i="18"/>
  <c r="AI155" i="18"/>
  <c r="AI147" i="18"/>
  <c r="AI139" i="18"/>
  <c r="AI131" i="18"/>
  <c r="AI477" i="18"/>
  <c r="AI461" i="18"/>
  <c r="AI445" i="18"/>
  <c r="AI413" i="18"/>
  <c r="AI381" i="18"/>
  <c r="AI333" i="18"/>
  <c r="AI301" i="18"/>
  <c r="AI277" i="18"/>
  <c r="AI221" i="18"/>
  <c r="AI189" i="18"/>
  <c r="AI421" i="18"/>
  <c r="AI357" i="18"/>
  <c r="AI325" i="18"/>
  <c r="AI309" i="18"/>
  <c r="AI245" i="18"/>
  <c r="AI181" i="18"/>
  <c r="AI397" i="18"/>
  <c r="AI205" i="18"/>
  <c r="AI493" i="18"/>
  <c r="AI469" i="18"/>
  <c r="AI453" i="18"/>
  <c r="AI437" i="18"/>
  <c r="AI429" i="18"/>
  <c r="AI389" i="18"/>
  <c r="AI365" i="18"/>
  <c r="AI341" i="18"/>
  <c r="AI317" i="18"/>
  <c r="AI293" i="18"/>
  <c r="AI285" i="18"/>
  <c r="AI261" i="18"/>
  <c r="AI253" i="18"/>
  <c r="AI229" i="18"/>
  <c r="AI485" i="18"/>
  <c r="AI405" i="18"/>
  <c r="AI373" i="18"/>
  <c r="AI349" i="18"/>
  <c r="AI269" i="18"/>
  <c r="AI237" i="18"/>
  <c r="AI213" i="18"/>
  <c r="AI197" i="18"/>
  <c r="AI123" i="18"/>
  <c r="AI115" i="18"/>
  <c r="AI107" i="18"/>
  <c r="AI99" i="18"/>
  <c r="AI435" i="18"/>
  <c r="AI275" i="18"/>
  <c r="AI165" i="18"/>
  <c r="AI157" i="18"/>
  <c r="AI149" i="18"/>
  <c r="AI141" i="18"/>
  <c r="AI133" i="18"/>
  <c r="AI125" i="18"/>
  <c r="AI117" i="18"/>
  <c r="AI109" i="18"/>
  <c r="AI101" i="18"/>
  <c r="AI93" i="18"/>
  <c r="AI85" i="18"/>
  <c r="AI77" i="18"/>
  <c r="AI69" i="18"/>
  <c r="AI61" i="18"/>
  <c r="AI53" i="18"/>
  <c r="AI45" i="18"/>
  <c r="AI37" i="18"/>
  <c r="AI498" i="18"/>
  <c r="AI490" i="18"/>
  <c r="AI482" i="18"/>
  <c r="AI474" i="18"/>
  <c r="AI466" i="18"/>
  <c r="AI458" i="18"/>
  <c r="AI450" i="18"/>
  <c r="AI442" i="18"/>
  <c r="AI434" i="18"/>
  <c r="AI426" i="18"/>
  <c r="AI418" i="18"/>
  <c r="AI410" i="18"/>
  <c r="AI402" i="18"/>
  <c r="AI394" i="18"/>
  <c r="AI386" i="18"/>
  <c r="AI378" i="18"/>
  <c r="AI370" i="18"/>
  <c r="AI364" i="18"/>
  <c r="AI362" i="18"/>
  <c r="AI356" i="18"/>
  <c r="AI354" i="18"/>
  <c r="AI348" i="18"/>
  <c r="AI346" i="18"/>
  <c r="AI340" i="18"/>
  <c r="AI338" i="18"/>
  <c r="AI332" i="18"/>
  <c r="AI330" i="18"/>
  <c r="AI324" i="18"/>
  <c r="AI322" i="18"/>
  <c r="AI316" i="18"/>
  <c r="AI314" i="18"/>
  <c r="AI308" i="18"/>
  <c r="AI306" i="18"/>
  <c r="AI300" i="18"/>
  <c r="AI298" i="18"/>
  <c r="AI292" i="18"/>
  <c r="AI290" i="18"/>
  <c r="AI284" i="18"/>
  <c r="AI282" i="18"/>
  <c r="AI276" i="18"/>
  <c r="AI274" i="18"/>
  <c r="AI268" i="18"/>
  <c r="AI266" i="18"/>
  <c r="AI260" i="18"/>
  <c r="AI258" i="18"/>
  <c r="AI252" i="18"/>
  <c r="AI250" i="18"/>
  <c r="AI244" i="18"/>
  <c r="AI242" i="18"/>
  <c r="AI236" i="18"/>
  <c r="AI234" i="18"/>
  <c r="AI228" i="18"/>
  <c r="AI226" i="18"/>
  <c r="AI220" i="18"/>
  <c r="AI218" i="18"/>
  <c r="AI212" i="18"/>
  <c r="AI210" i="18"/>
  <c r="AI204" i="18"/>
  <c r="AI202" i="18"/>
  <c r="AI196" i="18"/>
  <c r="AI194" i="18"/>
  <c r="AI188" i="18"/>
  <c r="AI186" i="18"/>
  <c r="AI180" i="18"/>
  <c r="AI178" i="18"/>
  <c r="AI172" i="18"/>
  <c r="AI170" i="18"/>
  <c r="AI164" i="18"/>
  <c r="AI162" i="18"/>
  <c r="AI154" i="18"/>
  <c r="AI146" i="18"/>
  <c r="AI138" i="18"/>
  <c r="AI130" i="18"/>
  <c r="AI122" i="18"/>
  <c r="AI114" i="18"/>
  <c r="AI106" i="18"/>
  <c r="AI98" i="18"/>
  <c r="AI90" i="18"/>
  <c r="AI82" i="18"/>
  <c r="AI74" i="18"/>
  <c r="AI66" i="18"/>
  <c r="AI58" i="18"/>
  <c r="AI50" i="18"/>
  <c r="AI42" i="18"/>
  <c r="AI34" i="18"/>
  <c r="AI495" i="18"/>
  <c r="AI487" i="18"/>
  <c r="AI479" i="18"/>
  <c r="AI471" i="18"/>
  <c r="AI463" i="18"/>
  <c r="AI455" i="18"/>
  <c r="AI447" i="18"/>
  <c r="AI439" i="18"/>
  <c r="AI431" i="18"/>
  <c r="AI423" i="18"/>
  <c r="AI415" i="18"/>
  <c r="AI407" i="18"/>
  <c r="AI399" i="18"/>
  <c r="AI391" i="18"/>
  <c r="AI383" i="18"/>
  <c r="AI375" i="18"/>
  <c r="AI372" i="18"/>
  <c r="AI367" i="18"/>
  <c r="AI359" i="18"/>
  <c r="AI351" i="18"/>
  <c r="AI343" i="18"/>
  <c r="AI335" i="18"/>
  <c r="AI327" i="18"/>
  <c r="AI319" i="18"/>
  <c r="AI311" i="18"/>
  <c r="AI303" i="18"/>
  <c r="AI295" i="18"/>
  <c r="AI287" i="18"/>
  <c r="AI279" i="18"/>
  <c r="AI271" i="18"/>
  <c r="AI263" i="18"/>
  <c r="AI255" i="18"/>
  <c r="AI247" i="18"/>
  <c r="AI239" i="18"/>
  <c r="AI231" i="18"/>
  <c r="AI223" i="18"/>
  <c r="AI215" i="18"/>
  <c r="AI207" i="18"/>
  <c r="AI199" i="18"/>
  <c r="AI191" i="18"/>
  <c r="AI183" i="18"/>
  <c r="AI175" i="18"/>
  <c r="AI167" i="18"/>
  <c r="AI159" i="18"/>
  <c r="AI151" i="18"/>
  <c r="AI143" i="18"/>
  <c r="AI135" i="18"/>
  <c r="AI127" i="18"/>
  <c r="AI119" i="18"/>
  <c r="AI111" i="18"/>
  <c r="AI103" i="18"/>
  <c r="AI95" i="18"/>
  <c r="AI87" i="18"/>
  <c r="AI79" i="18"/>
  <c r="AI71" i="18"/>
  <c r="AI63" i="18"/>
  <c r="AI55" i="18"/>
  <c r="AI47" i="18"/>
  <c r="AI39" i="18"/>
  <c r="AI492" i="18"/>
  <c r="AI484" i="18"/>
  <c r="AI476" i="18"/>
  <c r="AI468" i="18"/>
  <c r="AI460" i="18"/>
  <c r="AI452" i="18"/>
  <c r="AI444" i="18"/>
  <c r="AI436" i="18"/>
  <c r="AI428" i="18"/>
  <c r="AI420" i="18"/>
  <c r="AI412" i="18"/>
  <c r="AI404" i="18"/>
  <c r="AI396" i="18"/>
  <c r="AI388" i="18"/>
  <c r="AI380" i="18"/>
  <c r="AI497" i="18"/>
  <c r="AI489" i="18"/>
  <c r="AI481" i="18"/>
  <c r="AI473" i="18"/>
  <c r="AI465" i="18"/>
  <c r="AI457" i="18"/>
  <c r="AI449" i="18"/>
  <c r="AI441" i="18"/>
  <c r="AI433" i="18"/>
  <c r="AI425" i="18"/>
  <c r="AI417" i="18"/>
  <c r="AI409" i="18"/>
  <c r="AI401" i="18"/>
  <c r="AI393" i="18"/>
  <c r="AI385" i="18"/>
  <c r="AI377" i="18"/>
  <c r="AI369" i="18"/>
  <c r="AI361" i="18"/>
  <c r="AI353" i="18"/>
  <c r="AI345" i="18"/>
  <c r="AI337" i="18"/>
  <c r="AI329" i="18"/>
  <c r="AI321" i="18"/>
  <c r="AI313" i="18"/>
  <c r="AI305" i="18"/>
  <c r="AI297" i="18"/>
  <c r="AI289" i="18"/>
  <c r="AI281" i="18"/>
  <c r="AI273" i="18"/>
  <c r="AI265" i="18"/>
  <c r="AI257" i="18"/>
  <c r="AI249" i="18"/>
  <c r="AI241" i="18"/>
  <c r="AI233" i="18"/>
  <c r="AI225" i="18"/>
  <c r="AI217" i="18"/>
  <c r="AI209" i="18"/>
  <c r="AI201" i="18"/>
  <c r="AI193" i="18"/>
  <c r="AI185" i="18"/>
  <c r="AI177" i="18"/>
  <c r="AI169" i="18"/>
  <c r="AI161" i="18"/>
  <c r="AI153" i="18"/>
  <c r="AI145" i="18"/>
  <c r="AI137" i="18"/>
  <c r="AI129" i="18"/>
  <c r="AI121" i="18"/>
  <c r="AI113" i="18"/>
  <c r="AI105" i="18"/>
  <c r="AI97" i="18"/>
  <c r="AI89" i="18"/>
  <c r="AI81" i="18"/>
  <c r="AI73" i="18"/>
  <c r="AI65" i="18"/>
  <c r="AI57" i="18"/>
  <c r="AI49" i="18"/>
  <c r="AI41" i="18"/>
  <c r="AI33" i="18"/>
  <c r="AI494" i="18"/>
  <c r="AI486" i="18"/>
  <c r="AI478" i="18"/>
  <c r="AI470" i="18"/>
  <c r="AI462" i="18"/>
  <c r="AI454" i="18"/>
  <c r="AI446" i="18"/>
  <c r="AI438" i="18"/>
  <c r="AI430" i="18"/>
  <c r="AI422" i="18"/>
  <c r="AI414" i="18"/>
  <c r="AI406" i="18"/>
  <c r="AI398" i="18"/>
  <c r="AI390" i="18"/>
  <c r="AI382" i="18"/>
  <c r="AI374" i="18"/>
  <c r="AI366" i="18"/>
  <c r="AI358" i="18"/>
  <c r="AI350" i="18"/>
  <c r="AI342" i="18"/>
  <c r="AI334" i="18"/>
  <c r="AI326" i="18"/>
  <c r="AI318" i="18"/>
  <c r="AI310" i="18"/>
  <c r="AI302" i="18"/>
  <c r="AI294" i="18"/>
  <c r="AI286" i="18"/>
  <c r="AI278" i="18"/>
  <c r="AI270" i="18"/>
  <c r="AI262" i="18"/>
  <c r="AI254" i="18"/>
  <c r="AI246" i="18"/>
  <c r="AI238" i="18"/>
  <c r="AI230" i="18"/>
  <c r="AI222" i="18"/>
  <c r="AI214" i="18"/>
  <c r="AI206" i="18"/>
  <c r="AI198" i="18"/>
  <c r="AI190" i="18"/>
  <c r="AI182" i="18"/>
  <c r="AI174" i="18"/>
  <c r="AI166" i="18"/>
  <c r="AI158" i="18"/>
  <c r="AI156" i="18"/>
  <c r="AI150" i="18"/>
  <c r="AI148" i="18"/>
  <c r="AI142" i="18"/>
  <c r="AI140" i="18"/>
  <c r="AI134" i="18"/>
  <c r="AI132" i="18"/>
  <c r="AI126" i="18"/>
  <c r="AI124" i="18"/>
  <c r="AI118" i="18"/>
  <c r="AI116" i="18"/>
  <c r="AI110" i="18"/>
  <c r="AI108" i="18"/>
  <c r="AI102" i="18"/>
  <c r="AI100" i="18"/>
  <c r="AI94" i="18"/>
  <c r="AI92" i="18"/>
  <c r="AI86" i="18"/>
  <c r="AI84" i="18"/>
  <c r="AI78" i="18"/>
  <c r="AI76" i="18"/>
  <c r="AI70" i="18"/>
  <c r="AI68" i="18"/>
  <c r="AI62" i="18"/>
  <c r="AI60" i="18"/>
  <c r="AI54" i="18"/>
  <c r="AI52" i="18"/>
  <c r="AI46" i="18"/>
  <c r="AI44" i="18"/>
  <c r="AI38" i="18"/>
  <c r="AI36" i="18"/>
  <c r="AI91" i="18"/>
  <c r="AI83" i="18"/>
  <c r="AI75" i="18"/>
  <c r="AI67" i="18"/>
  <c r="AI59" i="18"/>
  <c r="AI51" i="18"/>
  <c r="AI43" i="18"/>
  <c r="AI35" i="18"/>
  <c r="AI496" i="18"/>
  <c r="AI488" i="18"/>
  <c r="AI480" i="18"/>
  <c r="AI472" i="18"/>
  <c r="AI464" i="18"/>
  <c r="AI456" i="18"/>
  <c r="AI448" i="18"/>
  <c r="AI440" i="18"/>
  <c r="AI432" i="18"/>
  <c r="AI424" i="18"/>
  <c r="AI416" i="18"/>
  <c r="AI408" i="18"/>
  <c r="AI400" i="18"/>
  <c r="AI392" i="18"/>
  <c r="AI384" i="18"/>
  <c r="AI376" i="18"/>
  <c r="AI368" i="18"/>
  <c r="AI360" i="18"/>
  <c r="AI352" i="18"/>
  <c r="AI344" i="18"/>
  <c r="AI336" i="18"/>
  <c r="AI328" i="18"/>
  <c r="AI320" i="18"/>
  <c r="AI312" i="18"/>
  <c r="AI304" i="18"/>
  <c r="AI296" i="18"/>
  <c r="AI288" i="18"/>
  <c r="AI280" i="18"/>
  <c r="AI272" i="18"/>
  <c r="AI264" i="18"/>
  <c r="AI256" i="18"/>
  <c r="AI248" i="18"/>
  <c r="AI240" i="18"/>
  <c r="AI232" i="18"/>
  <c r="AI224" i="18"/>
  <c r="AI216" i="18"/>
  <c r="AI208" i="18"/>
  <c r="AI200" i="18"/>
  <c r="AI192" i="18"/>
  <c r="AI184" i="18"/>
  <c r="AI176" i="18"/>
  <c r="AI168" i="18"/>
  <c r="AI160" i="18"/>
  <c r="AI152" i="18"/>
  <c r="AI144" i="18"/>
  <c r="AI136" i="18"/>
  <c r="AI128" i="18"/>
  <c r="AI120" i="18"/>
  <c r="AI112" i="18"/>
  <c r="AI104" i="18"/>
  <c r="AI96" i="18"/>
  <c r="AI88" i="18"/>
  <c r="AI80" i="18"/>
  <c r="AI72" i="18"/>
  <c r="AI64" i="18"/>
  <c r="AI56" i="18"/>
  <c r="AI48" i="18"/>
  <c r="AI40" i="18"/>
  <c r="AI32" i="18"/>
  <c r="S4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" i="18"/>
  <c r="R4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" i="18"/>
  <c r="Q4" i="18"/>
  <c r="Q5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Q3" i="18"/>
  <c r="P3" i="18"/>
  <c r="AI5" i="18" l="1"/>
  <c r="AI30" i="18"/>
  <c r="AI22" i="18"/>
  <c r="AI14" i="18"/>
  <c r="AI28" i="18"/>
  <c r="AI20" i="18"/>
  <c r="AI27" i="18"/>
  <c r="AI19" i="18"/>
  <c r="AI11" i="18"/>
  <c r="AI18" i="18"/>
  <c r="AI10" i="18"/>
  <c r="AI3" i="18"/>
  <c r="AI17" i="18"/>
  <c r="AI26" i="18"/>
  <c r="AI25" i="18"/>
  <c r="AI9" i="18"/>
  <c r="AI24" i="18"/>
  <c r="AI16" i="18"/>
  <c r="AI8" i="18"/>
  <c r="AI31" i="18"/>
  <c r="AI23" i="18"/>
  <c r="AI15" i="18"/>
  <c r="AI7" i="18"/>
  <c r="AI29" i="18"/>
  <c r="AI13" i="18"/>
  <c r="AI21" i="18"/>
  <c r="AI6" i="18"/>
  <c r="AI12" i="18"/>
  <c r="AI4" i="18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F43" i="13" l="1"/>
  <c r="D40" i="13"/>
  <c r="D39" i="13"/>
  <c r="D41" i="13"/>
  <c r="F40" i="13"/>
  <c r="F44" i="13"/>
  <c r="E39" i="13"/>
  <c r="E41" i="13"/>
  <c r="F39" i="13"/>
  <c r="E43" i="13"/>
  <c r="E44" i="13"/>
  <c r="F41" i="13"/>
  <c r="E40" i="13"/>
  <c r="D44" i="13"/>
  <c r="D43" i="13"/>
  <c r="C2" i="13"/>
  <c r="J13" i="13" l="1"/>
  <c r="I13" i="13"/>
  <c r="H13" i="13"/>
  <c r="F13" i="13"/>
  <c r="E13" i="13"/>
  <c r="D13" i="13"/>
  <c r="J24" i="13" l="1"/>
  <c r="I24" i="13"/>
  <c r="H24" i="13"/>
  <c r="J23" i="13"/>
  <c r="I23" i="13"/>
  <c r="H23" i="13"/>
  <c r="J21" i="13"/>
  <c r="I21" i="13"/>
  <c r="H21" i="13"/>
  <c r="J20" i="13"/>
  <c r="I20" i="13"/>
  <c r="H20" i="13"/>
  <c r="J19" i="13"/>
  <c r="I19" i="13"/>
  <c r="H19" i="13"/>
  <c r="J18" i="13"/>
  <c r="I18" i="13"/>
  <c r="H18" i="13"/>
  <c r="J12" i="13"/>
  <c r="I12" i="13"/>
  <c r="H12" i="13"/>
  <c r="J11" i="13"/>
  <c r="I11" i="13"/>
  <c r="H11" i="13"/>
  <c r="J10" i="13"/>
  <c r="I10" i="13"/>
  <c r="H10" i="13"/>
  <c r="J9" i="13"/>
  <c r="I9" i="13"/>
  <c r="H9" i="13"/>
  <c r="J8" i="13"/>
  <c r="I8" i="13"/>
  <c r="H8" i="13"/>
  <c r="J7" i="13"/>
  <c r="I7" i="13"/>
  <c r="H7" i="13"/>
  <c r="J5" i="13"/>
  <c r="I5" i="13"/>
  <c r="H5" i="13"/>
  <c r="K9" i="13" l="1"/>
  <c r="K12" i="13"/>
  <c r="H22" i="13" l="1"/>
  <c r="J22" i="13"/>
  <c r="I22" i="13"/>
  <c r="F22" i="13"/>
  <c r="E22" i="13"/>
  <c r="D22" i="13"/>
  <c r="D5" i="13"/>
  <c r="I6" i="13" l="1"/>
  <c r="H6" i="13"/>
  <c r="J6" i="13"/>
  <c r="F42" i="13"/>
  <c r="E42" i="13"/>
  <c r="D42" i="13"/>
  <c r="D25" i="13"/>
  <c r="F24" i="13"/>
  <c r="E24" i="13"/>
  <c r="D24" i="13"/>
  <c r="F23" i="13"/>
  <c r="E23" i="13"/>
  <c r="D23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2" i="13"/>
  <c r="E12" i="13"/>
  <c r="D12" i="13"/>
  <c r="F11" i="13"/>
  <c r="E11" i="13"/>
  <c r="D11" i="13"/>
  <c r="F10" i="13"/>
  <c r="E10" i="13"/>
  <c r="D10" i="13"/>
  <c r="F9" i="13"/>
  <c r="E9" i="13"/>
  <c r="D9" i="13"/>
  <c r="F8" i="13"/>
  <c r="E8" i="13"/>
  <c r="D8" i="13"/>
  <c r="F7" i="13"/>
  <c r="E7" i="13"/>
  <c r="D7" i="13"/>
  <c r="F5" i="13"/>
  <c r="E5" i="13"/>
  <c r="H17" i="13" l="1"/>
  <c r="J15" i="13"/>
  <c r="I14" i="13"/>
  <c r="I15" i="13"/>
  <c r="H14" i="13"/>
  <c r="J16" i="13"/>
  <c r="J17" i="13"/>
  <c r="I16" i="13"/>
  <c r="H15" i="13"/>
  <c r="I17" i="13"/>
  <c r="H16" i="13"/>
  <c r="J14" i="13"/>
  <c r="G9" i="13"/>
  <c r="D27" i="13"/>
  <c r="G12" i="13"/>
  <c r="K17" i="13" l="1"/>
  <c r="F6" i="13"/>
  <c r="E6" i="13"/>
  <c r="D6" i="13"/>
  <c r="D17" i="13" l="1"/>
  <c r="F15" i="13"/>
  <c r="E14" i="13"/>
  <c r="F16" i="13"/>
  <c r="E15" i="13"/>
  <c r="D14" i="13"/>
  <c r="F17" i="13"/>
  <c r="E16" i="13"/>
  <c r="D15" i="13"/>
  <c r="E17" i="13"/>
  <c r="D16" i="13"/>
  <c r="F14" i="13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6671" i="3"/>
  <c r="E6672" i="3"/>
  <c r="E6673" i="3"/>
  <c r="E6674" i="3"/>
  <c r="E6675" i="3"/>
  <c r="E6676" i="3"/>
  <c r="E6677" i="3"/>
  <c r="E6678" i="3"/>
  <c r="E6679" i="3"/>
  <c r="E6680" i="3"/>
  <c r="E6681" i="3"/>
  <c r="E6682" i="3"/>
  <c r="E6683" i="3"/>
  <c r="E6684" i="3"/>
  <c r="E6685" i="3"/>
  <c r="E6686" i="3"/>
  <c r="E6687" i="3"/>
  <c r="E6688" i="3"/>
  <c r="E6689" i="3"/>
  <c r="E6690" i="3"/>
  <c r="E6691" i="3"/>
  <c r="E6692" i="3"/>
  <c r="E6693" i="3"/>
  <c r="E6694" i="3"/>
  <c r="E6695" i="3"/>
  <c r="E6696" i="3"/>
  <c r="E6697" i="3"/>
  <c r="E6698" i="3"/>
  <c r="E6699" i="3"/>
  <c r="E6700" i="3"/>
  <c r="E6701" i="3"/>
  <c r="E6702" i="3"/>
  <c r="E6703" i="3"/>
  <c r="E6704" i="3"/>
  <c r="E6705" i="3"/>
  <c r="E6706" i="3"/>
  <c r="E6707" i="3"/>
  <c r="E6708" i="3"/>
  <c r="E6709" i="3"/>
  <c r="E6710" i="3"/>
  <c r="E6711" i="3"/>
  <c r="E6712" i="3"/>
  <c r="E6713" i="3"/>
  <c r="E6714" i="3"/>
  <c r="E6715" i="3"/>
  <c r="E6716" i="3"/>
  <c r="E6717" i="3"/>
  <c r="E6718" i="3"/>
  <c r="E6719" i="3"/>
  <c r="E6720" i="3"/>
  <c r="E6721" i="3"/>
  <c r="E6722" i="3"/>
  <c r="E6723" i="3"/>
  <c r="E6724" i="3"/>
  <c r="E6725" i="3"/>
  <c r="E6726" i="3"/>
  <c r="E6727" i="3"/>
  <c r="E6728" i="3"/>
  <c r="E6729" i="3"/>
  <c r="E6730" i="3"/>
  <c r="E6731" i="3"/>
  <c r="E6732" i="3"/>
  <c r="E6733" i="3"/>
  <c r="E6734" i="3"/>
  <c r="E6735" i="3"/>
  <c r="E6736" i="3"/>
  <c r="E6737" i="3"/>
  <c r="E6738" i="3"/>
  <c r="E6739" i="3"/>
  <c r="E6740" i="3"/>
  <c r="E6741" i="3"/>
  <c r="E6742" i="3"/>
  <c r="E6743" i="3"/>
  <c r="E6744" i="3"/>
  <c r="E6745" i="3"/>
  <c r="E6746" i="3"/>
  <c r="E6747" i="3"/>
  <c r="E6748" i="3"/>
  <c r="E6749" i="3"/>
  <c r="E6750" i="3"/>
  <c r="E6751" i="3"/>
  <c r="E6752" i="3"/>
  <c r="E6753" i="3"/>
  <c r="E6754" i="3"/>
  <c r="E6755" i="3"/>
  <c r="E6756" i="3"/>
  <c r="E6757" i="3"/>
  <c r="E6758" i="3"/>
  <c r="E6759" i="3"/>
  <c r="E6760" i="3"/>
  <c r="E6761" i="3"/>
  <c r="E6762" i="3"/>
  <c r="E6763" i="3"/>
  <c r="E6764" i="3"/>
  <c r="E6765" i="3"/>
  <c r="E6766" i="3"/>
  <c r="E6767" i="3"/>
  <c r="E6768" i="3"/>
  <c r="E6769" i="3"/>
  <c r="E6770" i="3"/>
  <c r="E6771" i="3"/>
  <c r="E6772" i="3"/>
  <c r="E6773" i="3"/>
  <c r="E6774" i="3"/>
  <c r="E6775" i="3"/>
  <c r="E6776" i="3"/>
  <c r="E6777" i="3"/>
  <c r="E6778" i="3"/>
  <c r="E6779" i="3"/>
  <c r="E6780" i="3"/>
  <c r="E6781" i="3"/>
  <c r="E6782" i="3"/>
  <c r="E6783" i="3"/>
  <c r="E6784" i="3"/>
  <c r="E6785" i="3"/>
  <c r="E6786" i="3"/>
  <c r="E6787" i="3"/>
  <c r="E6788" i="3"/>
  <c r="E6789" i="3"/>
  <c r="E6790" i="3"/>
  <c r="E6791" i="3"/>
  <c r="E6792" i="3"/>
  <c r="E6793" i="3"/>
  <c r="E6794" i="3"/>
  <c r="E6795" i="3"/>
  <c r="E6796" i="3"/>
  <c r="E6797" i="3"/>
  <c r="E6798" i="3"/>
  <c r="E6799" i="3"/>
  <c r="E6800" i="3"/>
  <c r="E6801" i="3"/>
  <c r="E6802" i="3"/>
  <c r="E6803" i="3"/>
  <c r="E6804" i="3"/>
  <c r="E6805" i="3"/>
  <c r="E6806" i="3"/>
  <c r="E6807" i="3"/>
  <c r="E6808" i="3"/>
  <c r="E6809" i="3"/>
  <c r="E6810" i="3"/>
  <c r="E6811" i="3"/>
  <c r="E6812" i="3"/>
  <c r="E6813" i="3"/>
  <c r="E6814" i="3"/>
  <c r="E6815" i="3"/>
  <c r="E6816" i="3"/>
  <c r="E6817" i="3"/>
  <c r="E6818" i="3"/>
  <c r="E6819" i="3"/>
  <c r="E6820" i="3"/>
  <c r="E6821" i="3"/>
  <c r="E6822" i="3"/>
  <c r="E6823" i="3"/>
  <c r="E6824" i="3"/>
  <c r="E6825" i="3"/>
  <c r="E6826" i="3"/>
  <c r="E6827" i="3"/>
  <c r="E6828" i="3"/>
  <c r="E6829" i="3"/>
  <c r="E6830" i="3"/>
  <c r="E6831" i="3"/>
  <c r="E6832" i="3"/>
  <c r="E6833" i="3"/>
  <c r="E6834" i="3"/>
  <c r="E6835" i="3"/>
  <c r="E6836" i="3"/>
  <c r="E6837" i="3"/>
  <c r="E6838" i="3"/>
  <c r="E6839" i="3"/>
  <c r="E6840" i="3"/>
  <c r="E6841" i="3"/>
  <c r="E6842" i="3"/>
  <c r="E6843" i="3"/>
  <c r="E6844" i="3"/>
  <c r="E6845" i="3"/>
  <c r="E6846" i="3"/>
  <c r="E6847" i="3"/>
  <c r="E6848" i="3"/>
  <c r="E6849" i="3"/>
  <c r="E6850" i="3"/>
  <c r="E6851" i="3"/>
  <c r="E6852" i="3"/>
  <c r="E6853" i="3"/>
  <c r="E6854" i="3"/>
  <c r="E6855" i="3"/>
  <c r="E6856" i="3"/>
  <c r="E6857" i="3"/>
  <c r="E6858" i="3"/>
  <c r="E6859" i="3"/>
  <c r="E6860" i="3"/>
  <c r="E6861" i="3"/>
  <c r="E6862" i="3"/>
  <c r="E6863" i="3"/>
  <c r="E6864" i="3"/>
  <c r="E6865" i="3"/>
  <c r="E6866" i="3"/>
  <c r="E6867" i="3"/>
  <c r="E6868" i="3"/>
  <c r="E6869" i="3"/>
  <c r="E6870" i="3"/>
  <c r="E6871" i="3"/>
  <c r="E6872" i="3"/>
  <c r="E6873" i="3"/>
  <c r="E6874" i="3"/>
  <c r="E6875" i="3"/>
  <c r="E6876" i="3"/>
  <c r="E6877" i="3"/>
  <c r="E6878" i="3"/>
  <c r="E6879" i="3"/>
  <c r="E6880" i="3"/>
  <c r="E6881" i="3"/>
  <c r="E6882" i="3"/>
  <c r="E6883" i="3"/>
  <c r="E6884" i="3"/>
  <c r="E6885" i="3"/>
  <c r="E6886" i="3"/>
  <c r="E6887" i="3"/>
  <c r="E6888" i="3"/>
  <c r="E6889" i="3"/>
  <c r="E6890" i="3"/>
  <c r="E6891" i="3"/>
  <c r="E6892" i="3"/>
  <c r="E6893" i="3"/>
  <c r="E6894" i="3"/>
  <c r="E6895" i="3"/>
  <c r="E6896" i="3"/>
  <c r="E6897" i="3"/>
  <c r="E6898" i="3"/>
  <c r="E6899" i="3"/>
  <c r="E6900" i="3"/>
  <c r="E6901" i="3"/>
  <c r="E6902" i="3"/>
  <c r="E6903" i="3"/>
  <c r="E6904" i="3"/>
  <c r="E6905" i="3"/>
  <c r="E6906" i="3"/>
  <c r="E6907" i="3"/>
  <c r="E6908" i="3"/>
  <c r="E6909" i="3"/>
  <c r="E6910" i="3"/>
  <c r="E6911" i="3"/>
  <c r="E6912" i="3"/>
  <c r="E6913" i="3"/>
  <c r="E6914" i="3"/>
  <c r="E6915" i="3"/>
  <c r="E6916" i="3"/>
  <c r="E6917" i="3"/>
  <c r="E6918" i="3"/>
  <c r="E6919" i="3"/>
  <c r="E6920" i="3"/>
  <c r="E6921" i="3"/>
  <c r="E6922" i="3"/>
  <c r="E6923" i="3"/>
  <c r="E6924" i="3"/>
  <c r="E6925" i="3"/>
  <c r="E6926" i="3"/>
  <c r="E6927" i="3"/>
  <c r="E6928" i="3"/>
  <c r="E6929" i="3"/>
  <c r="E6930" i="3"/>
  <c r="E6931" i="3"/>
  <c r="E6932" i="3"/>
  <c r="E6933" i="3"/>
  <c r="E6934" i="3"/>
  <c r="E6935" i="3"/>
  <c r="E6936" i="3"/>
  <c r="E6937" i="3"/>
  <c r="E6938" i="3"/>
  <c r="E6939" i="3"/>
  <c r="E6940" i="3"/>
  <c r="E6941" i="3"/>
  <c r="E6942" i="3"/>
  <c r="E6943" i="3"/>
  <c r="E6944" i="3"/>
  <c r="E6945" i="3"/>
  <c r="E6946" i="3"/>
  <c r="E6947" i="3"/>
  <c r="E6948" i="3"/>
  <c r="E6949" i="3"/>
  <c r="E6950" i="3"/>
  <c r="E6951" i="3"/>
  <c r="E6952" i="3"/>
  <c r="E6953" i="3"/>
  <c r="E6954" i="3"/>
  <c r="E6955" i="3"/>
  <c r="E6956" i="3"/>
  <c r="E6957" i="3"/>
  <c r="E6958" i="3"/>
  <c r="E6959" i="3"/>
  <c r="E6960" i="3"/>
  <c r="E6961" i="3"/>
  <c r="E6962" i="3"/>
  <c r="E6963" i="3"/>
  <c r="E6964" i="3"/>
  <c r="E6965" i="3"/>
  <c r="E6966" i="3"/>
  <c r="E6967" i="3"/>
  <c r="E6968" i="3"/>
  <c r="E6969" i="3"/>
  <c r="E6970" i="3"/>
  <c r="E6971" i="3"/>
  <c r="E6972" i="3"/>
  <c r="E6973" i="3"/>
  <c r="E6974" i="3"/>
  <c r="E6975" i="3"/>
  <c r="E6976" i="3"/>
  <c r="E6977" i="3"/>
  <c r="E6978" i="3"/>
  <c r="E6979" i="3"/>
  <c r="E6980" i="3"/>
  <c r="E6981" i="3"/>
  <c r="E6982" i="3"/>
  <c r="E6983" i="3"/>
  <c r="E6984" i="3"/>
  <c r="E6985" i="3"/>
  <c r="E6986" i="3"/>
  <c r="E6987" i="3"/>
  <c r="E6988" i="3"/>
  <c r="E6989" i="3"/>
  <c r="E6990" i="3"/>
  <c r="E6991" i="3"/>
  <c r="E6992" i="3"/>
  <c r="E6993" i="3"/>
  <c r="E6994" i="3"/>
  <c r="E6995" i="3"/>
  <c r="E6996" i="3"/>
  <c r="E6997" i="3"/>
  <c r="E6998" i="3"/>
  <c r="E6999" i="3"/>
  <c r="E7000" i="3"/>
  <c r="E7001" i="3"/>
  <c r="E7002" i="3"/>
  <c r="E7003" i="3"/>
  <c r="E7004" i="3"/>
  <c r="E7005" i="3"/>
  <c r="E7006" i="3"/>
  <c r="E7007" i="3"/>
  <c r="E7008" i="3"/>
  <c r="E7009" i="3"/>
  <c r="E7010" i="3"/>
  <c r="E7011" i="3"/>
  <c r="E7012" i="3"/>
  <c r="E7013" i="3"/>
  <c r="E7014" i="3"/>
  <c r="E7015" i="3"/>
  <c r="E7016" i="3"/>
  <c r="E7017" i="3"/>
  <c r="E7018" i="3"/>
  <c r="E7019" i="3"/>
  <c r="E7020" i="3"/>
  <c r="E7021" i="3"/>
  <c r="E7022" i="3"/>
  <c r="E7023" i="3"/>
  <c r="E7024" i="3"/>
  <c r="E7025" i="3"/>
  <c r="E7026" i="3"/>
  <c r="E7027" i="3"/>
  <c r="E7028" i="3"/>
  <c r="E7029" i="3"/>
  <c r="E7030" i="3"/>
  <c r="E7031" i="3"/>
  <c r="E7032" i="3"/>
  <c r="E7033" i="3"/>
  <c r="E7034" i="3"/>
  <c r="E7035" i="3"/>
  <c r="E7036" i="3"/>
  <c r="E7037" i="3"/>
  <c r="E7038" i="3"/>
  <c r="E7039" i="3"/>
  <c r="E7040" i="3"/>
  <c r="E7041" i="3"/>
  <c r="E7042" i="3"/>
  <c r="E7043" i="3"/>
  <c r="E7044" i="3"/>
  <c r="E7045" i="3"/>
  <c r="E7046" i="3"/>
  <c r="E7047" i="3"/>
  <c r="E7048" i="3"/>
  <c r="E7049" i="3"/>
  <c r="E7050" i="3"/>
  <c r="E7051" i="3"/>
  <c r="E7052" i="3"/>
  <c r="E7053" i="3"/>
  <c r="E7054" i="3"/>
  <c r="E7055" i="3"/>
  <c r="E7056" i="3"/>
  <c r="E7057" i="3"/>
  <c r="E7058" i="3"/>
  <c r="E7059" i="3"/>
  <c r="E7060" i="3"/>
  <c r="E7061" i="3"/>
  <c r="E7062" i="3"/>
  <c r="E7063" i="3"/>
  <c r="E7064" i="3"/>
  <c r="E7065" i="3"/>
  <c r="E7066" i="3"/>
  <c r="E7067" i="3"/>
  <c r="E7068" i="3"/>
  <c r="E7069" i="3"/>
  <c r="E7070" i="3"/>
  <c r="E7071" i="3"/>
  <c r="E7072" i="3"/>
  <c r="E7073" i="3"/>
  <c r="E7074" i="3"/>
  <c r="E7075" i="3"/>
  <c r="E7076" i="3"/>
  <c r="E7077" i="3"/>
  <c r="E7078" i="3"/>
  <c r="E7079" i="3"/>
  <c r="E7080" i="3"/>
  <c r="E7081" i="3"/>
  <c r="E7082" i="3"/>
  <c r="E7083" i="3"/>
  <c r="E7084" i="3"/>
  <c r="E7085" i="3"/>
  <c r="E7086" i="3"/>
  <c r="E7087" i="3"/>
  <c r="E7088" i="3"/>
  <c r="E7089" i="3"/>
  <c r="E7090" i="3"/>
  <c r="E7091" i="3"/>
  <c r="E7092" i="3"/>
  <c r="E7093" i="3"/>
  <c r="E7094" i="3"/>
  <c r="E7095" i="3"/>
  <c r="E7096" i="3"/>
  <c r="E7097" i="3"/>
  <c r="E7098" i="3"/>
  <c r="E7099" i="3"/>
  <c r="E7100" i="3"/>
  <c r="E7101" i="3"/>
  <c r="E7102" i="3"/>
  <c r="E7103" i="3"/>
  <c r="E7104" i="3"/>
  <c r="E7105" i="3"/>
  <c r="E7106" i="3"/>
  <c r="E7107" i="3"/>
  <c r="E7108" i="3"/>
  <c r="E7109" i="3"/>
  <c r="E7110" i="3"/>
  <c r="E7111" i="3"/>
  <c r="E7112" i="3"/>
  <c r="E7113" i="3"/>
  <c r="E7114" i="3"/>
  <c r="E7115" i="3"/>
  <c r="E7116" i="3"/>
  <c r="E7117" i="3"/>
  <c r="E7118" i="3"/>
  <c r="E7119" i="3"/>
  <c r="E7120" i="3"/>
  <c r="E7121" i="3"/>
  <c r="E7122" i="3"/>
  <c r="E7123" i="3"/>
  <c r="E7124" i="3"/>
  <c r="E7125" i="3"/>
  <c r="E7126" i="3"/>
  <c r="E7127" i="3"/>
  <c r="E7128" i="3"/>
  <c r="E7129" i="3"/>
  <c r="E7130" i="3"/>
  <c r="E7131" i="3"/>
  <c r="E7132" i="3"/>
  <c r="E7133" i="3"/>
  <c r="E7134" i="3"/>
  <c r="E7135" i="3"/>
  <c r="E7136" i="3"/>
  <c r="E7137" i="3"/>
  <c r="E7138" i="3"/>
  <c r="E7139" i="3"/>
  <c r="E7140" i="3"/>
  <c r="E7141" i="3"/>
  <c r="E7142" i="3"/>
  <c r="E7143" i="3"/>
  <c r="E7144" i="3"/>
  <c r="E7145" i="3"/>
  <c r="E7146" i="3"/>
  <c r="E7147" i="3"/>
  <c r="E7148" i="3"/>
  <c r="E7149" i="3"/>
  <c r="E7150" i="3"/>
  <c r="E7151" i="3"/>
  <c r="E7152" i="3"/>
  <c r="E7153" i="3"/>
  <c r="E7154" i="3"/>
  <c r="E7155" i="3"/>
  <c r="E7156" i="3"/>
  <c r="E7157" i="3"/>
  <c r="E7158" i="3"/>
  <c r="E7159" i="3"/>
  <c r="E7160" i="3"/>
  <c r="E7161" i="3"/>
  <c r="E7162" i="3"/>
  <c r="E7163" i="3"/>
  <c r="E7164" i="3"/>
  <c r="E7165" i="3"/>
  <c r="E7166" i="3"/>
  <c r="E7167" i="3"/>
  <c r="E7168" i="3"/>
  <c r="E7169" i="3"/>
  <c r="E7170" i="3"/>
  <c r="E7171" i="3"/>
  <c r="E7172" i="3"/>
  <c r="E7173" i="3"/>
  <c r="E7174" i="3"/>
  <c r="E7175" i="3"/>
  <c r="E7176" i="3"/>
  <c r="E7177" i="3"/>
  <c r="E7178" i="3"/>
  <c r="E7179" i="3"/>
  <c r="E7180" i="3"/>
  <c r="E7181" i="3"/>
  <c r="E7182" i="3"/>
  <c r="E7183" i="3"/>
  <c r="E7184" i="3"/>
  <c r="E7185" i="3"/>
  <c r="E7186" i="3"/>
  <c r="E7187" i="3"/>
  <c r="E7188" i="3"/>
  <c r="E7189" i="3"/>
  <c r="E7190" i="3"/>
  <c r="E7191" i="3"/>
  <c r="E7192" i="3"/>
  <c r="E7193" i="3"/>
  <c r="E7194" i="3"/>
  <c r="E7195" i="3"/>
  <c r="E7196" i="3"/>
  <c r="E7197" i="3"/>
  <c r="E7198" i="3"/>
  <c r="E7199" i="3"/>
  <c r="E7200" i="3"/>
  <c r="E7201" i="3"/>
  <c r="E7202" i="3"/>
  <c r="E7203" i="3"/>
  <c r="E7204" i="3"/>
  <c r="E7205" i="3"/>
  <c r="E7206" i="3"/>
  <c r="E7207" i="3"/>
  <c r="E7208" i="3"/>
  <c r="E7209" i="3"/>
  <c r="E7210" i="3"/>
  <c r="E7211" i="3"/>
  <c r="E7212" i="3"/>
  <c r="E7213" i="3"/>
  <c r="E7214" i="3"/>
  <c r="E7215" i="3"/>
  <c r="E7216" i="3"/>
  <c r="E7217" i="3"/>
  <c r="E7218" i="3"/>
  <c r="E7219" i="3"/>
  <c r="E7220" i="3"/>
  <c r="E7221" i="3"/>
  <c r="E7222" i="3"/>
  <c r="E7223" i="3"/>
  <c r="E7224" i="3"/>
  <c r="E7225" i="3"/>
  <c r="E7226" i="3"/>
  <c r="E7227" i="3"/>
  <c r="E7228" i="3"/>
  <c r="E7229" i="3"/>
  <c r="E7230" i="3"/>
  <c r="E7231" i="3"/>
  <c r="E7232" i="3"/>
  <c r="E7233" i="3"/>
  <c r="E7234" i="3"/>
  <c r="E7235" i="3"/>
  <c r="E7236" i="3"/>
  <c r="E7237" i="3"/>
  <c r="E7238" i="3"/>
  <c r="E7239" i="3"/>
  <c r="E7240" i="3"/>
  <c r="E7241" i="3"/>
  <c r="E7242" i="3"/>
  <c r="E7243" i="3"/>
  <c r="E7244" i="3"/>
  <c r="E7245" i="3"/>
  <c r="E7246" i="3"/>
  <c r="E7247" i="3"/>
  <c r="E7248" i="3"/>
  <c r="E7249" i="3"/>
  <c r="E7250" i="3"/>
  <c r="E7251" i="3"/>
  <c r="E7252" i="3"/>
  <c r="E7253" i="3"/>
  <c r="E7254" i="3"/>
  <c r="E7255" i="3"/>
  <c r="E7256" i="3"/>
  <c r="E7257" i="3"/>
  <c r="E7258" i="3"/>
  <c r="E7259" i="3"/>
  <c r="E7260" i="3"/>
  <c r="E7261" i="3"/>
  <c r="E7262" i="3"/>
  <c r="E7263" i="3"/>
  <c r="E7264" i="3"/>
  <c r="E7265" i="3"/>
  <c r="E7266" i="3"/>
  <c r="E7267" i="3"/>
  <c r="E7268" i="3"/>
  <c r="E7269" i="3"/>
  <c r="E7270" i="3"/>
  <c r="E7271" i="3"/>
  <c r="E7272" i="3"/>
  <c r="E7273" i="3"/>
  <c r="E7274" i="3"/>
  <c r="E7275" i="3"/>
  <c r="E7276" i="3"/>
  <c r="E7277" i="3"/>
  <c r="E7278" i="3"/>
  <c r="E7279" i="3"/>
  <c r="E7280" i="3"/>
  <c r="E7281" i="3"/>
  <c r="E7282" i="3"/>
  <c r="E7283" i="3"/>
  <c r="E7284" i="3"/>
  <c r="E7285" i="3"/>
  <c r="E7286" i="3"/>
  <c r="E7287" i="3"/>
  <c r="E7288" i="3"/>
  <c r="E7289" i="3"/>
  <c r="E7290" i="3"/>
  <c r="E7291" i="3"/>
  <c r="E7292" i="3"/>
  <c r="E7293" i="3"/>
  <c r="E7294" i="3"/>
  <c r="E7295" i="3"/>
  <c r="E7296" i="3"/>
  <c r="E7297" i="3"/>
  <c r="E7298" i="3"/>
  <c r="E7299" i="3"/>
  <c r="E7300" i="3"/>
  <c r="E7301" i="3"/>
  <c r="E7302" i="3"/>
  <c r="E7303" i="3"/>
  <c r="E7304" i="3"/>
  <c r="E7305" i="3"/>
  <c r="E7306" i="3"/>
  <c r="E7307" i="3"/>
  <c r="E7308" i="3"/>
  <c r="E7309" i="3"/>
  <c r="E7310" i="3"/>
  <c r="E7311" i="3"/>
  <c r="E7312" i="3"/>
  <c r="E7313" i="3"/>
  <c r="E7314" i="3"/>
  <c r="E7315" i="3"/>
  <c r="E7316" i="3"/>
  <c r="E7317" i="3"/>
  <c r="E7318" i="3"/>
  <c r="E7319" i="3"/>
  <c r="E7320" i="3"/>
  <c r="E7321" i="3"/>
  <c r="E7322" i="3"/>
  <c r="E7323" i="3"/>
  <c r="E7324" i="3"/>
  <c r="E7325" i="3"/>
  <c r="E7326" i="3"/>
  <c r="E7327" i="3"/>
  <c r="E7328" i="3"/>
  <c r="E7329" i="3"/>
  <c r="E7330" i="3"/>
  <c r="E7331" i="3"/>
  <c r="E7332" i="3"/>
  <c r="E7333" i="3"/>
  <c r="E7334" i="3"/>
  <c r="E7335" i="3"/>
  <c r="E7336" i="3"/>
  <c r="E7337" i="3"/>
  <c r="E7338" i="3"/>
  <c r="E7339" i="3"/>
  <c r="E7340" i="3"/>
  <c r="E7341" i="3"/>
  <c r="E7342" i="3"/>
  <c r="E7343" i="3"/>
  <c r="E7344" i="3"/>
  <c r="E7345" i="3"/>
  <c r="E7346" i="3"/>
  <c r="E7347" i="3"/>
  <c r="E7348" i="3"/>
  <c r="E7349" i="3"/>
  <c r="E7350" i="3"/>
  <c r="E7351" i="3"/>
  <c r="E7352" i="3"/>
  <c r="E7353" i="3"/>
  <c r="E7354" i="3"/>
  <c r="E7355" i="3"/>
  <c r="E7356" i="3"/>
  <c r="E7357" i="3"/>
  <c r="E7358" i="3"/>
  <c r="E7359" i="3"/>
  <c r="E7360" i="3"/>
  <c r="E7361" i="3"/>
  <c r="E7362" i="3"/>
  <c r="E7363" i="3"/>
  <c r="E7364" i="3"/>
  <c r="E7365" i="3"/>
  <c r="E7366" i="3"/>
  <c r="E7367" i="3"/>
  <c r="E7368" i="3"/>
  <c r="E7369" i="3"/>
  <c r="E7370" i="3"/>
  <c r="E7371" i="3"/>
  <c r="E7372" i="3"/>
  <c r="E7373" i="3"/>
  <c r="E7374" i="3"/>
  <c r="E7375" i="3"/>
  <c r="E7376" i="3"/>
  <c r="E7377" i="3"/>
  <c r="E7378" i="3"/>
  <c r="E7379" i="3"/>
  <c r="E7380" i="3"/>
  <c r="E7381" i="3"/>
  <c r="E7382" i="3"/>
  <c r="E7383" i="3"/>
  <c r="E7384" i="3"/>
  <c r="E7385" i="3"/>
  <c r="E7386" i="3"/>
  <c r="E7387" i="3"/>
  <c r="E7388" i="3"/>
  <c r="E7389" i="3"/>
  <c r="E7390" i="3"/>
  <c r="E7391" i="3"/>
  <c r="E7392" i="3"/>
  <c r="E7393" i="3"/>
  <c r="E7394" i="3"/>
  <c r="E7395" i="3"/>
  <c r="E7396" i="3"/>
  <c r="E7397" i="3"/>
  <c r="E7398" i="3"/>
  <c r="E7399" i="3"/>
  <c r="E7400" i="3"/>
  <c r="E7401" i="3"/>
  <c r="E7402" i="3"/>
  <c r="E7403" i="3"/>
  <c r="E7404" i="3"/>
  <c r="E7405" i="3"/>
  <c r="E7406" i="3"/>
  <c r="E7407" i="3"/>
  <c r="E7408" i="3"/>
  <c r="E7409" i="3"/>
  <c r="E7410" i="3"/>
  <c r="E7411" i="3"/>
  <c r="E7412" i="3"/>
  <c r="E7413" i="3"/>
  <c r="E7414" i="3"/>
  <c r="E7415" i="3"/>
  <c r="E7416" i="3"/>
  <c r="E7417" i="3"/>
  <c r="E7418" i="3"/>
  <c r="E7419" i="3"/>
  <c r="E7420" i="3"/>
  <c r="E7421" i="3"/>
  <c r="E7422" i="3"/>
  <c r="E7423" i="3"/>
  <c r="E7424" i="3"/>
  <c r="E7425" i="3"/>
  <c r="E7426" i="3"/>
  <c r="E7427" i="3"/>
  <c r="E7428" i="3"/>
  <c r="E7429" i="3"/>
  <c r="E7430" i="3"/>
  <c r="E7431" i="3"/>
  <c r="E7432" i="3"/>
  <c r="E7433" i="3"/>
  <c r="E7434" i="3"/>
  <c r="E7435" i="3"/>
  <c r="E7436" i="3"/>
  <c r="E7437" i="3"/>
  <c r="E7438" i="3"/>
  <c r="E7439" i="3"/>
  <c r="E7440" i="3"/>
  <c r="E7441" i="3"/>
  <c r="E7442" i="3"/>
  <c r="E7443" i="3"/>
  <c r="E7444" i="3"/>
  <c r="E7445" i="3"/>
  <c r="E7446" i="3"/>
  <c r="E7447" i="3"/>
  <c r="E7448" i="3"/>
  <c r="E7449" i="3"/>
  <c r="E7450" i="3"/>
  <c r="E7451" i="3"/>
  <c r="E7452" i="3"/>
  <c r="E7453" i="3"/>
  <c r="E7454" i="3"/>
  <c r="E7455" i="3"/>
  <c r="E7456" i="3"/>
  <c r="E7457" i="3"/>
  <c r="E7458" i="3"/>
  <c r="E7459" i="3"/>
  <c r="E7460" i="3"/>
  <c r="E7461" i="3"/>
  <c r="E7462" i="3"/>
  <c r="E7463" i="3"/>
  <c r="E7464" i="3"/>
  <c r="E7465" i="3"/>
  <c r="E7466" i="3"/>
  <c r="E7467" i="3"/>
  <c r="E7468" i="3"/>
  <c r="E7469" i="3"/>
  <c r="E7470" i="3"/>
  <c r="E7471" i="3"/>
  <c r="E7472" i="3"/>
  <c r="E7473" i="3"/>
  <c r="E7474" i="3"/>
  <c r="E7475" i="3"/>
  <c r="E7476" i="3"/>
  <c r="E7477" i="3"/>
  <c r="E7478" i="3"/>
  <c r="E7479" i="3"/>
  <c r="E7480" i="3"/>
  <c r="E7481" i="3"/>
  <c r="E7482" i="3"/>
  <c r="E7483" i="3"/>
  <c r="E7484" i="3"/>
  <c r="E7485" i="3"/>
  <c r="E7486" i="3"/>
  <c r="E7487" i="3"/>
  <c r="E7488" i="3"/>
  <c r="E7489" i="3"/>
  <c r="E7490" i="3"/>
  <c r="E7491" i="3"/>
  <c r="E7492" i="3"/>
  <c r="E7493" i="3"/>
  <c r="E7494" i="3"/>
  <c r="E7495" i="3"/>
  <c r="E7496" i="3"/>
  <c r="E7497" i="3"/>
  <c r="E7498" i="3"/>
  <c r="E7499" i="3"/>
  <c r="E7500" i="3"/>
  <c r="E7501" i="3"/>
  <c r="E7502" i="3"/>
  <c r="E7503" i="3"/>
  <c r="E7504" i="3"/>
  <c r="E7505" i="3"/>
  <c r="E7506" i="3"/>
  <c r="E7507" i="3"/>
  <c r="E7508" i="3"/>
  <c r="E7509" i="3"/>
  <c r="E7510" i="3"/>
  <c r="E7511" i="3"/>
  <c r="E7512" i="3"/>
  <c r="E7513" i="3"/>
  <c r="E7514" i="3"/>
  <c r="E7515" i="3"/>
  <c r="E7516" i="3"/>
  <c r="E7517" i="3"/>
  <c r="E7518" i="3"/>
  <c r="E7519" i="3"/>
  <c r="E7520" i="3"/>
  <c r="E7521" i="3"/>
  <c r="E7522" i="3"/>
  <c r="E7523" i="3"/>
  <c r="E7524" i="3"/>
  <c r="E7525" i="3"/>
  <c r="E7526" i="3"/>
  <c r="E7527" i="3"/>
  <c r="E7528" i="3"/>
  <c r="E7529" i="3"/>
  <c r="E7530" i="3"/>
  <c r="E7531" i="3"/>
  <c r="E7532" i="3"/>
  <c r="E7533" i="3"/>
  <c r="E7534" i="3"/>
  <c r="E7535" i="3"/>
  <c r="E7536" i="3"/>
  <c r="E7537" i="3"/>
  <c r="E7538" i="3"/>
  <c r="E7539" i="3"/>
  <c r="E7540" i="3"/>
  <c r="E7541" i="3"/>
  <c r="E7542" i="3"/>
  <c r="E7543" i="3"/>
  <c r="E7544" i="3"/>
  <c r="E7545" i="3"/>
  <c r="E7546" i="3"/>
  <c r="E7547" i="3"/>
  <c r="E7548" i="3"/>
  <c r="E7549" i="3"/>
  <c r="E7550" i="3"/>
  <c r="E7551" i="3"/>
  <c r="E7552" i="3"/>
  <c r="E7553" i="3"/>
  <c r="E7554" i="3"/>
  <c r="E7555" i="3"/>
  <c r="E7556" i="3"/>
  <c r="E7557" i="3"/>
  <c r="E7558" i="3"/>
  <c r="E7559" i="3"/>
  <c r="E7560" i="3"/>
  <c r="E7561" i="3"/>
  <c r="E7562" i="3"/>
  <c r="E7563" i="3"/>
  <c r="E7564" i="3"/>
  <c r="E7565" i="3"/>
  <c r="E7566" i="3"/>
  <c r="E7567" i="3"/>
  <c r="E7568" i="3"/>
  <c r="E7569" i="3"/>
  <c r="E7570" i="3"/>
  <c r="E7571" i="3"/>
  <c r="E7572" i="3"/>
  <c r="E7573" i="3"/>
  <c r="E7574" i="3"/>
  <c r="E7575" i="3"/>
  <c r="E7576" i="3"/>
  <c r="E7577" i="3"/>
  <c r="E7578" i="3"/>
  <c r="E7579" i="3"/>
  <c r="E7580" i="3"/>
  <c r="E7581" i="3"/>
  <c r="E7582" i="3"/>
  <c r="E7583" i="3"/>
  <c r="E7584" i="3"/>
  <c r="E7585" i="3"/>
  <c r="E7586" i="3"/>
  <c r="E7587" i="3"/>
  <c r="E7588" i="3"/>
  <c r="E7589" i="3"/>
  <c r="E7590" i="3"/>
  <c r="E7591" i="3"/>
  <c r="E7592" i="3"/>
  <c r="E7593" i="3"/>
  <c r="E7594" i="3"/>
  <c r="E7595" i="3"/>
  <c r="E7596" i="3"/>
  <c r="E7597" i="3"/>
  <c r="E7598" i="3"/>
  <c r="E7599" i="3"/>
  <c r="E7600" i="3"/>
  <c r="E7601" i="3"/>
  <c r="E7602" i="3"/>
  <c r="E7603" i="3"/>
  <c r="E7604" i="3"/>
  <c r="E7605" i="3"/>
  <c r="E7606" i="3"/>
  <c r="E7607" i="3"/>
  <c r="E7608" i="3"/>
  <c r="E7609" i="3"/>
  <c r="E7610" i="3"/>
  <c r="E7611" i="3"/>
  <c r="E7612" i="3"/>
  <c r="E7613" i="3"/>
  <c r="E7614" i="3"/>
  <c r="E7615" i="3"/>
  <c r="E7616" i="3"/>
  <c r="E7617" i="3"/>
  <c r="E7618" i="3"/>
  <c r="E7619" i="3"/>
  <c r="E7620" i="3"/>
  <c r="E7621" i="3"/>
  <c r="E7622" i="3"/>
  <c r="E7623" i="3"/>
  <c r="E7624" i="3"/>
  <c r="E7625" i="3"/>
  <c r="E7626" i="3"/>
  <c r="E7627" i="3"/>
  <c r="E7628" i="3"/>
  <c r="E7629" i="3"/>
  <c r="E7630" i="3"/>
  <c r="E7631" i="3"/>
  <c r="E7632" i="3"/>
  <c r="E7633" i="3"/>
  <c r="E7634" i="3"/>
  <c r="E7635" i="3"/>
  <c r="E7636" i="3"/>
  <c r="E7637" i="3"/>
  <c r="E7638" i="3"/>
  <c r="E7639" i="3"/>
  <c r="E7640" i="3"/>
  <c r="E7641" i="3"/>
  <c r="E7642" i="3"/>
  <c r="E7643" i="3"/>
  <c r="E7644" i="3"/>
  <c r="E7645" i="3"/>
  <c r="E7646" i="3"/>
  <c r="E7647" i="3"/>
  <c r="E7648" i="3"/>
  <c r="E7649" i="3"/>
  <c r="E7650" i="3"/>
  <c r="E7651" i="3"/>
  <c r="E7652" i="3"/>
  <c r="E7653" i="3"/>
  <c r="E7654" i="3"/>
  <c r="E7655" i="3"/>
  <c r="E7656" i="3"/>
  <c r="E7657" i="3"/>
  <c r="E7658" i="3"/>
  <c r="E7659" i="3"/>
  <c r="E7660" i="3"/>
  <c r="E7661" i="3"/>
  <c r="E7662" i="3"/>
  <c r="E7663" i="3"/>
  <c r="E7664" i="3"/>
  <c r="E7665" i="3"/>
  <c r="E7666" i="3"/>
  <c r="E7667" i="3"/>
  <c r="E7668" i="3"/>
  <c r="E7669" i="3"/>
  <c r="E7670" i="3"/>
  <c r="E7671" i="3"/>
  <c r="E7672" i="3"/>
  <c r="E7673" i="3"/>
  <c r="E7674" i="3"/>
  <c r="E7675" i="3"/>
  <c r="E7676" i="3"/>
  <c r="E7677" i="3"/>
  <c r="E7678" i="3"/>
  <c r="E7679" i="3"/>
  <c r="E7680" i="3"/>
  <c r="E7681" i="3"/>
  <c r="E7682" i="3"/>
  <c r="E7683" i="3"/>
  <c r="E7684" i="3"/>
  <c r="E7685" i="3"/>
  <c r="E7686" i="3"/>
  <c r="E7687" i="3"/>
  <c r="E7688" i="3"/>
  <c r="E7689" i="3"/>
  <c r="E7690" i="3"/>
  <c r="E7691" i="3"/>
  <c r="E7692" i="3"/>
  <c r="E7693" i="3"/>
  <c r="E7694" i="3"/>
  <c r="E7695" i="3"/>
  <c r="E7696" i="3"/>
  <c r="E7697" i="3"/>
  <c r="E7698" i="3"/>
  <c r="E7699" i="3"/>
  <c r="E7700" i="3"/>
  <c r="E7701" i="3"/>
  <c r="E7702" i="3"/>
  <c r="E7703" i="3"/>
  <c r="E7704" i="3"/>
  <c r="E7705" i="3"/>
  <c r="E7706" i="3"/>
  <c r="E7707" i="3"/>
  <c r="E7708" i="3"/>
  <c r="E7709" i="3"/>
  <c r="E7710" i="3"/>
  <c r="E7711" i="3"/>
  <c r="E7712" i="3"/>
  <c r="E7713" i="3"/>
  <c r="E7714" i="3"/>
  <c r="E7715" i="3"/>
  <c r="E7716" i="3"/>
  <c r="E7717" i="3"/>
  <c r="E7718" i="3"/>
  <c r="E7719" i="3"/>
  <c r="E7720" i="3"/>
  <c r="E7721" i="3"/>
  <c r="E7722" i="3"/>
  <c r="E7723" i="3"/>
  <c r="E7724" i="3"/>
  <c r="E7725" i="3"/>
  <c r="E7726" i="3"/>
  <c r="E7727" i="3"/>
  <c r="E7728" i="3"/>
  <c r="E7729" i="3"/>
  <c r="E7730" i="3"/>
  <c r="E7731" i="3"/>
  <c r="E7732" i="3"/>
  <c r="E7733" i="3"/>
  <c r="E7734" i="3"/>
  <c r="E7735" i="3"/>
  <c r="E7736" i="3"/>
  <c r="E7737" i="3"/>
  <c r="E7738" i="3"/>
  <c r="E7739" i="3"/>
  <c r="E7740" i="3"/>
  <c r="E7741" i="3"/>
  <c r="E7742" i="3"/>
  <c r="E7743" i="3"/>
  <c r="E7744" i="3"/>
  <c r="E7745" i="3"/>
  <c r="E7746" i="3"/>
  <c r="E7747" i="3"/>
  <c r="E7748" i="3"/>
  <c r="E7749" i="3"/>
  <c r="E7750" i="3"/>
  <c r="E7751" i="3"/>
  <c r="E7752" i="3"/>
  <c r="E7753" i="3"/>
  <c r="E7754" i="3"/>
  <c r="E7755" i="3"/>
  <c r="E7756" i="3"/>
  <c r="E7757" i="3"/>
  <c r="E7758" i="3"/>
  <c r="E7759" i="3"/>
  <c r="E7760" i="3"/>
  <c r="E7761" i="3"/>
  <c r="E7762" i="3"/>
  <c r="E7763" i="3"/>
  <c r="E7764" i="3"/>
  <c r="E7765" i="3"/>
  <c r="E7766" i="3"/>
  <c r="E7767" i="3"/>
  <c r="E7768" i="3"/>
  <c r="E7769" i="3"/>
  <c r="E7770" i="3"/>
  <c r="E7771" i="3"/>
  <c r="E7772" i="3"/>
  <c r="E7773" i="3"/>
  <c r="E7774" i="3"/>
  <c r="E7775" i="3"/>
  <c r="E7776" i="3"/>
  <c r="E7777" i="3"/>
  <c r="E7778" i="3"/>
  <c r="E7779" i="3"/>
  <c r="E7780" i="3"/>
  <c r="E7781" i="3"/>
  <c r="E7782" i="3"/>
  <c r="E7783" i="3"/>
  <c r="E7784" i="3"/>
  <c r="E7785" i="3"/>
  <c r="E7786" i="3"/>
  <c r="E7787" i="3"/>
  <c r="E7788" i="3"/>
  <c r="E7789" i="3"/>
  <c r="E7790" i="3"/>
  <c r="E7791" i="3"/>
  <c r="E7792" i="3"/>
  <c r="E7793" i="3"/>
  <c r="E7794" i="3"/>
  <c r="E7795" i="3"/>
  <c r="E7796" i="3"/>
  <c r="E7797" i="3"/>
  <c r="E7798" i="3"/>
  <c r="E7799" i="3"/>
  <c r="E7800" i="3"/>
  <c r="E7801" i="3"/>
  <c r="E7802" i="3"/>
  <c r="E7803" i="3"/>
  <c r="E7804" i="3"/>
  <c r="E7805" i="3"/>
  <c r="E7806" i="3"/>
  <c r="E7807" i="3"/>
  <c r="E7808" i="3"/>
  <c r="E7809" i="3"/>
  <c r="E7810" i="3"/>
  <c r="E7811" i="3"/>
  <c r="E7812" i="3"/>
  <c r="E7813" i="3"/>
  <c r="E7814" i="3"/>
  <c r="E7815" i="3"/>
  <c r="E7816" i="3"/>
  <c r="E7817" i="3"/>
  <c r="E7818" i="3"/>
  <c r="E7819" i="3"/>
  <c r="E7820" i="3"/>
  <c r="E7821" i="3"/>
  <c r="E7822" i="3"/>
  <c r="E7823" i="3"/>
  <c r="E7824" i="3"/>
  <c r="E7825" i="3"/>
  <c r="E7826" i="3"/>
  <c r="E7827" i="3"/>
  <c r="E7828" i="3"/>
  <c r="E7829" i="3"/>
  <c r="E7830" i="3"/>
  <c r="E7831" i="3"/>
  <c r="E7832" i="3"/>
  <c r="E7833" i="3"/>
  <c r="E7834" i="3"/>
  <c r="E7835" i="3"/>
  <c r="E7836" i="3"/>
  <c r="E7837" i="3"/>
  <c r="E7838" i="3"/>
  <c r="E7839" i="3"/>
  <c r="E7840" i="3"/>
  <c r="E7841" i="3"/>
  <c r="E7842" i="3"/>
  <c r="E7843" i="3"/>
  <c r="E7844" i="3"/>
  <c r="E7845" i="3"/>
  <c r="E7846" i="3"/>
  <c r="E7847" i="3"/>
  <c r="E7848" i="3"/>
  <c r="E7849" i="3"/>
  <c r="E7850" i="3"/>
  <c r="E7851" i="3"/>
  <c r="E7852" i="3"/>
  <c r="E7853" i="3"/>
  <c r="E7854" i="3"/>
  <c r="E7855" i="3"/>
  <c r="E7856" i="3"/>
  <c r="E7857" i="3"/>
  <c r="E7858" i="3"/>
  <c r="E7859" i="3"/>
  <c r="E7860" i="3"/>
  <c r="E7861" i="3"/>
  <c r="E7862" i="3"/>
  <c r="E7863" i="3"/>
  <c r="E7864" i="3"/>
  <c r="E7865" i="3"/>
  <c r="E7866" i="3"/>
  <c r="E7867" i="3"/>
  <c r="E7868" i="3"/>
  <c r="E7869" i="3"/>
  <c r="E7870" i="3"/>
  <c r="E7871" i="3"/>
  <c r="E7872" i="3"/>
  <c r="E7873" i="3"/>
  <c r="E7874" i="3"/>
  <c r="E7875" i="3"/>
  <c r="E7876" i="3"/>
  <c r="E7877" i="3"/>
  <c r="E7878" i="3"/>
  <c r="E7879" i="3"/>
  <c r="E7880" i="3"/>
  <c r="E7881" i="3"/>
  <c r="E7882" i="3"/>
  <c r="E7883" i="3"/>
  <c r="E7884" i="3"/>
  <c r="E7885" i="3"/>
  <c r="E7886" i="3"/>
  <c r="E7887" i="3"/>
  <c r="E7888" i="3"/>
  <c r="E7889" i="3"/>
  <c r="E7890" i="3"/>
  <c r="E7891" i="3"/>
  <c r="E7892" i="3"/>
  <c r="E7893" i="3"/>
  <c r="E7894" i="3"/>
  <c r="E7895" i="3"/>
  <c r="E7896" i="3"/>
  <c r="E7897" i="3"/>
  <c r="E7898" i="3"/>
  <c r="E7899" i="3"/>
  <c r="E7900" i="3"/>
  <c r="E7901" i="3"/>
  <c r="E7902" i="3"/>
  <c r="E7903" i="3"/>
  <c r="E7904" i="3"/>
  <c r="E7905" i="3"/>
  <c r="E7906" i="3"/>
  <c r="E7907" i="3"/>
  <c r="E7908" i="3"/>
  <c r="E7909" i="3"/>
  <c r="E7910" i="3"/>
  <c r="E7911" i="3"/>
  <c r="E7912" i="3"/>
  <c r="E7913" i="3"/>
  <c r="E7914" i="3"/>
  <c r="E7915" i="3"/>
  <c r="E7916" i="3"/>
  <c r="E7917" i="3"/>
  <c r="E7918" i="3"/>
  <c r="E7919" i="3"/>
  <c r="E7920" i="3"/>
  <c r="E7921" i="3"/>
  <c r="E7922" i="3"/>
  <c r="E7923" i="3"/>
  <c r="E7924" i="3"/>
  <c r="E7925" i="3"/>
  <c r="E7926" i="3"/>
  <c r="E7927" i="3"/>
  <c r="E7928" i="3"/>
  <c r="E7929" i="3"/>
  <c r="E7930" i="3"/>
  <c r="E7931" i="3"/>
  <c r="E7932" i="3"/>
  <c r="E7933" i="3"/>
  <c r="E7934" i="3"/>
  <c r="E7935" i="3"/>
  <c r="E7936" i="3"/>
  <c r="E7937" i="3"/>
  <c r="E7938" i="3"/>
  <c r="E7939" i="3"/>
  <c r="E7940" i="3"/>
  <c r="E7941" i="3"/>
  <c r="E7942" i="3"/>
  <c r="E7943" i="3"/>
  <c r="E7944" i="3"/>
  <c r="E7945" i="3"/>
  <c r="E7946" i="3"/>
  <c r="E7947" i="3"/>
  <c r="E7948" i="3"/>
  <c r="E7949" i="3"/>
  <c r="E7950" i="3"/>
  <c r="E7951" i="3"/>
  <c r="E7952" i="3"/>
  <c r="E7953" i="3"/>
  <c r="E7954" i="3"/>
  <c r="E7955" i="3"/>
  <c r="E7956" i="3"/>
  <c r="E7957" i="3"/>
  <c r="E7958" i="3"/>
  <c r="E7959" i="3"/>
  <c r="E7960" i="3"/>
  <c r="E7961" i="3"/>
  <c r="E7962" i="3"/>
  <c r="E7963" i="3"/>
  <c r="E7964" i="3"/>
  <c r="E7965" i="3"/>
  <c r="E7966" i="3"/>
  <c r="E7967" i="3"/>
  <c r="E7968" i="3"/>
  <c r="E7969" i="3"/>
  <c r="E7970" i="3"/>
  <c r="E7971" i="3"/>
  <c r="E7972" i="3"/>
  <c r="E7973" i="3"/>
  <c r="E7974" i="3"/>
  <c r="E7975" i="3"/>
  <c r="E7976" i="3"/>
  <c r="E7977" i="3"/>
  <c r="E7978" i="3"/>
  <c r="E7979" i="3"/>
  <c r="E7980" i="3"/>
  <c r="E7981" i="3"/>
  <c r="E7982" i="3"/>
  <c r="E7983" i="3"/>
  <c r="E7984" i="3"/>
  <c r="E7985" i="3"/>
  <c r="E7986" i="3"/>
  <c r="E7987" i="3"/>
  <c r="E7988" i="3"/>
  <c r="E7989" i="3"/>
  <c r="E7990" i="3"/>
  <c r="E7991" i="3"/>
  <c r="E7992" i="3"/>
  <c r="E7993" i="3"/>
  <c r="E7994" i="3"/>
  <c r="E7995" i="3"/>
  <c r="E7996" i="3"/>
  <c r="E7997" i="3"/>
  <c r="E7998" i="3"/>
  <c r="E7999" i="3"/>
  <c r="E8000" i="3"/>
  <c r="E8001" i="3"/>
  <c r="E8002" i="3"/>
  <c r="E8003" i="3"/>
  <c r="E8004" i="3"/>
  <c r="E8005" i="3"/>
  <c r="E8006" i="3"/>
  <c r="E8007" i="3"/>
  <c r="E8008" i="3"/>
  <c r="E8009" i="3"/>
  <c r="E8010" i="3"/>
  <c r="E8011" i="3"/>
  <c r="E8012" i="3"/>
  <c r="E8013" i="3"/>
  <c r="E8014" i="3"/>
  <c r="E8015" i="3"/>
  <c r="E8016" i="3"/>
  <c r="E8017" i="3"/>
  <c r="E8018" i="3"/>
  <c r="E8019" i="3"/>
  <c r="E8020" i="3"/>
  <c r="E8021" i="3"/>
  <c r="E8022" i="3"/>
  <c r="E8023" i="3"/>
  <c r="E8024" i="3"/>
  <c r="E8025" i="3"/>
  <c r="E8026" i="3"/>
  <c r="E8027" i="3"/>
  <c r="E8028" i="3"/>
  <c r="E8029" i="3"/>
  <c r="E8030" i="3"/>
  <c r="E8031" i="3"/>
  <c r="E8032" i="3"/>
  <c r="E8033" i="3"/>
  <c r="E8034" i="3"/>
  <c r="E8035" i="3"/>
  <c r="E8036" i="3"/>
  <c r="E8037" i="3"/>
  <c r="E8038" i="3"/>
  <c r="E8039" i="3"/>
  <c r="E8040" i="3"/>
  <c r="E8041" i="3"/>
  <c r="E8042" i="3"/>
  <c r="E8043" i="3"/>
  <c r="E8044" i="3"/>
  <c r="E8045" i="3"/>
  <c r="E8046" i="3"/>
  <c r="E8047" i="3"/>
  <c r="E8048" i="3"/>
  <c r="E8049" i="3"/>
  <c r="E8050" i="3"/>
  <c r="E8051" i="3"/>
  <c r="E8052" i="3"/>
  <c r="E8053" i="3"/>
  <c r="E8054" i="3"/>
  <c r="E8055" i="3"/>
  <c r="E8056" i="3"/>
  <c r="E8057" i="3"/>
  <c r="E8058" i="3"/>
  <c r="E8059" i="3"/>
  <c r="E8060" i="3"/>
  <c r="E8061" i="3"/>
  <c r="E8062" i="3"/>
  <c r="E8063" i="3"/>
  <c r="E8064" i="3"/>
  <c r="E8065" i="3"/>
  <c r="E8066" i="3"/>
  <c r="E8067" i="3"/>
  <c r="E8068" i="3"/>
  <c r="E8069" i="3"/>
  <c r="E8070" i="3"/>
  <c r="E8071" i="3"/>
  <c r="E8072" i="3"/>
  <c r="E8073" i="3"/>
  <c r="E8074" i="3"/>
  <c r="E8075" i="3"/>
  <c r="E8076" i="3"/>
  <c r="E8077" i="3"/>
  <c r="E8078" i="3"/>
  <c r="E8079" i="3"/>
  <c r="E8080" i="3"/>
  <c r="E8081" i="3"/>
  <c r="E8082" i="3"/>
  <c r="E8083" i="3"/>
  <c r="E8084" i="3"/>
  <c r="E8085" i="3"/>
  <c r="E8086" i="3"/>
  <c r="E8087" i="3"/>
  <c r="E8088" i="3"/>
  <c r="E8089" i="3"/>
  <c r="E8090" i="3"/>
  <c r="E8091" i="3"/>
  <c r="E8092" i="3"/>
  <c r="E8093" i="3"/>
  <c r="E8094" i="3"/>
  <c r="E8095" i="3"/>
  <c r="E8096" i="3"/>
  <c r="E8097" i="3"/>
  <c r="E8098" i="3"/>
  <c r="E8099" i="3"/>
  <c r="E8100" i="3"/>
  <c r="E8101" i="3"/>
  <c r="E8102" i="3"/>
  <c r="E8103" i="3"/>
  <c r="E8104" i="3"/>
  <c r="E8105" i="3"/>
  <c r="E8106" i="3"/>
  <c r="E8107" i="3"/>
  <c r="E8108" i="3"/>
  <c r="E8109" i="3"/>
  <c r="E8110" i="3"/>
  <c r="E8111" i="3"/>
  <c r="E8112" i="3"/>
  <c r="E8113" i="3"/>
  <c r="E8114" i="3"/>
  <c r="E2" i="3"/>
  <c r="D2" i="4"/>
  <c r="G17" i="13" l="1"/>
</calcChain>
</file>

<file path=xl/sharedStrings.xml><?xml version="1.0" encoding="utf-8"?>
<sst xmlns="http://schemas.openxmlformats.org/spreadsheetml/2006/main" count="8927" uniqueCount="8511">
  <si>
    <t>Nombre</t>
  </si>
  <si>
    <t>Formato</t>
  </si>
  <si>
    <t>Comentario</t>
  </si>
  <si>
    <t>Fondo</t>
  </si>
  <si>
    <t>N2</t>
  </si>
  <si>
    <t>Programa Operativo</t>
  </si>
  <si>
    <t>N3</t>
  </si>
  <si>
    <t>Eje Prioritario</t>
  </si>
  <si>
    <t>Prioridad de Inversión</t>
  </si>
  <si>
    <t>Objetivo Específico</t>
  </si>
  <si>
    <t>Actuación</t>
  </si>
  <si>
    <t>Número Operación</t>
  </si>
  <si>
    <t>Año Convocatoria</t>
  </si>
  <si>
    <t>N4</t>
  </si>
  <si>
    <t>Ref. Gestor Proyecto</t>
  </si>
  <si>
    <t>A25</t>
  </si>
  <si>
    <t>Expediente Administrativo del Proyecto</t>
  </si>
  <si>
    <t>Acreedor Persona Jurídica (NIDPJ)</t>
  </si>
  <si>
    <t>N9</t>
  </si>
  <si>
    <t>Acreedor Persona Física (NIDPF)</t>
  </si>
  <si>
    <t>NIF/CIF del Acreedor</t>
  </si>
  <si>
    <t>A9</t>
  </si>
  <si>
    <t>Si no viene de TRAMITA: NIF/CIF del Acreedor.</t>
  </si>
  <si>
    <t>Nombre Acreedor</t>
  </si>
  <si>
    <t>A100</t>
  </si>
  <si>
    <t xml:space="preserve">Si no viene de TRAMITA: Nombre Acreedor. </t>
  </si>
  <si>
    <t>Denominación Proyecto</t>
  </si>
  <si>
    <t>A500</t>
  </si>
  <si>
    <t>Nombre del Proyecto</t>
  </si>
  <si>
    <t>Fecha Inicio Proyecto</t>
  </si>
  <si>
    <t>FECHA(dd/mm/yyyy)</t>
  </si>
  <si>
    <t>Fecha en la que se inicia el Proyecto.</t>
  </si>
  <si>
    <t>Fecha Fin Proyecto</t>
  </si>
  <si>
    <t>Fecha en la que finaliza el Proyecto.</t>
  </si>
  <si>
    <t>Cód. Provincia Proyecto</t>
  </si>
  <si>
    <t>Cód. Localidad Proyecto</t>
  </si>
  <si>
    <t>Indicador Proyecto CO20</t>
  </si>
  <si>
    <t>A1 (S/N)</t>
  </si>
  <si>
    <t>Proyectos total o parcialmente realizados por los agentes sociales o las organizaciones no gubernamentales.</t>
  </si>
  <si>
    <t>Indicador Proyecto CO21</t>
  </si>
  <si>
    <t>Proyectos dedicados a la participación y la progresión sostenibles de las mujeres en el ámbito del empleo.</t>
  </si>
  <si>
    <t>Indicador Proyecto CO22</t>
  </si>
  <si>
    <t>Proyectos dirigidos a las administraciones públicas o a los servicios públicos a nivel nacional, regional o local.</t>
  </si>
  <si>
    <t>Indicador Proyecto CO23</t>
  </si>
  <si>
    <t>Microempresas y pequeñas y medianas empresas subvencionables (incluidas las cooperativas y las empresas de economía social).</t>
  </si>
  <si>
    <t>Ref. Gestor Subproyecto</t>
  </si>
  <si>
    <t>Denominación Subproyecto</t>
  </si>
  <si>
    <t>Fecha Inicio Subproyecto</t>
  </si>
  <si>
    <t>Fecha Fin Subproyecto</t>
  </si>
  <si>
    <t>DNI/NIE Participante</t>
  </si>
  <si>
    <t>DNI/NIE del Participante.</t>
  </si>
  <si>
    <t>Nombre Participante</t>
  </si>
  <si>
    <t>Nombre del Participante.</t>
  </si>
  <si>
    <t>Primer Apellido Participante</t>
  </si>
  <si>
    <t>Primer Apellido del Participante.</t>
  </si>
  <si>
    <t>Segundo Apellido Participante</t>
  </si>
  <si>
    <t>Segundo Apellido del Participante.</t>
  </si>
  <si>
    <t>Fecha de Nacimiento Participante</t>
  </si>
  <si>
    <t>Fecha de Nacimiento del Participante.</t>
  </si>
  <si>
    <t>Sexo Participante</t>
  </si>
  <si>
    <t>A1 (H/M)</t>
  </si>
  <si>
    <t>Sexo del Participante.</t>
  </si>
  <si>
    <t>Cód. Provincia Participante</t>
  </si>
  <si>
    <t>Cód. Localidad Participante</t>
  </si>
  <si>
    <t>Código Postal Participante</t>
  </si>
  <si>
    <t>A5</t>
  </si>
  <si>
    <t>Dirección Participante</t>
  </si>
  <si>
    <t>Dirección del Participante.</t>
  </si>
  <si>
    <t>Teléfono Fijo Participante</t>
  </si>
  <si>
    <t>Teléfono Fijo del Participante.</t>
  </si>
  <si>
    <t>Teléfono Móvil Participante</t>
  </si>
  <si>
    <t>Teléfono Móvil del Participante.</t>
  </si>
  <si>
    <t>E-mail Participante</t>
  </si>
  <si>
    <t>E-mail del Participante.</t>
  </si>
  <si>
    <t>Cód. Nivel Estudios Participante</t>
  </si>
  <si>
    <t>Fecha Incorporación Participante</t>
  </si>
  <si>
    <t>Fecha de incorporación del Participante al Proyecto.</t>
  </si>
  <si>
    <t>Abandona el Proyecto el Participante</t>
  </si>
  <si>
    <t>A1(S/N)</t>
  </si>
  <si>
    <t>Indicador si el Participante Abandona antes de la finalización del Proyecto.</t>
  </si>
  <si>
    <t>Fecha de Abandono Participante</t>
  </si>
  <si>
    <t>Si abandona: Fecha de abandono del Proyecto.</t>
  </si>
  <si>
    <t>Fecha de Fin del Participante</t>
  </si>
  <si>
    <t>Si no abandona: Fecha de Salida en el Proyecto.</t>
  </si>
  <si>
    <t>Desempleado</t>
  </si>
  <si>
    <t>Es Desempleado.</t>
  </si>
  <si>
    <t>Fecha Inscripción</t>
  </si>
  <si>
    <t>Acción educativa o de formación</t>
  </si>
  <si>
    <t>El participante está llevando a cabo una acción educativa o de formación.</t>
  </si>
  <si>
    <t>Inactivo</t>
  </si>
  <si>
    <t>Es Inactivo.</t>
  </si>
  <si>
    <t>Inactivo no integrado en los sistemas de educación o formación</t>
  </si>
  <si>
    <t>Persona Inactiva no integrada en los sistemas de educación o formación.</t>
  </si>
  <si>
    <t>Empleado</t>
  </si>
  <si>
    <t>Personas con empleo incluidos los trabajadores por cuenta ajena.</t>
  </si>
  <si>
    <t>Indicador Participante CO12</t>
  </si>
  <si>
    <t>Grupo vulnerable. El participante vive en un hogar sin empleo.</t>
  </si>
  <si>
    <t>Indicador Participante CO13</t>
  </si>
  <si>
    <t>Grupo vulnerable. El participante vive en un hogar sin empleo con hijos a su cargo.</t>
  </si>
  <si>
    <t>Indicador Participante CO14</t>
  </si>
  <si>
    <t>Grupo vulnerable. El participante vive en un hogar compuesto de un único adulto con hijos a su cargo.</t>
  </si>
  <si>
    <t>Indicador Participante CO15</t>
  </si>
  <si>
    <t>Grupo vulnerable. El participante es migrante, de origen extranjero o minoría.</t>
  </si>
  <si>
    <t>Indicador Participante CO16</t>
  </si>
  <si>
    <t>Grupo vulnerable. El participante tiene discapacidad.</t>
  </si>
  <si>
    <t>Indicador Participante CO17</t>
  </si>
  <si>
    <t>Grupo vulnerable. Otras personas desfavorecidas.</t>
  </si>
  <si>
    <t>Indicador Participante CO18</t>
  </si>
  <si>
    <t>Grupo vulnerable. Personas sin hogar o afectas por la exclusión en cuanto a vivienda.</t>
  </si>
  <si>
    <t>Indicador Participante EO01</t>
  </si>
  <si>
    <t>Grupo vulnerable. Participante en situación o riesgo de exclusión social.</t>
  </si>
  <si>
    <t>Desempleado de Larga Duración</t>
  </si>
  <si>
    <t>Es Desempleado de Larga duración. Sólo indicar cuando no se tiene la fecha de inscripción como demandante de empleo.</t>
  </si>
  <si>
    <t>ALBACETE</t>
  </si>
  <si>
    <t>ALICANTE</t>
  </si>
  <si>
    <t>ALMERIA</t>
  </si>
  <si>
    <t>AVILA</t>
  </si>
  <si>
    <t>BADAJOZ</t>
  </si>
  <si>
    <t>BARCELONA</t>
  </si>
  <si>
    <t>BURGOS</t>
  </si>
  <si>
    <t>CACERES</t>
  </si>
  <si>
    <t>CADIZ</t>
  </si>
  <si>
    <t>CASTELLON</t>
  </si>
  <si>
    <t>CIUDAD REAL</t>
  </si>
  <si>
    <t>CORDOBA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</si>
  <si>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</si>
  <si>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</si>
  <si>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</si>
  <si>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</si>
  <si>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</si>
  <si>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</si>
  <si>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</si>
  <si>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</si>
  <si>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LEON</t>
  </si>
  <si>
    <t>LLEIDA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</si>
  <si>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</si>
  <si>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</si>
  <si>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</si>
  <si>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</si>
  <si>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</si>
  <si>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</si>
  <si>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</si>
  <si>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</si>
  <si>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</si>
  <si>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</si>
  <si>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</si>
  <si>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</si>
  <si>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</si>
  <si>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</si>
  <si>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</si>
  <si>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</si>
  <si>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</si>
  <si>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</si>
  <si>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</si>
  <si>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</si>
  <si>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</si>
  <si>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</si>
  <si>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</si>
  <si>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</si>
  <si>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</si>
  <si>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Descripción</t>
  </si>
  <si>
    <t>ALEGRIA-DULANTZI</t>
  </si>
  <si>
    <t>AMURRIO</t>
  </si>
  <si>
    <t>ARAMAIO</t>
  </si>
  <si>
    <t>ARTZINIEGA</t>
  </si>
  <si>
    <t>ARMI/ON</t>
  </si>
  <si>
    <t>ARRAZUA-UBARRUNDIA</t>
  </si>
  <si>
    <t>ASPARRENA</t>
  </si>
  <si>
    <t>AYARA/AIARA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</si>
  <si>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</si>
  <si>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</si>
  <si>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</si>
  <si>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</si>
  <si>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</si>
  <si>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</si>
  <si>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</si>
  <si>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</si>
  <si>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ELBURGO/BURGUELU</t>
  </si>
  <si>
    <t>ELCIEGO</t>
  </si>
  <si>
    <t>ELVILLAR/BILAR</t>
  </si>
  <si>
    <t>IRURAIZ-GAUNA</t>
  </si>
  <si>
    <t>LABASTIDA</t>
  </si>
  <si>
    <t>LAGRAN</t>
  </si>
  <si>
    <t>LAGUARDIA</t>
  </si>
  <si>
    <t>LANCIEGO/LANFZIEGO</t>
  </si>
  <si>
    <t>LAPUEBLA DE LABARCA</t>
  </si>
  <si>
    <t>LEZA</t>
  </si>
  <si>
    <t>LLODIO</t>
  </si>
  <si>
    <t>ARRAIA-MAEZTU</t>
  </si>
  <si>
    <t>MOREDA DE ALAVA</t>
  </si>
  <si>
    <t>NAVARIDAS</t>
  </si>
  <si>
    <t>OKONDO</t>
  </si>
  <si>
    <t>OYON/OION</t>
  </si>
  <si>
    <t>PEÑACERRADA-URIZAHARRA</t>
  </si>
  <si>
    <t>RIBERA ALTA</t>
  </si>
  <si>
    <t>RIBERA BAJA/ERRIBERA BEITIA</t>
  </si>
  <si>
    <t>AÑANA</t>
  </si>
  <si>
    <t>SALVATIERRA/AGURAIN</t>
  </si>
  <si>
    <t>SAMANIEGO</t>
  </si>
  <si>
    <t>SAN MILLAN/DONEMILIAGA</t>
  </si>
  <si>
    <t>URKABUSTAIZ</t>
  </si>
  <si>
    <t>VALDEGOVIA</t>
  </si>
  <si>
    <t>HARANA/VALLE DE ARANA</t>
  </si>
  <si>
    <t>VILLABUENA DE ALAVA/ESKUERNAGA</t>
  </si>
  <si>
    <t>LEGUTIANO</t>
  </si>
  <si>
    <t>VITORIA-GASTEIZ</t>
  </si>
  <si>
    <t>YECORA/LEKORA</t>
  </si>
  <si>
    <t>ZALDUONDO</t>
  </si>
  <si>
    <t>ZAMBRANA</t>
  </si>
  <si>
    <t>ZUIA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</si>
  <si>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</si>
  <si>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</si>
  <si>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</si>
  <si>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</si>
  <si>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</si>
  <si>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</si>
  <si>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</si>
  <si>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</si>
  <si>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</si>
  <si>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</si>
  <si>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</si>
  <si>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</si>
  <si>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</si>
  <si>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</si>
  <si>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BALLESTERO, EL</t>
  </si>
  <si>
    <t>BARRAX</t>
  </si>
  <si>
    <t>BIENSERVIDA</t>
  </si>
  <si>
    <t>BOGARRA</t>
  </si>
  <si>
    <t>BONETE</t>
  </si>
  <si>
    <t>BONILLO, EL</t>
  </si>
  <si>
    <t>CARCELEN</t>
  </si>
  <si>
    <t>CASAS DE JUAN NUÑEZ</t>
  </si>
  <si>
    <t>CASAS DE LAZARO</t>
  </si>
  <si>
    <t>CASAS DE VES</t>
  </si>
  <si>
    <t>CASAS-IBAÑEZ</t>
  </si>
  <si>
    <t>CAUDETE</t>
  </si>
  <si>
    <t>CENIZATE</t>
  </si>
  <si>
    <t>CORRAL-RUBIO</t>
  </si>
  <si>
    <t>COTILLAS</t>
  </si>
  <si>
    <t>CHINCHILLA DE MONTE-ARAGON</t>
  </si>
  <si>
    <t>ELCHE DE LA SIERRA</t>
  </si>
  <si>
    <t>FEREZ</t>
  </si>
  <si>
    <t>FUENSANTA</t>
  </si>
  <si>
    <t>FUENTE-ALAMO</t>
  </si>
  <si>
    <t>FUENTEALBILLA</t>
  </si>
  <si>
    <t>GINETA, LA</t>
  </si>
  <si>
    <t>GOLOSALVO</t>
  </si>
  <si>
    <t>HELLIN</t>
  </si>
  <si>
    <t>HERRERA, LA</t>
  </si>
  <si>
    <t>HIGUERUELA</t>
  </si>
  <si>
    <t>HOYA-GONZALO</t>
  </si>
  <si>
    <t>JORQUERA</t>
  </si>
  <si>
    <t>LETUR</t>
  </si>
  <si>
    <t>LEZUZA</t>
  </si>
  <si>
    <t>LIETOR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</si>
  <si>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</si>
  <si>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</si>
  <si>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</si>
  <si>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</si>
  <si>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</si>
  <si>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</si>
  <si>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</si>
  <si>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</si>
  <si>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</si>
  <si>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</si>
  <si>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</si>
  <si>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</si>
  <si>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</si>
  <si>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</si>
  <si>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</si>
  <si>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</si>
  <si>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</si>
  <si>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</si>
  <si>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</si>
  <si>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POZO-LORENTE</t>
  </si>
  <si>
    <t>POZUELO</t>
  </si>
  <si>
    <t>RECUEJA, LA</t>
  </si>
  <si>
    <t>RIOPAR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</si>
  <si>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</si>
  <si>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</si>
  <si>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</si>
  <si>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</si>
  <si>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</si>
  <si>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</si>
  <si>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</si>
  <si>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</si>
  <si>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</si>
  <si>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</si>
  <si>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JUCAR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</si>
  <si>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</si>
  <si>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</si>
  <si>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</si>
  <si>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</si>
  <si>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</si>
  <si>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</si>
  <si>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</si>
  <si>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</si>
  <si>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</si>
  <si>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ADSUBIA</t>
  </si>
  <si>
    <t>AGOST</t>
  </si>
  <si>
    <t>AGRES</t>
  </si>
  <si>
    <t>AIG?S</t>
  </si>
  <si>
    <t>ALBATERA</t>
  </si>
  <si>
    <t>ALCALALI</t>
  </si>
  <si>
    <t>ALCOCER DE PLANES</t>
  </si>
  <si>
    <t>ALCOLEJA</t>
  </si>
  <si>
    <t>ALCOY/ALCOI</t>
  </si>
  <si>
    <t>ALFAFARA</t>
  </si>
  <si>
    <t>ALFAS DEL PI, L'</t>
  </si>
  <si>
    <t>ALGORFA</t>
  </si>
  <si>
    <t>ALGUEÑA</t>
  </si>
  <si>
    <t>ALICANTE/ALACANT</t>
  </si>
  <si>
    <t>ALMORADI</t>
  </si>
  <si>
    <t>ALMUDAINA</t>
  </si>
  <si>
    <t>ALQUERIA D'ASNAR, L'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</si>
  <si>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</si>
  <si>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</si>
  <si>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</si>
  <si>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</si>
  <si>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</si>
  <si>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</si>
  <si>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</si>
  <si>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</si>
  <si>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</si>
  <si>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</si>
  <si>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</si>
  <si>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</si>
  <si>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</si>
  <si>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</si>
  <si>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</si>
  <si>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</si>
  <si>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</si>
  <si>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</si>
  <si>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</si>
  <si>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</si>
  <si>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</si>
  <si>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</si>
  <si>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</si>
  <si>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</si>
  <si>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</si>
  <si>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</si>
  <si>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</si>
  <si>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</si>
  <si>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</si>
  <si>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CALPE/CALP</t>
  </si>
  <si>
    <t>CALLOSA D'EN SARRIA</t>
  </si>
  <si>
    <t>CALLOSA DE SEGURA</t>
  </si>
  <si>
    <t>CAMPELLO, EL</t>
  </si>
  <si>
    <t>CAMPO DE MIRRA/CAMP DE MIRRA, EL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</si>
  <si>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</si>
  <si>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</si>
  <si>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</si>
  <si>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</si>
  <si>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</si>
  <si>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</si>
  <si>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</si>
  <si>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</si>
  <si>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</si>
  <si>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</si>
  <si>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</si>
  <si>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</si>
  <si>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</si>
  <si>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ELCHE/ELX</t>
  </si>
  <si>
    <t>ELDA</t>
  </si>
  <si>
    <t>FACHECA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</si>
  <si>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</si>
  <si>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</si>
  <si>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</si>
  <si>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</si>
  <si>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</si>
  <si>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</si>
  <si>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</si>
  <si>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</si>
  <si>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</si>
  <si>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HONDON DE LAS NIEVES</t>
  </si>
  <si>
    <t>HONDON DE LOS FRAILES</t>
  </si>
  <si>
    <t>IBI</t>
  </si>
  <si>
    <t>JACARILLA</t>
  </si>
  <si>
    <t>JALON/XALO</t>
  </si>
  <si>
    <t>JAVEA/XABIA</t>
  </si>
  <si>
    <t>JIJONA/XIXONA</t>
  </si>
  <si>
    <t>LORCHA/ORXA, L'</t>
  </si>
  <si>
    <t>LLIBER</t>
  </si>
  <si>
    <t>MILLENA</t>
  </si>
  <si>
    <t>MONFORTE DEL CID</t>
  </si>
  <si>
    <t>MONOVAR/MONOVER</t>
  </si>
  <si>
    <t>MUTXAMEL</t>
  </si>
  <si>
    <t>MURLA</t>
  </si>
  <si>
    <t>MURO DE ALCOY</t>
  </si>
  <si>
    <t>NOVELDA</t>
  </si>
  <si>
    <t>NUCIA, LA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</si>
  <si>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</si>
  <si>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</si>
  <si>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</si>
  <si>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</si>
  <si>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</si>
  <si>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</si>
  <si>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</si>
  <si>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</si>
  <si>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PENAGUILA</t>
  </si>
  <si>
    <t>PETRER</t>
  </si>
  <si>
    <t>PINOSO</t>
  </si>
  <si>
    <t>PLANES</t>
  </si>
  <si>
    <t>POLOP</t>
  </si>
  <si>
    <t>RAFAL</t>
  </si>
  <si>
    <t>RAFOL D'ALMUNIA, EL</t>
  </si>
  <si>
    <t>REDOVAN</t>
  </si>
  <si>
    <t>RELLEU</t>
  </si>
  <si>
    <t>ROJALES</t>
  </si>
  <si>
    <t>ROMANA, LA</t>
  </si>
  <si>
    <t>SAGRA</t>
  </si>
  <si>
    <t>SALINAS</t>
  </si>
  <si>
    <t>SANET Y NEGRALS</t>
  </si>
  <si>
    <t>SAN FULGENCIO</t>
  </si>
  <si>
    <t>SAN JOAN D'ALACANT</t>
  </si>
  <si>
    <t>SAN MIGUEL DE SALINAS</t>
  </si>
  <si>
    <t>SANTA POLA</t>
  </si>
  <si>
    <t>SAN VICENTE DEL RASPEIG/SANT VICENT DEL</t>
  </si>
  <si>
    <t>SAX</t>
  </si>
  <si>
    <t>SELLA</t>
  </si>
  <si>
    <t>SENIJA</t>
  </si>
  <si>
    <t>TARBENA</t>
  </si>
  <si>
    <t>TEULADA</t>
  </si>
  <si>
    <t>TIBI</t>
  </si>
  <si>
    <t>TOLLOS</t>
  </si>
  <si>
    <t>TORMOS</t>
  </si>
  <si>
    <t>TORREMANZANAS/TORRE DE LES MA?ANES, LA</t>
  </si>
  <si>
    <t>TORREVIEJA</t>
  </si>
  <si>
    <t>VALL D'ALCALA, LA</t>
  </si>
  <si>
    <t>VALL DE EBO</t>
  </si>
  <si>
    <t>VALL DE GALLINERA</t>
  </si>
  <si>
    <t>VALL DE LAGUAR (LA)</t>
  </si>
  <si>
    <t>VERGER (EL)</t>
  </si>
  <si>
    <t>VILLAJOYOSA/VILA JOIOSA, LA</t>
  </si>
  <si>
    <t>VILLENA</t>
  </si>
  <si>
    <t>POBLETS, ELS</t>
  </si>
  <si>
    <t>PILAR DE LA HORADADA</t>
  </si>
  <si>
    <t>MONTESINOS, LOS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</si>
  <si>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</si>
  <si>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</si>
  <si>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</si>
  <si>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</si>
  <si>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</si>
  <si>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</si>
  <si>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</si>
  <si>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</si>
  <si>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</si>
  <si>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</si>
  <si>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</si>
  <si>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</si>
  <si>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</si>
  <si>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</si>
  <si>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</si>
  <si>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</si>
  <si>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</si>
  <si>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</si>
  <si>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</si>
  <si>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</si>
  <si>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</si>
  <si>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</si>
  <si>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</si>
  <si>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</si>
  <si>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</si>
  <si>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</si>
  <si>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</si>
  <si>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</si>
  <si>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</si>
  <si>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</si>
  <si>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</si>
  <si>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</si>
  <si>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</si>
  <si>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</si>
  <si>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</si>
  <si>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</si>
  <si>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</si>
  <si>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</si>
  <si>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</si>
  <si>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</si>
  <si>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</si>
  <si>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</si>
  <si>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</si>
  <si>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GALLARDOS, LOS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</si>
  <si>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</si>
  <si>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</si>
  <si>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</si>
  <si>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</si>
  <si>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</si>
  <si>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</si>
  <si>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</si>
  <si>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</si>
  <si>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</si>
  <si>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</si>
  <si>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</si>
  <si>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</si>
  <si>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</si>
  <si>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</si>
  <si>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</si>
  <si>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</si>
  <si>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</si>
  <si>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</si>
  <si>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</si>
  <si>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</si>
  <si>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</si>
  <si>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</si>
  <si>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</si>
  <si>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</si>
  <si>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</si>
  <si>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</si>
  <si>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</si>
  <si>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</si>
  <si>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</si>
  <si>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</si>
  <si>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ROQUETAS DE MAR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</si>
  <si>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</si>
  <si>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</si>
  <si>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</si>
  <si>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</si>
  <si>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</si>
  <si>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</si>
  <si>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</si>
  <si>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</si>
  <si>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</si>
  <si>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</si>
  <si>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</si>
  <si>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</si>
  <si>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</si>
  <si>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</si>
  <si>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</si>
  <si>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</si>
  <si>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</si>
  <si>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</si>
  <si>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</si>
  <si>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</si>
  <si>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</si>
  <si>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</si>
  <si>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</si>
  <si>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</si>
  <si>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VILLAS, LAS</t>
  </si>
  <si>
    <t>EJIDO, EL</t>
  </si>
  <si>
    <t>MOJONERA, LA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</si>
  <si>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</si>
  <si>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</si>
  <si>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</si>
  <si>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</si>
  <si>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</si>
  <si>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</si>
  <si>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</si>
  <si>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</si>
  <si>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</si>
  <si>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</si>
  <si>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AREVALO</t>
  </si>
  <si>
    <t>AVEINTE</t>
  </si>
  <si>
    <t>AVELLANEDA</t>
  </si>
  <si>
    <t>BARCO DE AVILA, EL</t>
  </si>
  <si>
    <t>BARRACO, EL</t>
  </si>
  <si>
    <t>BARROMAN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</si>
  <si>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</si>
  <si>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</si>
  <si>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</si>
  <si>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</si>
  <si>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</si>
  <si>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</si>
  <si>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BLASCOMILLAN</t>
  </si>
  <si>
    <t>BLASCONUÑO DE MATACABRAS</t>
  </si>
  <si>
    <t>BLASCOSANCHO</t>
  </si>
  <si>
    <t>BOHODON,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</si>
  <si>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</si>
  <si>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</si>
  <si>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</si>
  <si>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</si>
  <si>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</si>
  <si>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</si>
  <si>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</si>
  <si>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</si>
  <si>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</si>
  <si>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</si>
  <si>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</si>
  <si>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</si>
  <si>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</si>
  <si>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</si>
  <si>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</si>
  <si>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</si>
  <si>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</si>
  <si>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</si>
  <si>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</si>
  <si>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</si>
  <si>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</si>
  <si>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</si>
  <si>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</si>
  <si>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COLILLA, LA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</si>
  <si>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</si>
  <si>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</si>
  <si>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</si>
  <si>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</si>
  <si>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</si>
  <si>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</si>
  <si>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</si>
  <si>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</si>
  <si>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</si>
  <si>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</si>
  <si>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</si>
  <si>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</si>
  <si>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FRESNO, EL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</si>
  <si>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</si>
  <si>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</si>
  <si>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</si>
  <si>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</si>
  <si>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</si>
  <si>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</si>
  <si>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</si>
  <si>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</si>
  <si>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</si>
  <si>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</si>
  <si>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</si>
  <si>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</si>
  <si>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</si>
  <si>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GUTIERRE-MU/OZ</t>
  </si>
  <si>
    <t>HERNANSANCHO</t>
  </si>
  <si>
    <t>HERRADON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</si>
  <si>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</si>
  <si>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</si>
  <si>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</si>
  <si>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</si>
  <si>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</si>
  <si>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</si>
  <si>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HOYOCASERO</t>
  </si>
  <si>
    <t>HOYO DE PINARES, EL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</si>
  <si>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</si>
  <si>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</si>
  <si>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</si>
  <si>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</si>
  <si>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</si>
  <si>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</si>
  <si>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</si>
  <si>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LANZAHITA</t>
  </si>
  <si>
    <t>LOSAR DEL BARCO, EL</t>
  </si>
  <si>
    <t>LLANOS DE TORMES, LOS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</si>
  <si>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</si>
  <si>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</si>
  <si>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</si>
  <si>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</si>
  <si>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</si>
  <si>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</si>
  <si>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</si>
  <si>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</si>
  <si>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</si>
  <si>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</si>
  <si>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</si>
  <si>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</si>
  <si>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MESEGAR DE CORNEJA</t>
  </si>
  <si>
    <t>MIJARES</t>
  </si>
  <si>
    <t>MINGORRIA</t>
  </si>
  <si>
    <t>MIRON, EL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</si>
  <si>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</si>
  <si>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</si>
  <si>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</si>
  <si>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</si>
  <si>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</si>
  <si>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</si>
  <si>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</si>
  <si>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</si>
  <si>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</si>
  <si>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</si>
  <si>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</si>
  <si>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</si>
  <si>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</si>
  <si>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ALAMO</t>
  </si>
  <si>
    <t>NARRILLOS DEL REBOLLAR</t>
  </si>
  <si>
    <t>NARROS DEL CASTILLO</t>
  </si>
  <si>
    <t>NARROS DEL PUERTO</t>
  </si>
  <si>
    <t>NARROS DE SALDUEÑA</t>
  </si>
  <si>
    <t>NAVACEPEDILLA DE CORNEJA</t>
  </si>
  <si>
    <t>NAVA DE AREVALO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</si>
  <si>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</si>
  <si>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</si>
  <si>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</si>
  <si>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</si>
  <si>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</si>
  <si>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</si>
  <si>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</si>
  <si>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</si>
  <si>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</si>
  <si>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</si>
  <si>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</si>
  <si>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</si>
  <si>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</si>
  <si>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</si>
  <si>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</si>
  <si>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MARQUES,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</si>
  <si>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</si>
  <si>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</si>
  <si>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</si>
  <si>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</si>
  <si>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</si>
  <si>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</si>
  <si>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</si>
  <si>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</si>
  <si>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</si>
  <si>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</si>
  <si>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</si>
  <si>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</si>
  <si>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</si>
  <si>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</si>
  <si>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PEDRO-RODRIGUEZ</t>
  </si>
  <si>
    <t>PEGUERINOS</t>
  </si>
  <si>
    <t>PEÑALBA DE AVILA</t>
  </si>
  <si>
    <t>PIEDRAHITA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</si>
  <si>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</si>
  <si>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</si>
  <si>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</si>
  <si>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</si>
  <si>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</si>
  <si>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</si>
  <si>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</si>
  <si>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</si>
  <si>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RIOFRIO</t>
  </si>
  <si>
    <t>RIVILLA DE BARAJAS</t>
  </si>
  <si>
    <t>SALOBRAL</t>
  </si>
  <si>
    <t>SALVADIOS</t>
  </si>
  <si>
    <t>SAN BARTOLOME DE BEJAR</t>
  </si>
  <si>
    <t>SAN BARTOLOME DE CORNEJA</t>
  </si>
  <si>
    <t>SAN BARTOLOME DE PINARES</t>
  </si>
  <si>
    <t>SANCHIDRIAN</t>
  </si>
  <si>
    <t>SANCHORREJA</t>
  </si>
  <si>
    <t>SAN ESTEBAN DE LOS PATOS</t>
  </si>
  <si>
    <t>SAN ESTEBAN DEL VALLE</t>
  </si>
  <si>
    <t>SAN ESTEBAN DE ZAPARDIEL</t>
  </si>
  <si>
    <t>SAN GARCIA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</si>
  <si>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</si>
  <si>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</si>
  <si>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</si>
  <si>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</si>
  <si>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</si>
  <si>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MARTIN DE LA VEGA DEL ALBERCHE</t>
  </si>
  <si>
    <t>SAN MARTIN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</si>
  <si>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</si>
  <si>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</si>
  <si>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</si>
  <si>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</si>
  <si>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</si>
  <si>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</si>
  <si>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MARIA DEL ARROYO</t>
  </si>
  <si>
    <t>SANTA MARIA DEL BERROCAL</t>
  </si>
  <si>
    <t>SANTA MARIA DE LOS CABALLEROS</t>
  </si>
  <si>
    <t>SANTA MARIA DEL TIETAR</t>
  </si>
  <si>
    <t>SANTIAGO DEL COLLADO</t>
  </si>
  <si>
    <t>SANTO DOMINGO DE LAS POSADAS</t>
  </si>
  <si>
    <t>SANTO TOME DE ZABARCOS</t>
  </si>
  <si>
    <t>SAN VICENTE DE AREVALO</t>
  </si>
  <si>
    <t>SERRADA, LA</t>
  </si>
  <si>
    <t>SERRANILLOS</t>
  </si>
  <si>
    <t>SIGERES</t>
  </si>
  <si>
    <t>SINLABAJOS</t>
  </si>
  <si>
    <t>SOLANA DE AVILA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</si>
  <si>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</si>
  <si>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</si>
  <si>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</si>
  <si>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</si>
  <si>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</si>
  <si>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</si>
  <si>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</si>
  <si>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</si>
  <si>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AVILA</t>
  </si>
  <si>
    <t>TORTOLES</t>
  </si>
  <si>
    <t>TORRE, LA</t>
  </si>
  <si>
    <t>UMBRIAS</t>
  </si>
  <si>
    <t>VADILLO DE LA SIERRA</t>
  </si>
  <si>
    <t>VALDECASA</t>
  </si>
  <si>
    <t>VEGA DE SANTA MARIA</t>
  </si>
  <si>
    <t>VELAYOS</t>
  </si>
  <si>
    <t>VILLAFLOR</t>
  </si>
  <si>
    <t>VILLAFRANCA DE LA SIERRA</t>
  </si>
  <si>
    <t>VILLANUEVA DE GOMEZ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</si>
  <si>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</si>
  <si>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</si>
  <si>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</si>
  <si>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</si>
  <si>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</si>
  <si>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</si>
  <si>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</si>
  <si>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</si>
  <si>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</si>
  <si>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</si>
  <si>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MARIA DEL CUBILLO</t>
  </si>
  <si>
    <t>DIEGO DEL CARPIO</t>
  </si>
  <si>
    <t>SANTIAGO DEL TORMES</t>
  </si>
  <si>
    <t>VILLANUEVA DE AVILA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</si>
  <si>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</si>
  <si>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</si>
  <si>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</si>
  <si>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</si>
  <si>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</si>
  <si>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</si>
  <si>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</si>
  <si>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</si>
  <si>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</si>
  <si>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</si>
  <si>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</si>
  <si>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</si>
  <si>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</si>
  <si>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</si>
  <si>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</si>
  <si>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</si>
  <si>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</si>
  <si>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</si>
  <si>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</si>
  <si>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</si>
  <si>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</si>
  <si>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</si>
  <si>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</si>
  <si>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</si>
  <si>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</si>
  <si>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</si>
  <si>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</si>
  <si>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</si>
  <si>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</si>
  <si>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</si>
  <si>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</si>
  <si>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</si>
  <si>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</si>
  <si>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</si>
  <si>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</si>
  <si>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CODOSERA, LA</t>
  </si>
  <si>
    <t>CORDOBILLA DE LACARA</t>
  </si>
  <si>
    <t>CORONADA, LA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</si>
  <si>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</si>
  <si>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</si>
  <si>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</si>
  <si>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</si>
  <si>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</si>
  <si>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</si>
  <si>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</si>
  <si>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</si>
  <si>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</si>
  <si>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</si>
  <si>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</si>
  <si>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</si>
  <si>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</si>
  <si>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</si>
  <si>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</si>
  <si>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</si>
  <si>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</si>
  <si>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</si>
  <si>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GARROVILLA, LA</t>
  </si>
  <si>
    <t>GRANJA DE TORREHERMOSA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</si>
  <si>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</si>
  <si>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</si>
  <si>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</si>
  <si>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</si>
  <si>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</si>
  <si>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</si>
  <si>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</si>
  <si>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</si>
  <si>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</si>
  <si>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</si>
  <si>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</si>
  <si>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</si>
  <si>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</si>
  <si>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</si>
  <si>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</si>
  <si>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</si>
  <si>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</si>
  <si>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</si>
  <si>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</si>
  <si>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</si>
  <si>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</si>
  <si>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</si>
  <si>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</si>
  <si>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MERIDA</t>
  </si>
  <si>
    <t>MIRANDILLA</t>
  </si>
  <si>
    <t>MONESTERIO</t>
  </si>
  <si>
    <t>MONTEMOLIN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</si>
  <si>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</si>
  <si>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</si>
  <si>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</si>
  <si>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</si>
  <si>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</si>
  <si>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</si>
  <si>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</si>
  <si>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</si>
  <si>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</si>
  <si>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</si>
  <si>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</si>
  <si>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</si>
  <si>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</si>
  <si>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</si>
  <si>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</si>
  <si>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</si>
  <si>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</si>
  <si>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</si>
  <si>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</si>
  <si>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</si>
  <si>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</si>
  <si>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</si>
  <si>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</si>
  <si>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</si>
  <si>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</si>
  <si>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</si>
  <si>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</si>
  <si>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</si>
  <si>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</si>
  <si>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</si>
  <si>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</si>
  <si>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</si>
  <si>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</si>
  <si>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</si>
  <si>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</si>
  <si>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MAIMONA, LOS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</si>
  <si>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</si>
  <si>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</si>
  <si>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</si>
  <si>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</si>
  <si>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</si>
  <si>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</si>
  <si>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</si>
  <si>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</si>
  <si>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</si>
  <si>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</si>
  <si>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</si>
  <si>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</si>
  <si>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</si>
  <si>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</si>
  <si>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</si>
  <si>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</si>
  <si>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</si>
  <si>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</si>
  <si>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</si>
  <si>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</si>
  <si>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</si>
  <si>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</si>
  <si>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</si>
  <si>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VALLE DE LA SERENA</t>
  </si>
  <si>
    <t>VALLE DE MATAMOROS</t>
  </si>
  <si>
    <t>VALLE DE SANTA ANA</t>
  </si>
  <si>
    <t>VILLAFRANCA DE LOS BARROS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</si>
  <si>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</si>
  <si>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</si>
  <si>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</si>
  <si>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</si>
  <si>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</si>
  <si>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</si>
  <si>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</si>
  <si>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</si>
  <si>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</si>
  <si>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</si>
  <si>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</si>
  <si>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</si>
  <si>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</si>
  <si>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</si>
  <si>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</si>
  <si>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ALARO</t>
  </si>
  <si>
    <t>ALAIOR</t>
  </si>
  <si>
    <t>ALCUDIA</t>
  </si>
  <si>
    <t>ALGAIDA</t>
  </si>
  <si>
    <t>ANDRATX</t>
  </si>
  <si>
    <t>ARTA</t>
  </si>
  <si>
    <t>BAYALBUFAR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</si>
  <si>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</si>
  <si>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</si>
  <si>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</si>
  <si>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</si>
  <si>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</si>
  <si>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</si>
  <si>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</si>
  <si>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</si>
  <si>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</si>
  <si>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</si>
  <si>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</si>
  <si>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</si>
  <si>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</si>
  <si>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</si>
  <si>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</si>
  <si>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</si>
  <si>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</si>
  <si>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</si>
  <si>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</si>
  <si>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</si>
  <si>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</si>
  <si>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</si>
  <si>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LLUBI</t>
  </si>
  <si>
    <t>LLUCMAJOR</t>
  </si>
  <si>
    <t>MAHON</t>
  </si>
  <si>
    <t>MANACOR</t>
  </si>
  <si>
    <t>MANCOR DE LA VALL</t>
  </si>
  <si>
    <t>MARIA DE LA SALUT</t>
  </si>
  <si>
    <t>MARRATXI</t>
  </si>
  <si>
    <t>MERCADAL, ES</t>
  </si>
  <si>
    <t>MONTUIRI</t>
  </si>
  <si>
    <t>MURO</t>
  </si>
  <si>
    <t>PALMA DE MALLORCA</t>
  </si>
  <si>
    <t>PETRA</t>
  </si>
  <si>
    <t>POLLEN?A</t>
  </si>
  <si>
    <t>PORRERES</t>
  </si>
  <si>
    <t>POBLA, SA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</si>
  <si>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</si>
  <si>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</si>
  <si>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</si>
  <si>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</si>
  <si>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</si>
  <si>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</si>
  <si>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LLOREN? DES CARDASSAR</t>
  </si>
  <si>
    <t>SANT LLUIS</t>
  </si>
  <si>
    <t>SANTA EUGENIA</t>
  </si>
  <si>
    <t>SANTA EULALIA DEL RIO</t>
  </si>
  <si>
    <t>SANTA MARGALIDA</t>
  </si>
  <si>
    <t>SANTA MARIA DEL CAMI</t>
  </si>
  <si>
    <t>SANTANYI</t>
  </si>
  <si>
    <t>SELVA</t>
  </si>
  <si>
    <t>SALINES, SES</t>
  </si>
  <si>
    <t>SINEU</t>
  </si>
  <si>
    <t>SOLLER</t>
  </si>
  <si>
    <t>SON SERVERA</t>
  </si>
  <si>
    <t>VALLDEMOSSA</t>
  </si>
  <si>
    <t>CASTELL, ES</t>
  </si>
  <si>
    <t>VILAFRANCA DE BONANY</t>
  </si>
  <si>
    <t>ARIANY</t>
  </si>
  <si>
    <t>MIGJORN GRAN, ES</t>
  </si>
  <si>
    <t>ABRERA</t>
  </si>
  <si>
    <t>AGUILAR DE SEGARRA</t>
  </si>
  <si>
    <t>ALELLA</t>
  </si>
  <si>
    <t>ALPENS</t>
  </si>
  <si>
    <t>AMETLLA DEL VALLES, L'</t>
  </si>
  <si>
    <t>ARENYS DE MAR</t>
  </si>
  <si>
    <t>ARENYS DE MUNT</t>
  </si>
  <si>
    <t>ARGEN?OLA</t>
  </si>
  <si>
    <t>ARGENTONA</t>
  </si>
  <si>
    <t>ARTES</t>
  </si>
  <si>
    <t>AVIA</t>
  </si>
  <si>
    <t>AVINYO</t>
  </si>
  <si>
    <t>AVINYONET DEL PENEDES</t>
  </si>
  <si>
    <t>AIGUAFREDA</t>
  </si>
  <si>
    <t>BADALONA</t>
  </si>
  <si>
    <t>BAGA</t>
  </si>
  <si>
    <t>BALENYA</t>
  </si>
  <si>
    <t>BALSARENY</t>
  </si>
  <si>
    <t>BEGUES</t>
  </si>
  <si>
    <t>BELLPRAT</t>
  </si>
  <si>
    <t>BERGA</t>
  </si>
  <si>
    <t>BIGUES I RIELLS</t>
  </si>
  <si>
    <t>BORREDA</t>
  </si>
  <si>
    <t>BRUC, EL</t>
  </si>
  <si>
    <t>BRULL, EL</t>
  </si>
  <si>
    <t>CABANYES, LES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</si>
  <si>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</si>
  <si>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</si>
  <si>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</si>
  <si>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</si>
  <si>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</si>
  <si>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</si>
  <si>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</si>
  <si>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</si>
  <si>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</si>
  <si>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</si>
  <si>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</si>
  <si>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</si>
  <si>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</si>
  <si>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</si>
  <si>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</si>
  <si>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</si>
  <si>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</si>
  <si>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</si>
  <si>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</si>
  <si>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</si>
  <si>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</si>
  <si>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</si>
  <si>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</si>
  <si>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</si>
  <si>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</si>
  <si>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</si>
  <si>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</si>
  <si>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</si>
  <si>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</si>
  <si>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</si>
  <si>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</si>
  <si>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</si>
  <si>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</si>
  <si>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</si>
  <si>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</si>
  <si>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</si>
  <si>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CASTELLTER?OL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</si>
  <si>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</si>
  <si>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</si>
  <si>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</si>
  <si>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</si>
  <si>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</si>
  <si>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</si>
  <si>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</si>
  <si>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</si>
  <si>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CORNELLA DE LLOBREGAT</t>
  </si>
  <si>
    <t>CUBELLES</t>
  </si>
  <si>
    <t>DOSRIUS</t>
  </si>
  <si>
    <t>ESPARREGUERA</t>
  </si>
  <si>
    <t>ESPLUGUES DE LLOBREGAT</t>
  </si>
  <si>
    <t>ESPUNYOLA, L'</t>
  </si>
  <si>
    <t>ESTANY, L'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</si>
  <si>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</si>
  <si>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</si>
  <si>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</si>
  <si>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</si>
  <si>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</si>
  <si>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</si>
  <si>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VALLES, LES</t>
  </si>
  <si>
    <t>GALLIFA</t>
  </si>
  <si>
    <t>GARRIGA, LA</t>
  </si>
  <si>
    <t>GAVA</t>
  </si>
  <si>
    <t>GAIA</t>
  </si>
  <si>
    <t>GELIDA</t>
  </si>
  <si>
    <t>GIRONELLA</t>
  </si>
  <si>
    <t>GISCLARENY</t>
  </si>
  <si>
    <t>GRANADA, LA</t>
  </si>
  <si>
    <t>GRANERA</t>
  </si>
  <si>
    <t>GRANOLLERS</t>
  </si>
  <si>
    <t>GUALBA</t>
  </si>
  <si>
    <t>SANT SALVADOR DE GUARDIOLA</t>
  </si>
  <si>
    <t>GUARDIOLA DE BERGUEDA</t>
  </si>
  <si>
    <t>GURB</t>
  </si>
  <si>
    <t>HOSPITALET DE LLOBREGAT, L'</t>
  </si>
  <si>
    <t>IGUALADA</t>
  </si>
  <si>
    <t>JORBA</t>
  </si>
  <si>
    <t>LLACUNA, LA</t>
  </si>
  <si>
    <t>LLAGOSTA, LA</t>
  </si>
  <si>
    <t>LLINARS DEL VALLES</t>
  </si>
  <si>
    <t>LLI?A D'AMUNT</t>
  </si>
  <si>
    <t>LLI?A DE VALL</t>
  </si>
  <si>
    <t>LLU?A</t>
  </si>
  <si>
    <t>MALGRAT DE MAR</t>
  </si>
  <si>
    <t>MALLA</t>
  </si>
  <si>
    <t>MANLLEU</t>
  </si>
  <si>
    <t>MANRESA</t>
  </si>
  <si>
    <t>MARTORELL</t>
  </si>
  <si>
    <t>MARTORELLES</t>
  </si>
  <si>
    <t>MASIES DE RODA, LES</t>
  </si>
  <si>
    <t>MASIES DE VOLTREGA, LES</t>
  </si>
  <si>
    <t>MASNOU, EL</t>
  </si>
  <si>
    <t>MASQUEFA</t>
  </si>
  <si>
    <t>MATADEPERA</t>
  </si>
  <si>
    <t>MATARO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</si>
  <si>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</si>
  <si>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</si>
  <si>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</si>
  <si>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</si>
  <si>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</si>
  <si>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</si>
  <si>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</si>
  <si>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</si>
  <si>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</si>
  <si>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</si>
  <si>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</si>
  <si>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</si>
  <si>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</si>
  <si>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</si>
  <si>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</si>
  <si>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</si>
  <si>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</si>
  <si>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</si>
  <si>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</si>
  <si>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</si>
  <si>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BERGUEDA, LA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</si>
  <si>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</si>
  <si>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</si>
  <si>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</si>
  <si>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</si>
  <si>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</si>
  <si>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</si>
  <si>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</si>
  <si>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</si>
  <si>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</si>
  <si>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</si>
  <si>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</si>
  <si>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</si>
  <si>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</si>
  <si>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</si>
  <si>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</si>
  <si>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PAPIOL, EL</t>
  </si>
  <si>
    <t>PARETS DEL VALLES</t>
  </si>
  <si>
    <t>PERAFITA</t>
  </si>
  <si>
    <t>PIERA</t>
  </si>
  <si>
    <t>HOSTALETS DE PIEROLA, ELS</t>
  </si>
  <si>
    <t>PINEDA DE MAR</t>
  </si>
  <si>
    <t>PLA DEL PENEDES, EL</t>
  </si>
  <si>
    <t>POBLA DE CLARAMUNT, LA</t>
  </si>
  <si>
    <t>POBLA DE LILLET, LA</t>
  </si>
  <si>
    <t>POLINYA</t>
  </si>
  <si>
    <t>PONTONS</t>
  </si>
  <si>
    <t>PRAT DE LLOBREGAT, EL</t>
  </si>
  <si>
    <t>PRATS DE REI, ELS</t>
  </si>
  <si>
    <t>PRATS DE LLU?ANES</t>
  </si>
  <si>
    <t>PREMIA DE MAR</t>
  </si>
  <si>
    <t>PUIGDALBER</t>
  </si>
  <si>
    <t>PUIG-REIG</t>
  </si>
  <si>
    <t>PUJALT</t>
  </si>
  <si>
    <t>QUAR, LA</t>
  </si>
  <si>
    <t>RAJADELL</t>
  </si>
  <si>
    <t>RELLINARS</t>
  </si>
  <si>
    <t>RIPOLLET</t>
  </si>
  <si>
    <t>ROCA DEL VALLES, LA</t>
  </si>
  <si>
    <t>PONT DE VILOMARA I ROCAFORT, EL</t>
  </si>
  <si>
    <t>RODA DE TER</t>
  </si>
  <si>
    <t>RUBI</t>
  </si>
  <si>
    <t>RUBIO</t>
  </si>
  <si>
    <t>SABADELL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</si>
  <si>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</si>
  <si>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</si>
  <si>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</si>
  <si>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</si>
  <si>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</si>
  <si>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</si>
  <si>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</si>
  <si>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LLU?ANES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</si>
  <si>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</si>
  <si>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</si>
  <si>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</si>
  <si>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</si>
  <si>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</si>
  <si>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LLU?ANES</t>
  </si>
  <si>
    <t>SANT CELONI</t>
  </si>
  <si>
    <t>SANT CEBRIA DE VALLALTA</t>
  </si>
  <si>
    <t>SANT CLIMENT DE LLOBREGAT</t>
  </si>
  <si>
    <t>SANT CUGAT DEL VALLES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</si>
  <si>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</si>
  <si>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</si>
  <si>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</si>
  <si>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</si>
  <si>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</si>
  <si>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</si>
  <si>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</si>
  <si>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</si>
  <si>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</si>
  <si>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</si>
  <si>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</si>
  <si>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</si>
  <si>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</si>
  <si>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</si>
  <si>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</si>
  <si>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</si>
  <si>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LLOREN? D'HORTONS</t>
  </si>
  <si>
    <t>SANT LLOREN?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</si>
  <si>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</si>
  <si>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</si>
  <si>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</si>
  <si>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</si>
  <si>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</si>
  <si>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</si>
  <si>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</si>
  <si>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</si>
  <si>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</si>
  <si>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</si>
  <si>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</si>
  <si>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</si>
  <si>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</si>
  <si>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</si>
  <si>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</si>
  <si>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</si>
  <si>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</si>
  <si>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</si>
  <si>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</si>
  <si>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</si>
  <si>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</si>
  <si>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COLOMA DE GRAMENET</t>
  </si>
  <si>
    <t>SANTA EUGENIA DE BERGA</t>
  </si>
  <si>
    <t>SANTA EULALIA DE RIUPRIMER</t>
  </si>
  <si>
    <t>SANTA EULALIA DE RON?ANA</t>
  </si>
  <si>
    <t>SANTA FE DEL PENEDES</t>
  </si>
  <si>
    <t>SANTA MARGARIDA DE MONTBUI</t>
  </si>
  <si>
    <t>SANTA MARGARIDA I ELS MONJOS</t>
  </si>
  <si>
    <t>BARBERA DEL VALLES</t>
  </si>
  <si>
    <t>SANTA MARIA DE BESORA</t>
  </si>
  <si>
    <t>SANTA MARIA DE CORCO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</si>
  <si>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</si>
  <si>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</si>
  <si>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</si>
  <si>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</si>
  <si>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</si>
  <si>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</si>
  <si>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</si>
  <si>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VICEN? DE CASTELLET</t>
  </si>
  <si>
    <t>SANT VICEN? DELS HORTS</t>
  </si>
  <si>
    <t>SANT VICEN? DE MONTALT</t>
  </si>
  <si>
    <t>SANT VICEN? DE TORELLO</t>
  </si>
  <si>
    <t>CERDANYOLA DEL VALLES</t>
  </si>
  <si>
    <t>SENTMENAT</t>
  </si>
  <si>
    <t>CERCS</t>
  </si>
  <si>
    <t>SEVA</t>
  </si>
  <si>
    <t>SITGES</t>
  </si>
  <si>
    <t>SOBREMUNT</t>
  </si>
  <si>
    <t>SORA</t>
  </si>
  <si>
    <t>SUBIRATS</t>
  </si>
  <si>
    <t>SURIA</t>
  </si>
  <si>
    <t>TAVERNOLES</t>
  </si>
  <si>
    <t>TAGAMANENT</t>
  </si>
  <si>
    <t>TALAMANCA</t>
  </si>
  <si>
    <t>TARADELL</t>
  </si>
  <si>
    <t>TERRASSA</t>
  </si>
  <si>
    <t>TAVERTET</t>
  </si>
  <si>
    <t>TEIA</t>
  </si>
  <si>
    <t>TIANA</t>
  </si>
  <si>
    <t>TONA</t>
  </si>
  <si>
    <t>TORDERA</t>
  </si>
  <si>
    <t>TORELLO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</si>
  <si>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</si>
  <si>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</si>
  <si>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</si>
  <si>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</si>
  <si>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</si>
  <si>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</si>
  <si>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</si>
  <si>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</si>
  <si>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</si>
  <si>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</si>
  <si>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</si>
  <si>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</si>
  <si>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</si>
  <si>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</si>
  <si>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</si>
  <si>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</si>
  <si>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CAMI</t>
  </si>
  <si>
    <t>VILANOVA DE SAU</t>
  </si>
  <si>
    <t>VILOBI DEL PENEDES</t>
  </si>
  <si>
    <t>VILAFRANCA DEL PENEDES</t>
  </si>
  <si>
    <t>VILALBA SASSERRA</t>
  </si>
  <si>
    <t>VILANOVA I LA GELTRU</t>
  </si>
  <si>
    <t>VIVER I SERRATEIX</t>
  </si>
  <si>
    <t>RUPIT I PRUIT</t>
  </si>
  <si>
    <t>VILANOVA DEL VALLES</t>
  </si>
  <si>
    <t>SANT JULIA DE CERDANYOLA</t>
  </si>
  <si>
    <t>BADIA DEL VALLES</t>
  </si>
  <si>
    <t>PALMA DE CERVELLO, LA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</si>
  <si>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</si>
  <si>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</si>
  <si>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</si>
  <si>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</si>
  <si>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</si>
  <si>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</si>
  <si>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</si>
  <si>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</si>
  <si>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</si>
  <si>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</si>
  <si>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</si>
  <si>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</si>
  <si>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</si>
  <si>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</si>
  <si>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</si>
  <si>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</si>
  <si>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</si>
  <si>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</si>
  <si>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</si>
  <si>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</si>
  <si>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</si>
  <si>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</si>
  <si>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</si>
  <si>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AUSINES, LOS</t>
  </si>
  <si>
    <t>AVELLANOSA DE MUÑO</t>
  </si>
  <si>
    <t>BAHABON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</si>
  <si>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</si>
  <si>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</si>
  <si>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</si>
  <si>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</si>
  <si>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</si>
  <si>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</si>
  <si>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</si>
  <si>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</si>
  <si>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</si>
  <si>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</si>
  <si>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</si>
  <si>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</si>
  <si>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</si>
  <si>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</si>
  <si>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</si>
  <si>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</si>
  <si>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</si>
  <si>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</si>
  <si>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</si>
  <si>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</si>
  <si>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</si>
  <si>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</si>
  <si>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</si>
  <si>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</si>
  <si>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</si>
  <si>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</si>
  <si>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</si>
  <si>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</si>
  <si>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</si>
  <si>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</si>
  <si>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</si>
  <si>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</si>
  <si>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</si>
  <si>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</si>
  <si>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</si>
  <si>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</si>
  <si>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</si>
  <si>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</si>
  <si>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</si>
  <si>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</si>
  <si>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</si>
  <si>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</si>
  <si>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</si>
  <si>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</si>
  <si>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</si>
  <si>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</si>
  <si>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MATAJUDIOS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</si>
  <si>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</si>
  <si>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</si>
  <si>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</si>
  <si>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</si>
  <si>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</si>
  <si>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</si>
  <si>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</si>
  <si>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</si>
  <si>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</si>
  <si>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</si>
  <si>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</si>
  <si>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</si>
  <si>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</si>
  <si>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</si>
  <si>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</si>
  <si>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</si>
  <si>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</si>
  <si>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</si>
  <si>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</si>
  <si>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</si>
  <si>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</si>
  <si>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</si>
  <si>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</si>
  <si>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</si>
  <si>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</si>
  <si>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</si>
  <si>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</si>
  <si>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</si>
  <si>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</si>
  <si>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</si>
  <si>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</si>
  <si>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</si>
  <si>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</si>
  <si>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</si>
  <si>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</si>
  <si>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</si>
  <si>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</si>
  <si>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</si>
  <si>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</si>
  <si>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</si>
  <si>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</si>
  <si>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</si>
  <si>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</si>
  <si>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</si>
  <si>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</si>
  <si>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</si>
  <si>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</si>
  <si>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</si>
  <si>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</si>
  <si>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</si>
  <si>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</si>
  <si>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</si>
  <si>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</si>
  <si>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HORMAZAS, LAS</t>
  </si>
  <si>
    <t>HORNILLOS DEL CAMINO</t>
  </si>
  <si>
    <t>HORRA, LA</t>
  </si>
  <si>
    <t>HORTIG?LA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</si>
  <si>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</si>
  <si>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</si>
  <si>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</si>
  <si>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</si>
  <si>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</si>
  <si>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</si>
  <si>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</si>
  <si>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</si>
  <si>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</si>
  <si>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</si>
  <si>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</si>
  <si>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</si>
  <si>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</si>
  <si>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</si>
  <si>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</si>
  <si>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</si>
  <si>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</si>
  <si>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</si>
  <si>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</si>
  <si>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</si>
  <si>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</si>
  <si>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</si>
  <si>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</si>
  <si>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</si>
  <si>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</si>
  <si>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</si>
  <si>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</si>
  <si>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</si>
  <si>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</si>
  <si>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</si>
  <si>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</si>
  <si>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</si>
  <si>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</si>
  <si>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</si>
  <si>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</si>
  <si>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</si>
  <si>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</si>
  <si>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</si>
  <si>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</si>
  <si>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</si>
  <si>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</si>
  <si>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</si>
  <si>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</si>
  <si>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</si>
  <si>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</si>
  <si>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</si>
  <si>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</si>
  <si>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</si>
  <si>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</si>
  <si>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</si>
  <si>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</si>
  <si>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</si>
  <si>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</si>
  <si>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</si>
  <si>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</si>
  <si>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</si>
  <si>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</si>
  <si>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</si>
  <si>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</si>
  <si>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</si>
  <si>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</si>
  <si>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</si>
  <si>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</si>
  <si>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</si>
  <si>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</si>
  <si>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</si>
  <si>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</si>
  <si>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</si>
  <si>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</si>
  <si>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</si>
  <si>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</si>
  <si>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</si>
  <si>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</si>
  <si>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</si>
  <si>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</si>
  <si>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</si>
  <si>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</si>
  <si>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</si>
  <si>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</si>
  <si>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</si>
  <si>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</si>
  <si>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</si>
  <si>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ARGANZON, LA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</si>
  <si>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</si>
  <si>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</si>
  <si>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</si>
  <si>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</si>
  <si>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</si>
  <si>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</si>
  <si>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</si>
  <si>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</si>
  <si>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</si>
  <si>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</si>
  <si>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</si>
  <si>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QUINTANILLAS, LAS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</si>
  <si>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</si>
  <si>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</si>
  <si>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</si>
  <si>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</si>
  <si>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</si>
  <si>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</si>
  <si>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</si>
  <si>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</si>
  <si>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</si>
  <si>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</si>
  <si>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</si>
  <si>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AHEDO, LA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</si>
  <si>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</si>
  <si>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</si>
  <si>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</si>
  <si>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</si>
  <si>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</si>
  <si>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</si>
  <si>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</si>
  <si>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RIO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</si>
  <si>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</si>
  <si>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</si>
  <si>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</si>
  <si>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</si>
  <si>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</si>
  <si>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</si>
  <si>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</si>
  <si>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ADRIAN DE JUARROS</t>
  </si>
  <si>
    <t>SAN JUAN DEL MONTE</t>
  </si>
  <si>
    <t>SAN MAMES DE BURGOS</t>
  </si>
  <si>
    <t>SAN MARTIN DE RUBIALES</t>
  </si>
  <si>
    <t>SAN MILLAN DE LARA</t>
  </si>
  <si>
    <t>SANTA CECILIA</t>
  </si>
  <si>
    <t>SANTA CRUZ DE LA SALCEDA</t>
  </si>
  <si>
    <t>SANTA CRUZ DEL VALLE URBION</t>
  </si>
  <si>
    <t>SANTA GADEA DEL CID</t>
  </si>
  <si>
    <t>SANTA INES</t>
  </si>
  <si>
    <t>SANTA MARIA DEL CAMPO</t>
  </si>
  <si>
    <t>SANTA MARIA DEL INVIERNO</t>
  </si>
  <si>
    <t>SANTA MARIA DEL MERCADILLO</t>
  </si>
  <si>
    <t>SANTA MARIA RIVARREDONDA</t>
  </si>
  <si>
    <t>SANTA OLALLA DE BUREBA</t>
  </si>
  <si>
    <t>SANTIBAÑEZ DE ESGUEVA</t>
  </si>
  <si>
    <t>SANTIBAÑEZ DEL VAL</t>
  </si>
  <si>
    <t>SANTO DOMINGO DE SILOS</t>
  </si>
  <si>
    <t>SAN VICENTE DEL VALLE</t>
  </si>
  <si>
    <t>SARGENTES DE LA LORA</t>
  </si>
  <si>
    <t>SARRACIN</t>
  </si>
  <si>
    <t>SASAMON</t>
  </si>
  <si>
    <t>SEQUERA DE HAZA, LA</t>
  </si>
  <si>
    <t>SOLARANA</t>
  </si>
  <si>
    <t>SORDILLOS</t>
  </si>
  <si>
    <t>SOTILLO DE LA RIBERA</t>
  </si>
  <si>
    <t>SOTRAGERO</t>
  </si>
  <si>
    <t>SOTRESGUDO</t>
  </si>
  <si>
    <t>SUSINOS DEL PARAMO</t>
  </si>
  <si>
    <t>TAMARON</t>
  </si>
  <si>
    <t>TARDAJOS</t>
  </si>
  <si>
    <t>TEJADA</t>
  </si>
  <si>
    <t>TERRADILLOS DE ESGUEVA</t>
  </si>
  <si>
    <t>TINIEBLAS DE LA SIERRA</t>
  </si>
  <si>
    <t>TOBAR</t>
  </si>
  <si>
    <t>TORDOMAR</t>
  </si>
  <si>
    <t>TORRECILLA DEL MONTE</t>
  </si>
  <si>
    <t>TORREGALINDO</t>
  </si>
  <si>
    <t>TORRELARA</t>
  </si>
  <si>
    <t>TORREPADRE</t>
  </si>
  <si>
    <t>TORRESANDINO</t>
  </si>
  <si>
    <t>TORTOLES DE ESGUEVA</t>
  </si>
  <si>
    <t>TOSANTOS</t>
  </si>
  <si>
    <t>TRESPADERNE</t>
  </si>
  <si>
    <t>TUBILLA DEL AGUA</t>
  </si>
  <si>
    <t>TUBILLA DEL LAGO</t>
  </si>
  <si>
    <t>URBEL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</si>
  <si>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</si>
  <si>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</si>
  <si>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</si>
  <si>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</si>
  <si>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</si>
  <si>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</si>
  <si>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</si>
  <si>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</si>
  <si>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</si>
  <si>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</si>
  <si>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</si>
  <si>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</si>
  <si>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</si>
  <si>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</si>
  <si>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</si>
  <si>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</si>
  <si>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VALLUERCANES</t>
  </si>
  <si>
    <t>VID Y BARRIOS, LA</t>
  </si>
  <si>
    <t>VID DE BUREBA, LA</t>
  </si>
  <si>
    <t>VILEÑA</t>
  </si>
  <si>
    <t>VILORIA DE RIOJA</t>
  </si>
  <si>
    <t>VILVIESTRE DEL PINAR</t>
  </si>
  <si>
    <t>VILLADIEGO</t>
  </si>
  <si>
    <t>VILLAESCUSA DE ROA</t>
  </si>
  <si>
    <t>VILLAESCUSA LA SOMBRIA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</si>
  <si>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</si>
  <si>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</si>
  <si>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</si>
  <si>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</si>
  <si>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</si>
  <si>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</si>
  <si>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</si>
  <si>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</si>
  <si>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</si>
  <si>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</si>
  <si>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</si>
  <si>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</si>
  <si>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</si>
  <si>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</si>
  <si>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</si>
  <si>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</si>
  <si>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VILLANGOMEZ</t>
  </si>
  <si>
    <t>VILLANUEVA DE ARGAÑO</t>
  </si>
  <si>
    <t>VILLANUEVA DE CARAZO</t>
  </si>
  <si>
    <t>VILLANUEVA DE GUMIEL</t>
  </si>
  <si>
    <t>VILLANUEVA DE TEBA</t>
  </si>
  <si>
    <t>VILLAQUIRAN DE LA PUEBLA</t>
  </si>
  <si>
    <t>VILLAQUIRAN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</si>
  <si>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</si>
  <si>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</si>
  <si>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</si>
  <si>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</si>
  <si>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</si>
  <si>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</si>
  <si>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</si>
  <si>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</si>
  <si>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</si>
  <si>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</si>
  <si>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VIZCAINOS</t>
  </si>
  <si>
    <t>ZAEL</t>
  </si>
  <si>
    <t>ZARZOSA DE RIO PISUERGA</t>
  </si>
  <si>
    <t>ZAZUAR</t>
  </si>
  <si>
    <t>ZUÑEDA</t>
  </si>
  <si>
    <t>QUINTANILLA DEL AGUA Y TORDUELES</t>
  </si>
  <si>
    <t>VALLE DE SANTIBAÑEZ</t>
  </si>
  <si>
    <t>VILLARCAYO DE MERINDAD DE CASTILLA LA VI</t>
  </si>
  <si>
    <t>VALLE DE LAS NAVAS</t>
  </si>
  <si>
    <t>VALLE DE SEDANO</t>
  </si>
  <si>
    <t>MERINDAD DE RIO UBIERNA</t>
  </si>
  <si>
    <t>ALFOZ DE QUINTANADUEÑAS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</si>
  <si>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</si>
  <si>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</si>
  <si>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</si>
  <si>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</si>
  <si>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</si>
  <si>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</si>
  <si>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</si>
  <si>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</si>
  <si>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</si>
  <si>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</si>
  <si>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</si>
  <si>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</si>
  <si>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</si>
  <si>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</si>
  <si>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</si>
  <si>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</si>
  <si>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</si>
  <si>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</si>
  <si>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</si>
  <si>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</si>
  <si>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</si>
  <si>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</si>
  <si>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</si>
  <si>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</si>
  <si>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</si>
  <si>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</si>
  <si>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</si>
  <si>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</si>
  <si>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</si>
  <si>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</si>
  <si>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</si>
  <si>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</si>
  <si>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</si>
  <si>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</si>
  <si>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</si>
  <si>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</si>
  <si>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</si>
  <si>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</si>
  <si>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</si>
  <si>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</si>
  <si>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</si>
  <si>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</si>
  <si>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</si>
  <si>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</si>
  <si>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</si>
  <si>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</si>
  <si>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</si>
  <si>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</si>
  <si>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</si>
  <si>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</si>
  <si>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</si>
  <si>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</si>
  <si>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</si>
  <si>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</si>
  <si>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</si>
  <si>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</si>
  <si>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</si>
  <si>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</si>
  <si>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</si>
  <si>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</si>
  <si>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</si>
  <si>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</si>
  <si>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</si>
  <si>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</si>
  <si>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</t>
  </si>
  <si>
    <t>CONQUISTA DE LA SIERRA</t>
  </si>
  <si>
    <t>CORIA</t>
  </si>
  <si>
    <t>CUACOS DE YUSTE</t>
  </si>
  <si>
    <t>CUMBRE, LA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</si>
  <si>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</si>
  <si>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</si>
  <si>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</si>
  <si>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</si>
  <si>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</si>
  <si>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</si>
  <si>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</si>
  <si>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GARGANTA, LA</t>
  </si>
  <si>
    <t>GARGANTA LA OLLA</t>
  </si>
  <si>
    <t>GARGANTILLA</t>
  </si>
  <si>
    <t>GARG?RA</t>
  </si>
  <si>
    <t>GARROVILLAS</t>
  </si>
  <si>
    <t>GARVIN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</si>
  <si>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</si>
  <si>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</si>
  <si>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</si>
  <si>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</si>
  <si>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</si>
  <si>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</si>
  <si>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</si>
  <si>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</si>
  <si>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</si>
  <si>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</si>
  <si>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</si>
  <si>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</si>
  <si>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</si>
  <si>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</si>
  <si>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</si>
  <si>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</si>
  <si>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</si>
  <si>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</si>
  <si>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</si>
  <si>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</si>
  <si>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</si>
  <si>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</si>
  <si>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</si>
  <si>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</si>
  <si>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</si>
  <si>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</si>
  <si>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</si>
  <si>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</si>
  <si>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</si>
  <si>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</si>
  <si>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</si>
  <si>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</si>
  <si>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</si>
  <si>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</si>
  <si>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</si>
  <si>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</si>
  <si>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</si>
  <si>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</si>
  <si>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</si>
  <si>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</si>
  <si>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</si>
  <si>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</si>
  <si>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</si>
  <si>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</si>
  <si>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</si>
  <si>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</si>
  <si>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</si>
  <si>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</si>
  <si>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</si>
  <si>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</si>
  <si>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</si>
  <si>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</si>
  <si>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</si>
  <si>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</si>
  <si>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</si>
  <si>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</si>
  <si>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</si>
  <si>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</si>
  <si>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</si>
  <si>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</si>
  <si>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</si>
  <si>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</si>
  <si>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</si>
  <si>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</si>
  <si>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</si>
  <si>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</si>
  <si>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</si>
  <si>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</si>
  <si>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</si>
  <si>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</si>
  <si>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</si>
  <si>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</si>
  <si>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</si>
  <si>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</si>
  <si>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</si>
  <si>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</si>
  <si>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</si>
  <si>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</si>
  <si>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</si>
  <si>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</si>
  <si>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</si>
  <si>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</si>
  <si>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</si>
  <si>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</si>
  <si>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</si>
  <si>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</si>
  <si>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</si>
  <si>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</si>
  <si>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</si>
  <si>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</si>
  <si>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</si>
  <si>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</si>
  <si>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</si>
  <si>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</si>
  <si>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</si>
  <si>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</si>
  <si>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</si>
  <si>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</si>
  <si>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</si>
  <si>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</si>
  <si>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TORNO, EL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</si>
  <si>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</si>
  <si>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</si>
  <si>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</si>
  <si>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</si>
  <si>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</si>
  <si>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</si>
  <si>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</si>
  <si>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</si>
  <si>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</si>
  <si>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</si>
  <si>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</si>
  <si>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</si>
  <si>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</si>
  <si>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</si>
  <si>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</si>
  <si>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</si>
  <si>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</si>
  <si>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</si>
  <si>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</si>
  <si>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</si>
  <si>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</si>
  <si>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</si>
  <si>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</si>
  <si>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</si>
  <si>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</si>
  <si>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</si>
  <si>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</si>
  <si>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</si>
  <si>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</si>
  <si>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</si>
  <si>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</si>
  <si>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</si>
  <si>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</si>
  <si>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</si>
  <si>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</si>
  <si>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</si>
  <si>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TIETAR</t>
  </si>
  <si>
    <t>ALCALA DE LOS GAZULES</t>
  </si>
  <si>
    <t>ALCALA DEL VALLE</t>
  </si>
  <si>
    <t>ALGAR</t>
  </si>
  <si>
    <t>ALGECIRAS</t>
  </si>
  <si>
    <t>ALGODONALES</t>
  </si>
  <si>
    <t>ARCOS DE LA FRONTERA</t>
  </si>
  <si>
    <t>BARBATE</t>
  </si>
  <si>
    <t>BARRIOS, LOS</t>
  </si>
  <si>
    <t>BENAOCAZ</t>
  </si>
  <si>
    <t>BORNOS</t>
  </si>
  <si>
    <t>BOSQUE, EL</t>
  </si>
  <si>
    <t>CASTELLAR DE LA FRONTERA</t>
  </si>
  <si>
    <t>CONIL DE LA FRONTERA</t>
  </si>
  <si>
    <t>CHICLANA DE LA FRONTERA</t>
  </si>
  <si>
    <t>CHIPIONA</t>
  </si>
  <si>
    <t>ESPERA</t>
  </si>
  <si>
    <t>GASTOR, EL</t>
  </si>
  <si>
    <t>GRAZALEMA</t>
  </si>
  <si>
    <t>JEREZ DE LA FRONTERA</t>
  </si>
  <si>
    <t>JIMENA DE LA FRONTERA</t>
  </si>
  <si>
    <t>LINEA DE LA CONCEPCION, LA</t>
  </si>
  <si>
    <t>MEDINA-SIDONIA</t>
  </si>
  <si>
    <t>OLVERA</t>
  </si>
  <si>
    <t>PATERNA DE RIVERA</t>
  </si>
  <si>
    <t>PRADO DEL REY</t>
  </si>
  <si>
    <t>PUERTO DE SANTA MARIA, EL</t>
  </si>
  <si>
    <t>PUERTO REAL</t>
  </si>
  <si>
    <t>PUERTO SERRANO</t>
  </si>
  <si>
    <t>ROTA</t>
  </si>
  <si>
    <t>SAN FERNANDO</t>
  </si>
  <si>
    <t>SANLUCAR DE BARRAMEDA</t>
  </si>
  <si>
    <t>SAN ROQUE</t>
  </si>
  <si>
    <t>SETENIL DE LAS BODEGAS</t>
  </si>
  <si>
    <t>TARIFA</t>
  </si>
  <si>
    <t>TORRE-ALHAQUIME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</si>
  <si>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</si>
  <si>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</si>
  <si>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</si>
  <si>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</si>
  <si>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</si>
  <si>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</si>
  <si>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</si>
  <si>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</si>
  <si>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ATZENETA DEL MAESTRAT</t>
  </si>
  <si>
    <t>AIN</t>
  </si>
  <si>
    <t>ALBOCASSER</t>
  </si>
  <si>
    <t>ALCALA DE XIVERT</t>
  </si>
  <si>
    <t>ALCORA, L'</t>
  </si>
  <si>
    <t>ALCUDIA DE VEO</t>
  </si>
  <si>
    <t>ALFONDEGUILLA</t>
  </si>
  <si>
    <t>ALGIMIA DE ALMONACID</t>
  </si>
  <si>
    <t>ALMAZORA/ALMASSORA</t>
  </si>
  <si>
    <t>ALMEDIJAR</t>
  </si>
  <si>
    <t>ALMENARA</t>
  </si>
  <si>
    <t>ALTURA</t>
  </si>
  <si>
    <t>ARAÑUEL</t>
  </si>
  <si>
    <t>ARES DEL MAESTRE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</si>
  <si>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</si>
  <si>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</si>
  <si>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</si>
  <si>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</si>
  <si>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</si>
  <si>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</si>
  <si>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</si>
  <si>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</si>
  <si>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</si>
  <si>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BENASAL</t>
  </si>
  <si>
    <t>BENICARLO</t>
  </si>
  <si>
    <t>BENICASIM/BENICASSIM</t>
  </si>
  <si>
    <t>BENLLOCH</t>
  </si>
  <si>
    <t>BORRIOL</t>
  </si>
  <si>
    <t>BURRIANA</t>
  </si>
  <si>
    <t>CABANES</t>
  </si>
  <si>
    <t>CALIG</t>
  </si>
  <si>
    <t>CANET LO ROIG</t>
  </si>
  <si>
    <t>CASTELL DE CABRES</t>
  </si>
  <si>
    <t>CASTELLFORT</t>
  </si>
  <si>
    <t>CASTELLNOVO</t>
  </si>
  <si>
    <t>CASTELLON DE LA PLANA/CASTELL·DE LA PLA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</si>
  <si>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</si>
  <si>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</si>
  <si>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</si>
  <si>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</si>
  <si>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</si>
  <si>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</si>
  <si>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</si>
  <si>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</si>
  <si>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VINROMA, LES</t>
  </si>
  <si>
    <t>CULLA</t>
  </si>
  <si>
    <t>CHERT/XERT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</si>
  <si>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</si>
  <si>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</si>
  <si>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</si>
  <si>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</si>
  <si>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</si>
  <si>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</si>
  <si>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</si>
  <si>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</si>
  <si>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</si>
  <si>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</si>
  <si>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</si>
  <si>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</si>
  <si>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HERBES</t>
  </si>
  <si>
    <t>HIGUERAS</t>
  </si>
  <si>
    <t>JANA, LA</t>
  </si>
  <si>
    <t>JERICA</t>
  </si>
  <si>
    <t>LUCENA DEL CID</t>
  </si>
  <si>
    <t>LUDIENTE</t>
  </si>
  <si>
    <t>LLOSA, LA</t>
  </si>
  <si>
    <t>MATA DE MORELLA, LA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</si>
  <si>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</si>
  <si>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</si>
  <si>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</si>
  <si>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</si>
  <si>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</si>
  <si>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</si>
  <si>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</si>
  <si>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</si>
  <si>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</si>
  <si>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</si>
  <si>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</si>
  <si>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</si>
  <si>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PEÑISCOLA</t>
  </si>
  <si>
    <t>PINA DE MONTALGRAO</t>
  </si>
  <si>
    <t>PORTELL DE MORELLA</t>
  </si>
  <si>
    <t>PUEBLA DE ARENOSO</t>
  </si>
  <si>
    <t>POBLA DE BENIFASSA, LA</t>
  </si>
  <si>
    <t>POBLA TORNESA, LA</t>
  </si>
  <si>
    <t>RIBESALBES</t>
  </si>
  <si>
    <t>ROSSELL</t>
  </si>
  <si>
    <t>SACAÑET</t>
  </si>
  <si>
    <t>SALZADELLA, LA</t>
  </si>
  <si>
    <t>SANT JORDI/SAN JORGE</t>
  </si>
  <si>
    <t>SANT MATEU</t>
  </si>
  <si>
    <t>SAN RAFAEL DEL RIO</t>
  </si>
  <si>
    <t>SANTA MAGDALENA DE PULPIS</t>
  </si>
  <si>
    <t>SARRATELLA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</si>
  <si>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</si>
  <si>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</si>
  <si>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</si>
  <si>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</si>
  <si>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</si>
  <si>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</si>
  <si>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</si>
  <si>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</si>
  <si>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</si>
  <si>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</si>
  <si>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</si>
  <si>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TORO, EL</t>
  </si>
  <si>
    <t>TORRALBA DEL PINAR</t>
  </si>
  <si>
    <t>TORREBLANCA</t>
  </si>
  <si>
    <t>TORRECHIVA</t>
  </si>
  <si>
    <t>TORRE D'EN BESORA, LA</t>
  </si>
  <si>
    <t>TORRE ENDOMENECH</t>
  </si>
  <si>
    <t>TRAIGUERA</t>
  </si>
  <si>
    <t>USERAS/USERES, LES</t>
  </si>
  <si>
    <t>VALLAT</t>
  </si>
  <si>
    <t>VALL D'ALBA</t>
  </si>
  <si>
    <t>VALL DE ALMONACID</t>
  </si>
  <si>
    <t>VALL D'UIXO, LA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</si>
  <si>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</si>
  <si>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</si>
  <si>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</si>
  <si>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</si>
  <si>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</si>
  <si>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</si>
  <si>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</si>
  <si>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</si>
  <si>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VILLARREAL/VILA-REAL</t>
  </si>
  <si>
    <t>VILAVELLA, LA</t>
  </si>
  <si>
    <t>VILLORES</t>
  </si>
  <si>
    <t>VINAROS</t>
  </si>
  <si>
    <t>VISTABELLA DEL MAESTRAZGO</t>
  </si>
  <si>
    <t>VIVER</t>
  </si>
  <si>
    <t>ZORITA DEL MAESTRAZGO</t>
  </si>
  <si>
    <t>ZUCAINA</t>
  </si>
  <si>
    <t>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</si>
  <si>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</si>
  <si>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</si>
  <si>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</si>
  <si>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</si>
  <si>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</si>
  <si>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</si>
  <si>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</si>
  <si>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</si>
  <si>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</si>
  <si>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</si>
  <si>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</si>
  <si>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</si>
  <si>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</si>
  <si>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</si>
  <si>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</si>
  <si>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</si>
  <si>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</si>
  <si>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</si>
  <si>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</si>
  <si>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</si>
  <si>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</si>
  <si>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</si>
  <si>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</si>
  <si>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</si>
  <si>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</si>
  <si>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</si>
  <si>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</si>
  <si>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</si>
  <si>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</si>
  <si>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</si>
  <si>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</si>
  <si>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</si>
  <si>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</si>
  <si>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</si>
  <si>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</si>
  <si>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CORTIJOS, LOS</t>
  </si>
  <si>
    <t>COZAR</t>
  </si>
  <si>
    <t>CHILLON</t>
  </si>
  <si>
    <t>DAIMIEL</t>
  </si>
  <si>
    <t>FERNANCABALLERO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</si>
  <si>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</si>
  <si>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</si>
  <si>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</si>
  <si>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</si>
  <si>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</si>
  <si>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</si>
  <si>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</si>
  <si>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</si>
  <si>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</si>
  <si>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LABORES, LAS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</si>
  <si>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</si>
  <si>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</si>
  <si>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</si>
  <si>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</si>
  <si>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</si>
  <si>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</si>
  <si>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</si>
  <si>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</si>
  <si>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</si>
  <si>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</si>
  <si>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</si>
  <si>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</si>
  <si>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</si>
  <si>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</si>
  <si>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</si>
  <si>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</si>
  <si>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</si>
  <si>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</si>
  <si>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</si>
  <si>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</si>
  <si>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</si>
  <si>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</si>
  <si>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</si>
  <si>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</si>
  <si>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</si>
  <si>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</si>
  <si>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</si>
  <si>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</si>
  <si>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</si>
  <si>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</si>
  <si>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</si>
  <si>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</si>
  <si>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</si>
  <si>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</si>
  <si>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</si>
  <si>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</si>
  <si>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</si>
  <si>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</si>
  <si>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</si>
  <si>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</si>
  <si>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</si>
  <si>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</si>
  <si>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</si>
  <si>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</si>
  <si>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</si>
  <si>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</si>
  <si>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</si>
  <si>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</si>
  <si>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ROBLEDO, EL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</si>
  <si>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</si>
  <si>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</si>
  <si>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</si>
  <si>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</si>
  <si>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</si>
  <si>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</si>
  <si>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</si>
  <si>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</si>
  <si>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</si>
  <si>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</si>
  <si>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</si>
  <si>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</si>
  <si>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</si>
  <si>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</si>
  <si>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</si>
  <si>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</si>
  <si>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</si>
  <si>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</si>
  <si>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</si>
  <si>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</si>
  <si>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</si>
  <si>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</si>
  <si>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</si>
  <si>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</si>
  <si>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</si>
  <si>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</si>
  <si>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</si>
  <si>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</si>
  <si>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</si>
  <si>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</si>
  <si>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</si>
  <si>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</si>
  <si>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</si>
  <si>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GRANJUELA, LA</t>
  </si>
  <si>
    <t>GUADALCAZAR</t>
  </si>
  <si>
    <t>GUIJO, EL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</si>
  <si>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</si>
  <si>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</si>
  <si>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</si>
  <si>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</si>
  <si>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</si>
  <si>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</si>
  <si>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</si>
  <si>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</si>
  <si>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</si>
  <si>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</si>
  <si>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</si>
  <si>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</si>
  <si>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</si>
  <si>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</si>
  <si>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</si>
  <si>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</si>
  <si>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</si>
  <si>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</si>
  <si>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</si>
  <si>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</si>
  <si>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</si>
  <si>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</si>
  <si>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RAMBLA, LA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</si>
  <si>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</si>
  <si>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</si>
  <si>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</si>
  <si>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</si>
  <si>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</si>
  <si>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</si>
  <si>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</si>
  <si>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VICTORIA, LA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</si>
  <si>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</si>
  <si>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</si>
  <si>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</si>
  <si>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</si>
  <si>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</si>
  <si>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</si>
  <si>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</si>
  <si>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</si>
  <si>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VISO, EL</t>
  </si>
  <si>
    <t>ZUHEROS</t>
  </si>
  <si>
    <t>ABEGONDO</t>
  </si>
  <si>
    <t>AMES</t>
  </si>
  <si>
    <t>ARANGA</t>
  </si>
  <si>
    <t>ARES</t>
  </si>
  <si>
    <t>ARTEIXO</t>
  </si>
  <si>
    <t>ARZUA</t>
  </si>
  <si>
    <t>BAÑA, A</t>
  </si>
  <si>
    <t>BERGONDO</t>
  </si>
  <si>
    <t>BETANZOS</t>
  </si>
  <si>
    <t>BOIMORTO</t>
  </si>
  <si>
    <t>BOIRO</t>
  </si>
  <si>
    <t>BOQUEIXON</t>
  </si>
  <si>
    <t>BRION</t>
  </si>
  <si>
    <t>CABA?A DE BERGANTI?OS</t>
  </si>
  <si>
    <t>CABANAS</t>
  </si>
  <si>
    <t>CAMARIÑAS</t>
  </si>
  <si>
    <t>CAMBRE</t>
  </si>
  <si>
    <t>CAPELA, A</t>
  </si>
  <si>
    <t>CARBALLO</t>
  </si>
  <si>
    <t>CARNOTA</t>
  </si>
  <si>
    <t>CARRAL</t>
  </si>
  <si>
    <t>CEDEIRA</t>
  </si>
  <si>
    <t>CEE</t>
  </si>
  <si>
    <t>CAMPO DA FEIRA (O)</t>
  </si>
  <si>
    <t>CERDIDO</t>
  </si>
  <si>
    <t>CESURAS</t>
  </si>
  <si>
    <t>COIROS</t>
  </si>
  <si>
    <t>CORCUBION</t>
  </si>
  <si>
    <t>CORISTANCO</t>
  </si>
  <si>
    <t>CORUÑA, A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</si>
  <si>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</si>
  <si>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</si>
  <si>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</si>
  <si>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</si>
  <si>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</si>
  <si>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</si>
  <si>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</si>
  <si>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</si>
  <si>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</si>
  <si>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</si>
  <si>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</si>
  <si>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</si>
  <si>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</si>
  <si>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</si>
  <si>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</si>
  <si>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</si>
  <si>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</si>
  <si>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</si>
  <si>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</si>
  <si>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</si>
  <si>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</si>
  <si>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</si>
  <si>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</si>
  <si>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</si>
  <si>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</si>
  <si>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</si>
  <si>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</si>
  <si>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</si>
  <si>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</si>
  <si>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</si>
  <si>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</si>
  <si>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</si>
  <si>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RIOS</t>
  </si>
  <si>
    <t>PADERNE</t>
  </si>
  <si>
    <t>PADRON</t>
  </si>
  <si>
    <t>PINO, O</t>
  </si>
  <si>
    <t>POBRA DO CARAMIÑAL, A</t>
  </si>
  <si>
    <t>PONTECESO</t>
  </si>
  <si>
    <t>PONTEDEUME</t>
  </si>
  <si>
    <t>PONTES DE GARCIA RODRIGUEZ,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</si>
  <si>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</si>
  <si>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</si>
  <si>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</si>
  <si>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</si>
  <si>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</si>
  <si>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</si>
  <si>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</si>
  <si>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</si>
  <si>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</si>
  <si>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</si>
  <si>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</si>
  <si>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</si>
  <si>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</si>
  <si>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</si>
  <si>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FONTE DIAZ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</si>
  <si>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</si>
  <si>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</si>
  <si>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</si>
  <si>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</si>
  <si>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</si>
  <si>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</si>
  <si>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</si>
  <si>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</si>
  <si>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</si>
  <si>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OBISPALIA</t>
  </si>
  <si>
    <t>ACEBRON, EL</t>
  </si>
  <si>
    <t>ALARCON</t>
  </si>
  <si>
    <t>ALBALADEJO DEL CUENDE</t>
  </si>
  <si>
    <t>ALBALATE DE LAS NOGUERAS</t>
  </si>
  <si>
    <t>ALBENDEA</t>
  </si>
  <si>
    <t>ALBERCA DE ZANCARA, LA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</si>
  <si>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</si>
  <si>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</si>
  <si>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</si>
  <si>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</si>
  <si>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</si>
  <si>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</si>
  <si>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</si>
  <si>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ALMARCHA, LA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</si>
  <si>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</si>
  <si>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</si>
  <si>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</si>
  <si>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</si>
  <si>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</si>
  <si>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</si>
  <si>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</si>
  <si>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</si>
  <si>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</si>
  <si>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</si>
  <si>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</si>
  <si>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</si>
  <si>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</si>
  <si>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</si>
  <si>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</si>
  <si>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</si>
  <si>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</si>
  <si>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</si>
  <si>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</si>
  <si>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</si>
  <si>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</si>
  <si>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</si>
  <si>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</si>
  <si>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</si>
  <si>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</si>
  <si>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</si>
  <si>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</si>
  <si>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</si>
  <si>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</si>
  <si>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</si>
  <si>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</si>
  <si>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</si>
  <si>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</si>
  <si>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</si>
  <si>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</si>
  <si>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</si>
  <si>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</si>
  <si>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</si>
  <si>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</si>
  <si>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</si>
  <si>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</si>
  <si>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</si>
  <si>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</si>
  <si>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</si>
  <si>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</si>
  <si>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</si>
  <si>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</si>
  <si>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</si>
  <si>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</si>
  <si>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</si>
  <si>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</si>
  <si>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</si>
  <si>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CIERVA, LA</t>
  </si>
  <si>
    <t>CUEVA DEL HIERRO</t>
  </si>
  <si>
    <t>CHUMILLAS</t>
  </si>
  <si>
    <t>ENGUIDANOS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</si>
  <si>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</si>
  <si>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</si>
  <si>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</si>
  <si>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</si>
  <si>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</si>
  <si>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</si>
  <si>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</si>
  <si>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</si>
  <si>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</si>
  <si>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</si>
  <si>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</si>
  <si>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</si>
  <si>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</si>
  <si>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</si>
  <si>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</si>
  <si>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</si>
  <si>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</si>
  <si>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</si>
  <si>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</si>
  <si>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</si>
  <si>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</si>
  <si>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</si>
  <si>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</si>
  <si>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</si>
  <si>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</si>
  <si>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</si>
  <si>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</si>
  <si>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</si>
  <si>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</si>
  <si>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</si>
  <si>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</si>
  <si>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</si>
  <si>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</si>
  <si>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</si>
  <si>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</si>
  <si>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</si>
  <si>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</si>
  <si>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</si>
  <si>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</si>
  <si>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</si>
  <si>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</si>
  <si>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</si>
  <si>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</si>
  <si>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</si>
  <si>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</si>
  <si>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</si>
  <si>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</si>
  <si>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</si>
  <si>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</si>
  <si>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</si>
  <si>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</si>
  <si>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</si>
  <si>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</si>
  <si>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</si>
  <si>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</si>
  <si>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</si>
  <si>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</si>
  <si>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</si>
  <si>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</si>
  <si>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</si>
  <si>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</si>
  <si>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</si>
  <si>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</si>
  <si>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</si>
  <si>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</si>
  <si>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</si>
  <si>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</si>
  <si>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</si>
  <si>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</si>
  <si>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</si>
  <si>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</si>
  <si>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</si>
  <si>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</si>
  <si>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</si>
  <si>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</si>
  <si>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</si>
  <si>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POZUELO, EL</t>
  </si>
  <si>
    <t>PRIEGO</t>
  </si>
  <si>
    <t>PROVENCIO, EL</t>
  </si>
  <si>
    <t>PUEBLA DE ALMENARA</t>
  </si>
  <si>
    <t>EL VALLE DE ALTOMIRA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</si>
  <si>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</si>
  <si>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</si>
  <si>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</si>
  <si>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</si>
  <si>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</si>
  <si>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</si>
  <si>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</si>
  <si>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</si>
  <si>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</si>
  <si>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</si>
  <si>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</si>
  <si>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</si>
  <si>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</si>
  <si>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</si>
  <si>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</si>
  <si>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</si>
  <si>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</si>
  <si>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</si>
  <si>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</si>
  <si>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</si>
  <si>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</si>
  <si>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</si>
  <si>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</si>
  <si>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</si>
  <si>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</si>
  <si>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</si>
  <si>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</si>
  <si>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</si>
  <si>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</si>
  <si>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</si>
  <si>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</si>
  <si>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</si>
  <si>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</si>
  <si>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</si>
  <si>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</si>
  <si>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</si>
  <si>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</si>
  <si>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</si>
  <si>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</si>
  <si>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</si>
  <si>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</si>
  <si>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</si>
  <si>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</si>
  <si>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</si>
  <si>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</si>
  <si>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</si>
  <si>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</si>
  <si>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</si>
  <si>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</si>
  <si>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</si>
  <si>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</si>
  <si>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</si>
  <si>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</si>
  <si>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</si>
  <si>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</si>
  <si>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</si>
  <si>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</si>
  <si>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</si>
  <si>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</si>
  <si>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</si>
  <si>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</si>
  <si>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</si>
  <si>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</si>
  <si>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</si>
  <si>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</si>
  <si>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</si>
  <si>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</si>
  <si>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</si>
  <si>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</si>
  <si>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</si>
  <si>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</si>
  <si>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</si>
  <si>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</si>
  <si>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</si>
  <si>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</si>
  <si>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</si>
  <si>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</si>
  <si>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</si>
  <si>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VALERAS, LAS</t>
  </si>
  <si>
    <t>FUENTENAVA DE JABAGA</t>
  </si>
  <si>
    <t>ARCAS DEL VILLAR</t>
  </si>
  <si>
    <t>VALDECOLMENAS, LOS</t>
  </si>
  <si>
    <t>POZORRUBIELOS DE LA MANCHA</t>
  </si>
  <si>
    <t>SOTORRIBAS</t>
  </si>
  <si>
    <t>VILLAR Y VELASCO</t>
  </si>
  <si>
    <t>AGULLANA</t>
  </si>
  <si>
    <t>AIGUAVIVA</t>
  </si>
  <si>
    <t>ALBANYA</t>
  </si>
  <si>
    <t>ALBONS</t>
  </si>
  <si>
    <t>FAR D'EMPORDA, EL</t>
  </si>
  <si>
    <t>ALP</t>
  </si>
  <si>
    <t>AMER</t>
  </si>
  <si>
    <t>ANGLES</t>
  </si>
  <si>
    <t>ARBUCIES</t>
  </si>
  <si>
    <t>ARGELAGUER</t>
  </si>
  <si>
    <t>ARMENTERA, L'</t>
  </si>
  <si>
    <t>AVINYONET DE PUIGVENTOS</t>
  </si>
  <si>
    <t>BEGUR</t>
  </si>
  <si>
    <t>VAJOL, LA</t>
  </si>
  <si>
    <t>BANYOLES</t>
  </si>
  <si>
    <t>BASCARA</t>
  </si>
  <si>
    <t>BELLCAIRE D'EMPORDA</t>
  </si>
  <si>
    <t>BESALU</t>
  </si>
  <si>
    <t>BESCANO</t>
  </si>
  <si>
    <t>BEUDA</t>
  </si>
  <si>
    <t>BISBAL D'EMPORDA, LA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</si>
  <si>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</si>
  <si>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</si>
  <si>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</si>
  <si>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</si>
  <si>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</si>
  <si>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</si>
  <si>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</si>
  <si>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</si>
  <si>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</si>
  <si>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</si>
  <si>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</si>
  <si>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</si>
  <si>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</si>
  <si>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</si>
  <si>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</si>
  <si>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</si>
  <si>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</si>
  <si>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</si>
  <si>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</si>
  <si>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</si>
  <si>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</si>
  <si>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</si>
  <si>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</si>
  <si>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CASTELL-PLATJA D'ARO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</si>
  <si>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</si>
  <si>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</si>
  <si>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</si>
  <si>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</si>
  <si>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</si>
  <si>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</si>
  <si>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</si>
  <si>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COR?A</t>
  </si>
  <si>
    <t>CRESPIA</t>
  </si>
  <si>
    <t>DARNIUS</t>
  </si>
  <si>
    <t>DAS</t>
  </si>
  <si>
    <t>ESCALA, L'</t>
  </si>
  <si>
    <t>ESPINELVES</t>
  </si>
  <si>
    <t>ESPOLLA</t>
  </si>
  <si>
    <t>ESPONELLA</t>
  </si>
  <si>
    <t>FIGUERES</t>
  </si>
  <si>
    <t>FLA?A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</si>
  <si>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</si>
  <si>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</si>
  <si>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</si>
  <si>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</si>
  <si>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</si>
  <si>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</si>
  <si>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</si>
  <si>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</si>
  <si>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</si>
  <si>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</si>
  <si>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</si>
  <si>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</si>
  <si>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</si>
  <si>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</si>
  <si>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</si>
  <si>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</si>
  <si>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JONQUERA, LA</t>
  </si>
  <si>
    <t>JUIA</t>
  </si>
  <si>
    <t>LLADO</t>
  </si>
  <si>
    <t>LLAGOSTERA</t>
  </si>
  <si>
    <t>LLAMBILLES</t>
  </si>
  <si>
    <t>LLANARS</t>
  </si>
  <si>
    <t>LLAN?A</t>
  </si>
  <si>
    <t>LLERS</t>
  </si>
  <si>
    <t>LLIVIA</t>
  </si>
  <si>
    <t>LLORET DE MAR</t>
  </si>
  <si>
    <t>LLOSSES, LES</t>
  </si>
  <si>
    <t>MADREMANYA</t>
  </si>
  <si>
    <t>MAIA DE MONTCAL</t>
  </si>
  <si>
    <t>MERANGES</t>
  </si>
  <si>
    <t>MASARAC</t>
  </si>
  <si>
    <t>MASSANES</t>
  </si>
  <si>
    <t>MA?ANET DE CABRENYS</t>
  </si>
  <si>
    <t>MA?ANET DE LA SELVA</t>
  </si>
  <si>
    <t>MIERES</t>
  </si>
  <si>
    <t>MOLLET DE PERALADA</t>
  </si>
  <si>
    <t>MOLLO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</si>
  <si>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</si>
  <si>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</si>
  <si>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</si>
  <si>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</si>
  <si>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</si>
  <si>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</si>
  <si>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</si>
  <si>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</si>
  <si>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</si>
  <si>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</si>
  <si>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</si>
  <si>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</si>
  <si>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</si>
  <si>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</si>
  <si>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</si>
  <si>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</si>
  <si>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</si>
  <si>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</si>
  <si>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PERA, LA</t>
  </si>
  <si>
    <t>PERALADA</t>
  </si>
  <si>
    <t>PLANES D'HOSTOLES, LES</t>
  </si>
  <si>
    <t>PLANOLES</t>
  </si>
  <si>
    <t>PONT DE MOLINS</t>
  </si>
  <si>
    <t>PONTOS</t>
  </si>
  <si>
    <t>PORQUERES</t>
  </si>
  <si>
    <t>PORTBOU</t>
  </si>
  <si>
    <t>PRESES, LES</t>
  </si>
  <si>
    <t>PORT DE LA SELVA, EL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</si>
  <si>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</si>
  <si>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</si>
  <si>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</si>
  <si>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</si>
  <si>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</si>
  <si>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</si>
  <si>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</si>
  <si>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</si>
  <si>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</si>
  <si>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</si>
  <si>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</si>
  <si>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</si>
  <si>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</si>
  <si>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</si>
  <si>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</si>
  <si>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</si>
  <si>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</si>
  <si>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</si>
  <si>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</si>
  <si>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</si>
  <si>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</si>
  <si>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</si>
  <si>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</si>
  <si>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</si>
  <si>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</si>
  <si>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</si>
  <si>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</si>
  <si>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</si>
  <si>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</si>
  <si>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LLOREN?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</si>
  <si>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</si>
  <si>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</si>
  <si>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</si>
  <si>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</si>
  <si>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</si>
  <si>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</si>
  <si>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</si>
  <si>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</si>
  <si>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</si>
  <si>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</si>
  <si>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</si>
  <si>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</si>
  <si>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</si>
  <si>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</si>
  <si>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</t>
  </si>
  <si>
    <t>SELVA DE MAR, LA</t>
  </si>
  <si>
    <t>CELLERA DE TER, LA</t>
  </si>
  <si>
    <t>SERINYA</t>
  </si>
  <si>
    <t>SERRA DE DARO</t>
  </si>
  <si>
    <t>SETCASES</t>
  </si>
  <si>
    <t>SILS</t>
  </si>
  <si>
    <t>SUSQUEDA</t>
  </si>
  <si>
    <t>TALLADA D'EMPORDA, LA</t>
  </si>
  <si>
    <t>TERRADES</t>
  </si>
  <si>
    <t>TORRENT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</si>
  <si>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</si>
  <si>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</si>
  <si>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</si>
  <si>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</si>
  <si>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</si>
  <si>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</si>
  <si>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</si>
  <si>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</si>
  <si>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</si>
  <si>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BAS, LA</t>
  </si>
  <si>
    <t>VALL DE BIANYA, LA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</si>
  <si>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</si>
  <si>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</si>
  <si>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</si>
  <si>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</si>
  <si>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</si>
  <si>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</si>
  <si>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</si>
  <si>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</si>
  <si>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</si>
  <si>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</si>
  <si>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</si>
  <si>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</si>
  <si>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VILA?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</si>
  <si>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</si>
  <si>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</si>
  <si>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</si>
  <si>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</si>
  <si>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</si>
  <si>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</si>
  <si>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</si>
  <si>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</si>
  <si>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</si>
  <si>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</si>
  <si>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</si>
  <si>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</si>
  <si>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</si>
  <si>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</si>
  <si>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</si>
  <si>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</si>
  <si>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</si>
  <si>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</si>
  <si>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</si>
  <si>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</si>
  <si>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</si>
  <si>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</si>
  <si>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</si>
  <si>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</si>
  <si>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</si>
  <si>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</si>
  <si>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</si>
  <si>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</si>
  <si>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</si>
  <si>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</si>
  <si>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</si>
  <si>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</si>
  <si>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</si>
  <si>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</si>
  <si>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</si>
  <si>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</si>
  <si>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</si>
  <si>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</si>
  <si>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</si>
  <si>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</si>
  <si>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</si>
  <si>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</si>
  <si>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</si>
  <si>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</si>
  <si>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</si>
  <si>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</si>
  <si>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</si>
  <si>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</si>
  <si>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</si>
  <si>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</si>
  <si>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</si>
  <si>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</si>
  <si>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</si>
  <si>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</si>
  <si>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</si>
  <si>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</si>
  <si>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</si>
  <si>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</si>
  <si>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</si>
  <si>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</si>
  <si>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</si>
  <si>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</si>
  <si>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</si>
  <si>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</si>
  <si>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</si>
  <si>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</si>
  <si>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</si>
  <si>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</si>
  <si>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</si>
  <si>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</si>
  <si>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</si>
  <si>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</si>
  <si>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</si>
  <si>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</si>
  <si>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</si>
  <si>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</si>
  <si>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</si>
  <si>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</si>
  <si>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</si>
  <si>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</si>
  <si>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</si>
  <si>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</si>
  <si>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</si>
  <si>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</si>
  <si>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</si>
  <si>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</si>
  <si>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G?JAR SIERRA</t>
  </si>
  <si>
    <t>G?VEJAR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</si>
  <si>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</si>
  <si>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</si>
  <si>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</si>
  <si>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</si>
  <si>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</si>
  <si>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</si>
  <si>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</si>
  <si>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</si>
  <si>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</si>
  <si>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</si>
  <si>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</si>
  <si>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</si>
  <si>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</si>
  <si>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</si>
  <si>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CALAHORRA, LA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</si>
  <si>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</si>
  <si>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</si>
  <si>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</si>
  <si>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</si>
  <si>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</si>
  <si>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</si>
  <si>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</si>
  <si>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</si>
  <si>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</si>
  <si>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MALAHA, LA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</si>
  <si>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</si>
  <si>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</si>
  <si>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</si>
  <si>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</si>
  <si>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</si>
  <si>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</si>
  <si>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</si>
  <si>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</si>
  <si>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</si>
  <si>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</si>
  <si>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</si>
  <si>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NIG?LAS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</si>
  <si>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</si>
  <si>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</si>
  <si>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</si>
  <si>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</si>
  <si>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</si>
  <si>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</si>
  <si>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</si>
  <si>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</si>
  <si>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</si>
  <si>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</si>
  <si>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PEZA, LA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</si>
  <si>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</si>
  <si>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</si>
  <si>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</si>
  <si>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</si>
  <si>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</si>
  <si>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</si>
  <si>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</si>
  <si>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</si>
  <si>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</si>
  <si>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</si>
  <si>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</si>
  <si>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</si>
  <si>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</si>
  <si>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</si>
  <si>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</si>
  <si>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</si>
  <si>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</si>
  <si>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</si>
  <si>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</si>
  <si>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</si>
  <si>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</si>
  <si>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</si>
  <si>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</si>
  <si>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</si>
  <si>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</si>
  <si>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</si>
  <si>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</si>
  <si>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</si>
  <si>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</si>
  <si>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ZUBIA, LA</t>
  </si>
  <si>
    <t>ZUJAR</t>
  </si>
  <si>
    <t>TAHA, LA</t>
  </si>
  <si>
    <t>VALLE, EL</t>
  </si>
  <si>
    <t>NEVADA</t>
  </si>
  <si>
    <t>ALPUJARRA DE LA SIERRA</t>
  </si>
  <si>
    <t>GABIAS, LAS</t>
  </si>
  <si>
    <t>GUAJARES, LOS</t>
  </si>
  <si>
    <t>VALLE DEL ZALABI</t>
  </si>
  <si>
    <t>VILLAMENA</t>
  </si>
  <si>
    <t>MORELABOR</t>
  </si>
  <si>
    <t>PINAR, EL</t>
  </si>
  <si>
    <t>VEGAS DEL GENIL</t>
  </si>
  <si>
    <t>CUEVAS DEL CAMPO</t>
  </si>
  <si>
    <t>ZAGRA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</si>
  <si>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</si>
  <si>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</si>
  <si>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</si>
  <si>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</si>
  <si>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</si>
  <si>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</si>
  <si>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</si>
  <si>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</si>
  <si>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</si>
  <si>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</si>
  <si>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</si>
  <si>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</si>
  <si>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</si>
  <si>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</si>
  <si>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</si>
  <si>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</si>
  <si>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</si>
  <si>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</si>
  <si>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</si>
  <si>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</si>
  <si>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</si>
  <si>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</si>
  <si>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</si>
  <si>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</si>
  <si>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</si>
  <si>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</si>
  <si>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</si>
  <si>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</si>
  <si>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</si>
  <si>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</si>
  <si>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</si>
  <si>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</si>
  <si>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</si>
  <si>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</si>
  <si>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</si>
  <si>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</si>
  <si>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</si>
  <si>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</si>
  <si>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</si>
  <si>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</si>
  <si>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</si>
  <si>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</si>
  <si>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</si>
  <si>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</si>
  <si>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</si>
  <si>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</si>
  <si>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</si>
  <si>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</si>
  <si>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</si>
  <si>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</si>
  <si>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</si>
  <si>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</si>
  <si>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</si>
  <si>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</si>
  <si>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</si>
  <si>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</si>
  <si>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</si>
  <si>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</si>
  <si>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</si>
  <si>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</si>
  <si>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</si>
  <si>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</si>
  <si>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</si>
  <si>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</si>
  <si>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</si>
  <si>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</si>
  <si>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</si>
  <si>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</si>
  <si>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</si>
  <si>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</si>
  <si>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</si>
  <si>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</si>
  <si>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</si>
  <si>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</si>
  <si>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</si>
  <si>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</si>
  <si>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</si>
  <si>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</si>
  <si>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</si>
  <si>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</si>
  <si>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</si>
  <si>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</si>
  <si>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</si>
  <si>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</si>
  <si>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</si>
  <si>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</si>
  <si>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</si>
  <si>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</si>
  <si>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</si>
  <si>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</si>
  <si>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</si>
  <si>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</si>
  <si>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</si>
  <si>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</si>
  <si>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</si>
  <si>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</si>
  <si>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</si>
  <si>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</si>
  <si>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</si>
  <si>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</si>
  <si>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</si>
  <si>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</si>
  <si>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</si>
  <si>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</si>
  <si>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</si>
  <si>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</si>
  <si>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</si>
  <si>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</si>
  <si>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</si>
  <si>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</si>
  <si>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</si>
  <si>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</si>
  <si>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</si>
  <si>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</si>
  <si>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</si>
  <si>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</si>
  <si>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HUERCE, LA</t>
  </si>
  <si>
    <t>HUERMECES DEL CERRO</t>
  </si>
  <si>
    <t>HUERTAHERNANDO</t>
  </si>
  <si>
    <t>HUEVA</t>
  </si>
  <si>
    <t>HUMANES</t>
  </si>
  <si>
    <t>ILLANA</t>
  </si>
  <si>
    <t>INIESTOLA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</si>
  <si>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</si>
  <si>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</si>
  <si>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</si>
  <si>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</si>
  <si>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</si>
  <si>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</si>
  <si>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</si>
  <si>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</si>
  <si>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</si>
  <si>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</si>
  <si>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</si>
  <si>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</si>
  <si>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</si>
  <si>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</si>
  <si>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</si>
  <si>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</si>
  <si>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</si>
  <si>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</si>
  <si>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</si>
  <si>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</si>
  <si>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</si>
  <si>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</si>
  <si>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</si>
  <si>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</si>
  <si>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</si>
  <si>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</si>
  <si>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MILMARCOS</t>
  </si>
  <si>
    <t>MILLANA</t>
  </si>
  <si>
    <t>MIÑOSA, LA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</si>
  <si>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</si>
  <si>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</si>
  <si>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</si>
  <si>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</si>
  <si>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</si>
  <si>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</si>
  <si>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</si>
  <si>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</si>
  <si>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</si>
  <si>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</si>
  <si>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</si>
  <si>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</si>
  <si>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</si>
  <si>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</si>
  <si>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</si>
  <si>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</si>
  <si>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</si>
  <si>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</si>
  <si>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</si>
  <si>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PALMACES DE JADRAQUE</t>
  </si>
  <si>
    <t>PARDOS</t>
  </si>
  <si>
    <t>PAREDES DE SIGÜENZA</t>
  </si>
  <si>
    <t>PAREJA</t>
  </si>
  <si>
    <t>PASTRANA</t>
  </si>
  <si>
    <t>PEDREGAL, EL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</si>
  <si>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</si>
  <si>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</si>
  <si>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</si>
  <si>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</si>
  <si>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</si>
  <si>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</si>
  <si>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</si>
  <si>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</si>
  <si>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</si>
  <si>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</si>
  <si>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</si>
  <si>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</si>
  <si>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</si>
  <si>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</si>
  <si>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</si>
  <si>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</si>
  <si>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</si>
  <si>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</si>
  <si>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</si>
  <si>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</si>
  <si>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</si>
  <si>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</si>
  <si>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</si>
  <si>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</si>
  <si>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</si>
  <si>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</si>
  <si>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</si>
  <si>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</si>
  <si>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</si>
  <si>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</si>
  <si>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</si>
  <si>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</si>
  <si>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</si>
  <si>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</si>
  <si>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</si>
  <si>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</si>
  <si>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</si>
  <si>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</si>
  <si>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</si>
  <si>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</si>
  <si>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</si>
  <si>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</si>
  <si>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</si>
  <si>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</si>
  <si>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</si>
  <si>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</si>
  <si>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</si>
  <si>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</si>
  <si>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</si>
  <si>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</si>
  <si>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</si>
  <si>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</si>
  <si>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</si>
  <si>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TOBA, LA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</si>
  <si>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</si>
  <si>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</si>
  <si>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</si>
  <si>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</si>
  <si>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</si>
  <si>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</si>
  <si>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</si>
  <si>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</si>
  <si>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</si>
  <si>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</si>
  <si>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</si>
  <si>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</si>
  <si>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</si>
  <si>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</si>
  <si>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</si>
  <si>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</si>
  <si>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</si>
  <si>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</si>
  <si>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</si>
  <si>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</si>
  <si>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</si>
  <si>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</si>
  <si>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</si>
  <si>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</si>
  <si>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</si>
  <si>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</si>
  <si>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</si>
  <si>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</si>
  <si>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</si>
  <si>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</si>
  <si>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</si>
  <si>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</si>
  <si>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</si>
  <si>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</si>
  <si>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</si>
  <si>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</si>
  <si>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</si>
  <si>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</si>
  <si>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</si>
  <si>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</si>
  <si>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</si>
  <si>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</si>
  <si>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</si>
  <si>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</si>
  <si>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</si>
  <si>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</si>
  <si>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</si>
  <si>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</si>
  <si>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YELAMOS DE ABAJO</t>
  </si>
  <si>
    <t>YELAMOS DE ARRIBA</t>
  </si>
  <si>
    <t>YUNQUERA DE HENARES</t>
  </si>
  <si>
    <t>YUNTA, LA</t>
  </si>
  <si>
    <t>ZAOREJAS</t>
  </si>
  <si>
    <t>ZARZUELA DE JADRAQUE</t>
  </si>
  <si>
    <t>ZORITA DE LOS CANES</t>
  </si>
  <si>
    <t>SEMILLAS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</si>
  <si>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</si>
  <si>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</si>
  <si>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</si>
  <si>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</si>
  <si>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</si>
  <si>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</si>
  <si>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</si>
  <si>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</si>
  <si>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</si>
  <si>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</si>
  <si>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</si>
  <si>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</si>
  <si>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</si>
  <si>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</si>
  <si>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</si>
  <si>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</si>
  <si>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</si>
  <si>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</si>
  <si>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</si>
  <si>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</si>
  <si>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</si>
  <si>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</si>
  <si>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</si>
  <si>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</si>
  <si>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</si>
  <si>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</si>
  <si>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</si>
  <si>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</si>
  <si>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</si>
  <si>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</si>
  <si>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</si>
  <si>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</si>
  <si>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</si>
  <si>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</si>
  <si>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</si>
  <si>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</si>
  <si>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</si>
  <si>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</si>
  <si>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</si>
  <si>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</si>
  <si>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</si>
  <si>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</si>
  <si>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</si>
  <si>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</si>
  <si>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</si>
  <si>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</si>
  <si>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</si>
  <si>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</si>
  <si>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</si>
  <si>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</si>
  <si>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</si>
  <si>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</si>
  <si>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</si>
  <si>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</si>
  <si>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</si>
  <si>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</si>
  <si>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</si>
  <si>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</si>
  <si>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</si>
  <si>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</si>
  <si>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</si>
  <si>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</si>
  <si>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</si>
  <si>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</si>
  <si>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</si>
  <si>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</si>
  <si>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</si>
  <si>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</si>
  <si>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DONOSTIA-SAN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</si>
  <si>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</si>
  <si>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</si>
  <si>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</si>
  <si>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</si>
  <si>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</si>
  <si>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</si>
  <si>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</si>
  <si>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</si>
  <si>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</si>
  <si>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</si>
  <si>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</si>
  <si>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</si>
  <si>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</si>
  <si>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</si>
  <si>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</si>
  <si>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</si>
  <si>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</si>
  <si>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</si>
  <si>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</si>
  <si>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</si>
  <si>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</si>
  <si>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</si>
  <si>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</si>
  <si>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</si>
  <si>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</si>
  <si>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</si>
  <si>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</si>
  <si>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</si>
  <si>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</si>
  <si>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</si>
  <si>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</si>
  <si>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</si>
  <si>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</si>
  <si>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</si>
  <si>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</si>
  <si>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</si>
  <si>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</si>
  <si>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CAMPOFRIO</t>
  </si>
  <si>
    <t>CAÑAVERAL DE LEON</t>
  </si>
  <si>
    <t>CARTAYA</t>
  </si>
  <si>
    <t>CASTAÑO DEL ROBLEDO</t>
  </si>
  <si>
    <t>CERRO DE ANDEVALO, EL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</si>
  <si>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</si>
  <si>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</si>
  <si>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</si>
  <si>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</si>
  <si>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</si>
  <si>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</si>
  <si>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</si>
  <si>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</si>
  <si>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</si>
  <si>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</si>
  <si>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</si>
  <si>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</si>
  <si>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</si>
  <si>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</si>
  <si>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</si>
  <si>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</si>
  <si>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</si>
  <si>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</si>
  <si>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</si>
  <si>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</si>
  <si>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</si>
  <si>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</si>
  <si>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</si>
  <si>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</si>
  <si>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</si>
  <si>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</si>
  <si>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</si>
  <si>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</si>
  <si>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</si>
  <si>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</si>
  <si>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</si>
  <si>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</si>
  <si>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</si>
  <si>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</si>
  <si>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</si>
  <si>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</si>
  <si>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</si>
  <si>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</si>
  <si>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</si>
  <si>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</si>
  <si>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</si>
  <si>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</si>
  <si>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</si>
  <si>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</si>
  <si>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</si>
  <si>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</si>
  <si>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</si>
  <si>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</si>
  <si>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</si>
  <si>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</si>
  <si>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</si>
  <si>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</si>
  <si>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</si>
  <si>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</si>
  <si>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</si>
  <si>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</si>
  <si>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</si>
  <si>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</si>
  <si>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AG?RO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</si>
  <si>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</si>
  <si>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</si>
  <si>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</si>
  <si>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</si>
  <si>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</si>
  <si>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</si>
  <si>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</si>
  <si>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</si>
  <si>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</si>
  <si>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</si>
  <si>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</si>
  <si>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</si>
  <si>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</si>
  <si>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</si>
  <si>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</si>
  <si>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</si>
  <si>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</si>
  <si>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</si>
  <si>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</si>
  <si>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ANG?S</t>
  </si>
  <si>
    <t>ANSO</t>
  </si>
  <si>
    <t>ANTILLON</t>
  </si>
  <si>
    <t>ARAG?S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</si>
  <si>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</si>
  <si>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</si>
  <si>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</si>
  <si>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</si>
  <si>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</si>
  <si>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</si>
  <si>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</si>
  <si>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</si>
  <si>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</si>
  <si>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</si>
  <si>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</si>
  <si>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</si>
  <si>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</si>
  <si>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</si>
  <si>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</si>
  <si>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</si>
  <si>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</si>
  <si>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</si>
  <si>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</si>
  <si>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</si>
  <si>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</si>
  <si>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</si>
  <si>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</si>
  <si>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</si>
  <si>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</si>
  <si>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</si>
  <si>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</si>
  <si>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</si>
  <si>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</si>
  <si>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</si>
  <si>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</si>
  <si>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</si>
  <si>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</si>
  <si>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</si>
  <si>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</si>
  <si>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</si>
  <si>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</si>
  <si>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</si>
  <si>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</si>
  <si>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</si>
  <si>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</si>
  <si>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</si>
  <si>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</si>
  <si>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</si>
  <si>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</si>
  <si>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</si>
  <si>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</si>
  <si>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</si>
  <si>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</si>
  <si>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</si>
  <si>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</si>
  <si>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</si>
  <si>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</si>
  <si>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</si>
  <si>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</si>
  <si>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</si>
  <si>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</si>
  <si>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</si>
  <si>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</si>
  <si>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</si>
  <si>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</si>
  <si>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</si>
  <si>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</si>
  <si>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</si>
  <si>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GISTAIN</t>
  </si>
  <si>
    <t>GRADO, EL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</si>
  <si>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</si>
  <si>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</si>
  <si>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</si>
  <si>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</si>
  <si>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</si>
  <si>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</si>
  <si>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</si>
  <si>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</si>
  <si>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</si>
  <si>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</si>
  <si>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</si>
  <si>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</si>
  <si>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</si>
  <si>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</si>
  <si>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</si>
  <si>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</si>
  <si>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</si>
  <si>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</si>
  <si>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</si>
  <si>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</si>
  <si>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</si>
  <si>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</si>
  <si>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</si>
  <si>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</si>
  <si>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</si>
  <si>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</si>
  <si>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</si>
  <si>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</si>
  <si>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</si>
  <si>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</si>
  <si>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</si>
  <si>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</si>
  <si>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</si>
  <si>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</si>
  <si>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</si>
  <si>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</si>
  <si>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</si>
  <si>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</si>
  <si>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</si>
  <si>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</si>
  <si>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</si>
  <si>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</si>
  <si>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</si>
  <si>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</si>
  <si>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</si>
  <si>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</si>
  <si>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CASTRO, LA</t>
  </si>
  <si>
    <t>PUENTE DE MONTAÑANA</t>
  </si>
  <si>
    <t>PUERTOLAS</t>
  </si>
  <si>
    <t>PUEYO DE ARAGUAS, EL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</si>
  <si>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</si>
  <si>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</si>
  <si>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</si>
  <si>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</si>
  <si>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</si>
  <si>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</si>
  <si>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</si>
  <si>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</si>
  <si>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</si>
  <si>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</si>
  <si>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</si>
  <si>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</si>
  <si>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 DE JACA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</si>
  <si>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</si>
  <si>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</si>
  <si>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</si>
  <si>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</si>
  <si>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</si>
  <si>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</si>
  <si>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</si>
  <si>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</si>
  <si>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</si>
  <si>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</si>
  <si>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</si>
  <si>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</si>
  <si>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</si>
  <si>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</si>
  <si>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</si>
  <si>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</si>
  <si>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</si>
  <si>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</si>
  <si>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</si>
  <si>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</si>
  <si>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</si>
  <si>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</si>
  <si>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</si>
  <si>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</si>
  <si>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</si>
  <si>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</si>
  <si>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</si>
  <si>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VERACRUZ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</si>
  <si>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</si>
  <si>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</si>
  <si>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</si>
  <si>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</si>
  <si>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</si>
  <si>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</si>
  <si>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</si>
  <si>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</si>
  <si>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</si>
  <si>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</si>
  <si>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</si>
  <si>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SOTONERA, LA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</si>
  <si>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</si>
  <si>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</si>
  <si>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</si>
  <si>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</si>
  <si>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</si>
  <si>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</si>
  <si>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</si>
  <si>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</si>
  <si>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</si>
  <si>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</si>
  <si>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</si>
  <si>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</si>
  <si>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</si>
  <si>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</si>
  <si>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</si>
  <si>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</si>
  <si>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</si>
  <si>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</si>
  <si>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</si>
  <si>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</si>
  <si>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</si>
  <si>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</si>
  <si>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</si>
  <si>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</si>
  <si>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</si>
  <si>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CAROLINA, LA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</si>
  <si>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</si>
  <si>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</si>
  <si>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</si>
  <si>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</si>
  <si>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</si>
  <si>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</si>
  <si>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</si>
  <si>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</si>
  <si>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</si>
  <si>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</si>
  <si>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</si>
  <si>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</si>
  <si>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JAEN, LA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</si>
  <si>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</si>
  <si>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</si>
  <si>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</si>
  <si>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</si>
  <si>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</si>
  <si>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</si>
  <si>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</si>
  <si>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</si>
  <si>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</si>
  <si>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</si>
  <si>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</si>
  <si>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</si>
  <si>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</si>
  <si>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</si>
  <si>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</si>
  <si>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</si>
  <si>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</si>
  <si>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</si>
  <si>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</si>
  <si>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</si>
  <si>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</si>
  <si>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</si>
  <si>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</si>
  <si>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</si>
  <si>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</si>
  <si>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</si>
  <si>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</si>
  <si>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</si>
  <si>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</si>
  <si>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</si>
  <si>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</si>
  <si>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SEGURA, LA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</si>
  <si>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</si>
  <si>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</si>
  <si>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</si>
  <si>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</si>
  <si>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</si>
  <si>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</si>
  <si>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</si>
  <si>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</si>
  <si>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</si>
  <si>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</si>
  <si>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</si>
  <si>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 DEL 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</si>
  <si>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</si>
  <si>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</si>
  <si>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</si>
  <si>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</si>
  <si>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</si>
  <si>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</si>
  <si>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</si>
  <si>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</si>
  <si>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</si>
  <si>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</si>
  <si>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</si>
  <si>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</si>
  <si>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</si>
  <si>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</si>
  <si>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</si>
  <si>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</si>
  <si>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</si>
  <si>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</si>
  <si>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</si>
  <si>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</si>
  <si>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</si>
  <si>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</si>
  <si>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ANTIGUA, LA</t>
  </si>
  <si>
    <t>ARDON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</si>
  <si>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</si>
  <si>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</si>
  <si>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</si>
  <si>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</si>
  <si>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</si>
  <si>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</si>
  <si>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</si>
  <si>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</si>
  <si>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</si>
  <si>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</si>
  <si>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</si>
  <si>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</si>
  <si>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</si>
  <si>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</si>
  <si>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</si>
  <si>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</si>
  <si>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RANERO, EL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</si>
  <si>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</si>
  <si>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</si>
  <si>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</si>
  <si>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</si>
  <si>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</si>
  <si>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</si>
  <si>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</si>
  <si>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</si>
  <si>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</si>
  <si>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</si>
  <si>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</si>
  <si>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</si>
  <si>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</si>
  <si>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</si>
  <si>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</si>
  <si>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</si>
  <si>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</si>
  <si>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</si>
  <si>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</si>
  <si>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</si>
  <si>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</si>
  <si>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</si>
  <si>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</si>
  <si>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</si>
  <si>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</si>
  <si>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</si>
  <si>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</si>
  <si>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</si>
  <si>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</si>
  <si>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</si>
  <si>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</si>
  <si>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</si>
  <si>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</si>
  <si>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</si>
  <si>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</si>
  <si>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</si>
  <si>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</si>
  <si>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</si>
  <si>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</si>
  <si>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</si>
  <si>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</si>
  <si>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</si>
  <si>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</si>
  <si>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</si>
  <si>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</si>
  <si>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</si>
  <si>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</si>
  <si>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</si>
  <si>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</si>
  <si>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</si>
  <si>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</si>
  <si>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</si>
  <si>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</si>
  <si>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IG?ÑA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</si>
  <si>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</si>
  <si>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</si>
  <si>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</si>
  <si>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</si>
  <si>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</si>
  <si>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</si>
  <si>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</si>
  <si>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</si>
  <si>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</si>
  <si>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</si>
  <si>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</si>
  <si>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</si>
  <si>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</si>
  <si>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</si>
  <si>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</si>
  <si>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</si>
  <si>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</si>
  <si>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</si>
  <si>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</si>
  <si>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</si>
  <si>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</si>
  <si>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</si>
  <si>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</si>
  <si>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</si>
  <si>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</si>
  <si>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</si>
  <si>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</si>
  <si>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GORDON, LA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</si>
  <si>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</si>
  <si>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</si>
  <si>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</si>
  <si>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</si>
  <si>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</si>
  <si>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</si>
  <si>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</si>
  <si>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</si>
  <si>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</si>
  <si>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</si>
  <si>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</si>
  <si>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</si>
  <si>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</si>
  <si>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</si>
  <si>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</si>
  <si>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</si>
  <si>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</si>
  <si>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</si>
  <si>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</si>
  <si>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</si>
  <si>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</si>
  <si>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</si>
  <si>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</si>
  <si>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</si>
  <si>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</si>
  <si>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</si>
  <si>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</si>
  <si>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</si>
  <si>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</si>
  <si>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</si>
  <si>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</si>
  <si>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</si>
  <si>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</si>
  <si>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</si>
  <si>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</si>
  <si>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</si>
  <si>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</si>
  <si>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</si>
  <si>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</si>
  <si>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</si>
  <si>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</si>
  <si>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</si>
  <si>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</si>
  <si>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</si>
  <si>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</si>
  <si>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</si>
  <si>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</si>
  <si>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</si>
  <si>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</si>
  <si>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</si>
  <si>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</si>
  <si>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</si>
  <si>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</si>
  <si>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</si>
  <si>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</si>
  <si>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</si>
  <si>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</si>
  <si>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</si>
  <si>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</si>
  <si>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</si>
  <si>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</si>
  <si>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</si>
  <si>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</si>
  <si>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</si>
  <si>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</si>
  <si>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</si>
  <si>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</si>
  <si>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</si>
  <si>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</si>
  <si>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VECILLA, LA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</si>
  <si>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</si>
  <si>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</si>
  <si>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</si>
  <si>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</si>
  <si>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</si>
  <si>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</si>
  <si>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</si>
  <si>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</si>
  <si>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</si>
  <si>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VILLADECANES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</si>
  <si>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</si>
  <si>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</si>
  <si>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</si>
  <si>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</si>
  <si>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</si>
  <si>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</si>
  <si>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</si>
  <si>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</si>
  <si>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</si>
  <si>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</si>
  <si>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</si>
  <si>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</si>
  <si>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</si>
  <si>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</si>
  <si>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</si>
  <si>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</si>
  <si>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</si>
  <si>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</si>
  <si>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</si>
  <si>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</si>
  <si>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</si>
  <si>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</si>
  <si>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</si>
  <si>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</si>
  <si>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</si>
  <si>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</si>
  <si>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</si>
  <si>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ALAMUS, ELS</t>
  </si>
  <si>
    <t>ALAS I CERC</t>
  </si>
  <si>
    <t>ALBAGES, L'</t>
  </si>
  <si>
    <t>ALBATARREC</t>
  </si>
  <si>
    <t>ALBESA</t>
  </si>
  <si>
    <t>ALBI, L'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</si>
  <si>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</si>
  <si>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</si>
  <si>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</si>
  <si>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</si>
  <si>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</si>
  <si>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</si>
  <si>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</si>
  <si>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</si>
  <si>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</si>
  <si>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</si>
  <si>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</si>
  <si>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</si>
  <si>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</si>
  <si>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</si>
  <si>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</si>
  <si>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</si>
  <si>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</si>
  <si>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BAR, EL</t>
  </si>
  <si>
    <t>ARRES</t>
  </si>
  <si>
    <t>ARSEGUEL</t>
  </si>
  <si>
    <t>ARTESA DE LLEIDA</t>
  </si>
  <si>
    <t>ARTESA DE SEGRE</t>
  </si>
  <si>
    <t>SENTIU DE SIO, LA</t>
  </si>
  <si>
    <t>ASPA</t>
  </si>
  <si>
    <t>AVELLANES I SANTA LINYA, LES</t>
  </si>
  <si>
    <t>AITONA</t>
  </si>
  <si>
    <t>BAIX PALLARS</t>
  </si>
  <si>
    <t>BALAGUER</t>
  </si>
  <si>
    <t>BARBENS</t>
  </si>
  <si>
    <t>BARONIA DE RIALB, LA</t>
  </si>
  <si>
    <t>VALL DE BOI, LA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</si>
  <si>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</si>
  <si>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</si>
  <si>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</si>
  <si>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</si>
  <si>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</si>
  <si>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</si>
  <si>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</si>
  <si>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</si>
  <si>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</si>
  <si>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</si>
  <si>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</si>
  <si>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</si>
  <si>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BORDES, ES</t>
  </si>
  <si>
    <t>BORGES BLANQUES, LES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</si>
  <si>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</si>
  <si>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</si>
  <si>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</si>
  <si>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</si>
  <si>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</si>
  <si>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</si>
  <si>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</si>
  <si>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</si>
  <si>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</si>
  <si>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</si>
  <si>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</si>
  <si>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</si>
  <si>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</si>
  <si>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</si>
  <si>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</si>
  <si>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COGUL, EL</t>
  </si>
  <si>
    <t>COLL DE NARGO</t>
  </si>
  <si>
    <t>CORBINS</t>
  </si>
  <si>
    <t>CUBELLS</t>
  </si>
  <si>
    <t>ESPLUGA CALBA, L'</t>
  </si>
  <si>
    <t>ESPOT</t>
  </si>
  <si>
    <t>ESTARAS</t>
  </si>
  <si>
    <t>ESTERRI D'ANEU</t>
  </si>
  <si>
    <t>ESTERRI DE CARDOS</t>
  </si>
  <si>
    <t>ESTAMARIU</t>
  </si>
  <si>
    <t>FARRERA</t>
  </si>
  <si>
    <t>FLORESTA, LA</t>
  </si>
  <si>
    <t>FONDARELLA</t>
  </si>
  <si>
    <t>FORADADA</t>
  </si>
  <si>
    <t>FULIOLA, LA</t>
  </si>
  <si>
    <t>FULLEDA</t>
  </si>
  <si>
    <t>GAVET DE LA CONCA</t>
  </si>
  <si>
    <t>GOLMES</t>
  </si>
  <si>
    <t>GOSOL</t>
  </si>
  <si>
    <t>GRANADELLA, LA</t>
  </si>
  <si>
    <t>GRANJA D'ESCARP, LA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</si>
  <si>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</si>
  <si>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</si>
  <si>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</si>
  <si>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</si>
  <si>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</si>
  <si>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</si>
  <si>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</si>
  <si>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</si>
  <si>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</si>
  <si>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</si>
  <si>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</si>
  <si>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</si>
  <si>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</si>
  <si>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</si>
  <si>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</si>
  <si>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</si>
  <si>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</si>
  <si>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</si>
  <si>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</si>
  <si>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</si>
  <si>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</si>
  <si>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</si>
  <si>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</si>
  <si>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</si>
  <si>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</si>
  <si>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</si>
  <si>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</si>
  <si>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MOLSOSA, LA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</si>
  <si>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</si>
  <si>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</si>
  <si>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</si>
  <si>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</si>
  <si>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</si>
  <si>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</si>
  <si>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</si>
  <si>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</si>
  <si>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</si>
  <si>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</si>
  <si>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</si>
  <si>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</si>
  <si>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</si>
  <si>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OLUGES, LES</t>
  </si>
  <si>
    <t>OMELLONS, ELS</t>
  </si>
  <si>
    <t>OMELLS DE NA GAIA, ELS</t>
  </si>
  <si>
    <t>ORGANYA</t>
  </si>
  <si>
    <t>OS DE BALAGUER</t>
  </si>
  <si>
    <t>OSSO DE SIO</t>
  </si>
  <si>
    <t>PALAU D'ANGLESOLA, EL</t>
  </si>
  <si>
    <t>CONCA DE DALT</t>
  </si>
  <si>
    <t>COMA I LA PEDRA, LA</t>
  </si>
  <si>
    <t>PENELLES</t>
  </si>
  <si>
    <t>PERAMOLA</t>
  </si>
  <si>
    <t>PINELL DE SOLSONES</t>
  </si>
  <si>
    <t>PINOS</t>
  </si>
  <si>
    <t>POAL, EL</t>
  </si>
  <si>
    <t>POBLA DE CERVOLES, LA</t>
  </si>
  <si>
    <t>BELLAGUARDA</t>
  </si>
  <si>
    <t>POBLA DE SEGUR, LA</t>
  </si>
  <si>
    <t>PONTS</t>
  </si>
  <si>
    <t>PONT DE SUERT, EL</t>
  </si>
  <si>
    <t>PORTELLA, LA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</si>
  <si>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</si>
  <si>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</si>
  <si>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</si>
  <si>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</si>
  <si>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</si>
  <si>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</si>
  <si>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</si>
  <si>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</si>
  <si>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</si>
  <si>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</si>
  <si>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</si>
  <si>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</si>
  <si>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SANA?A</t>
  </si>
  <si>
    <t>SANT GUIM DE FREIXENET</t>
  </si>
  <si>
    <t>SANT LLOREN?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</si>
  <si>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</si>
  <si>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</si>
  <si>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</si>
  <si>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</si>
  <si>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</si>
  <si>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</si>
  <si>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D'URGELL, LA</t>
  </si>
  <si>
    <t>SEROS</t>
  </si>
  <si>
    <t>SIDAMON</t>
  </si>
  <si>
    <t>SOLERAS,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</si>
  <si>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</si>
  <si>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</si>
  <si>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</si>
  <si>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</si>
  <si>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</si>
  <si>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</si>
  <si>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</si>
  <si>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</si>
  <si>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</si>
  <si>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</si>
  <si>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</si>
  <si>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</si>
  <si>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</si>
  <si>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</si>
  <si>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</si>
  <si>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TORMS, ELS</t>
  </si>
  <si>
    <t>TORNABOUS</t>
  </si>
  <si>
    <t>TORREBESSES</t>
  </si>
  <si>
    <t>TORRE DE CABDELLA, LA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</si>
  <si>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</si>
  <si>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</si>
  <si>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</si>
  <si>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</si>
  <si>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</si>
  <si>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</si>
  <si>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</si>
  <si>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VALIRA, LES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</si>
  <si>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</si>
  <si>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</si>
  <si>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</si>
  <si>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</si>
  <si>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</si>
  <si>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</si>
  <si>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</si>
  <si>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</si>
  <si>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</si>
  <si>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</si>
  <si>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</si>
  <si>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VILOSELL, EL</t>
  </si>
  <si>
    <t>VILANOVA DE LA BARCA</t>
  </si>
  <si>
    <t>VINAIXA</t>
  </si>
  <si>
    <t>VALL DE CARDOS</t>
  </si>
  <si>
    <t>SANT MARTI DE RIUCORB</t>
  </si>
  <si>
    <t>GUINGUETA D'ANEU, LA</t>
  </si>
  <si>
    <t>CASTELL DE MUR</t>
  </si>
  <si>
    <t>RIBERA D'ONDARA</t>
  </si>
  <si>
    <t>VALLS D'AGUILAR, LES</t>
  </si>
  <si>
    <t>TORREFETA I FLOREJACS</t>
  </si>
  <si>
    <t>FIGOLS I ALINYA</t>
  </si>
  <si>
    <t>VANSA I FORNOLS, LA</t>
  </si>
  <si>
    <t>JOSA I TUIXEN</t>
  </si>
  <si>
    <t>PLANS DE SIO, ELS</t>
  </si>
  <si>
    <t>GIMENELLS I EL PLA DE LA FONT</t>
  </si>
  <si>
    <t>RIU DE CERDANYA</t>
  </si>
  <si>
    <t>ABALOS</t>
  </si>
  <si>
    <t>AGONCILLO</t>
  </si>
  <si>
    <t>AGUILAR DEL RIO ALHAMA</t>
  </si>
  <si>
    <t>AJAMIL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</si>
  <si>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</si>
  <si>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</si>
  <si>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</si>
  <si>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</si>
  <si>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</si>
  <si>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</si>
  <si>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</si>
  <si>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</si>
  <si>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</si>
  <si>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</si>
  <si>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</si>
  <si>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</si>
  <si>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</si>
  <si>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</si>
  <si>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</si>
  <si>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</si>
  <si>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</si>
  <si>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</si>
  <si>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</si>
  <si>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</si>
  <si>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</si>
  <si>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</si>
  <si>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</si>
  <si>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</si>
  <si>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</si>
  <si>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</si>
  <si>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</si>
  <si>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</si>
  <si>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</si>
  <si>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</si>
  <si>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</si>
  <si>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</si>
  <si>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</si>
  <si>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</si>
  <si>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</si>
  <si>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</si>
  <si>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</si>
  <si>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</si>
  <si>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</si>
  <si>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</si>
  <si>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</si>
  <si>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</si>
  <si>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</si>
  <si>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</si>
  <si>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</si>
  <si>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</si>
  <si>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</si>
  <si>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</si>
  <si>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</si>
  <si>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</si>
  <si>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</si>
  <si>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</si>
  <si>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</si>
  <si>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</si>
  <si>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</si>
  <si>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</si>
  <si>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</si>
  <si>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</si>
  <si>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</si>
  <si>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</si>
  <si>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</si>
  <si>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</si>
  <si>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</si>
  <si>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</si>
  <si>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</si>
  <si>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</si>
  <si>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</si>
  <si>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</si>
  <si>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</si>
  <si>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</si>
  <si>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</si>
  <si>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</si>
  <si>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</si>
  <si>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</si>
  <si>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</si>
  <si>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</si>
  <si>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</si>
  <si>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</si>
  <si>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</si>
  <si>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</si>
  <si>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</si>
  <si>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</si>
  <si>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</si>
  <si>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LOGROÑO</t>
  </si>
  <si>
    <t>LUMBRERAS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</si>
  <si>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</si>
  <si>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</si>
  <si>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</si>
  <si>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</si>
  <si>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</si>
  <si>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</si>
  <si>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</si>
  <si>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</si>
  <si>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</si>
  <si>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</si>
  <si>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</si>
  <si>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</si>
  <si>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</si>
  <si>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</si>
  <si>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</si>
  <si>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</si>
  <si>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</si>
  <si>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</si>
  <si>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</si>
  <si>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</si>
  <si>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</si>
  <si>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</si>
  <si>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</si>
  <si>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</si>
  <si>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</si>
  <si>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</si>
  <si>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</si>
  <si>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</si>
  <si>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CAMEROS, EL</t>
  </si>
  <si>
    <t>REDAL, EL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</si>
  <si>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</si>
  <si>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</si>
  <si>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</si>
  <si>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</si>
  <si>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</si>
  <si>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</si>
  <si>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</si>
  <si>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</si>
  <si>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</si>
  <si>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</si>
  <si>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</si>
  <si>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</si>
  <si>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</si>
  <si>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</si>
  <si>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</si>
  <si>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</si>
  <si>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</si>
  <si>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</si>
  <si>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</si>
  <si>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</si>
  <si>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</si>
  <si>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</si>
  <si>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</si>
  <si>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</si>
  <si>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</si>
  <si>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</si>
  <si>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</si>
  <si>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</si>
  <si>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</si>
  <si>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</si>
  <si>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</si>
  <si>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</si>
  <si>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</si>
  <si>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</si>
  <si>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</si>
  <si>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</si>
  <si>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</si>
  <si>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</si>
  <si>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</si>
  <si>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</si>
  <si>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</si>
  <si>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</si>
  <si>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</si>
  <si>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</si>
  <si>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</si>
  <si>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</si>
  <si>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</si>
  <si>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</si>
  <si>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</si>
  <si>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</si>
  <si>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</si>
  <si>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</si>
  <si>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</si>
  <si>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</si>
  <si>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</si>
  <si>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</si>
  <si>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</si>
  <si>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</si>
  <si>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</si>
  <si>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</si>
  <si>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</si>
  <si>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</si>
  <si>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</si>
  <si>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</si>
  <si>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</si>
  <si>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</si>
  <si>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</si>
  <si>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</si>
  <si>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CORGO, O</t>
  </si>
  <si>
    <t>COSPEITO</t>
  </si>
  <si>
    <t>CHANTADA</t>
  </si>
  <si>
    <t>FOLGOSO DO COUREL</t>
  </si>
  <si>
    <t>FONSAGRADA, A</t>
  </si>
  <si>
    <t>FOZ</t>
  </si>
  <si>
    <t>FRIOL</t>
  </si>
  <si>
    <t>XERMADE</t>
  </si>
  <si>
    <t>GUITIRIZ</t>
  </si>
  <si>
    <t>GUNTIN</t>
  </si>
  <si>
    <t>INCIO, O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</si>
  <si>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</si>
  <si>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</si>
  <si>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</si>
  <si>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</si>
  <si>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</si>
  <si>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</si>
  <si>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</si>
  <si>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</si>
  <si>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</si>
  <si>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</si>
  <si>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</si>
  <si>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</si>
  <si>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</si>
  <si>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</si>
  <si>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PANTON</t>
  </si>
  <si>
    <t>PARADELA</t>
  </si>
  <si>
    <t>PARAMO, O</t>
  </si>
  <si>
    <t>PASTORIZA, A</t>
  </si>
  <si>
    <t>PEDRAFITA DO CEBREIRO</t>
  </si>
  <si>
    <t>POL</t>
  </si>
  <si>
    <t>POBRA DO BROLLON, A</t>
  </si>
  <si>
    <t>PONTENOVA, A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</si>
  <si>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</si>
  <si>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</si>
  <si>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</si>
  <si>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</si>
  <si>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</si>
  <si>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</si>
  <si>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</si>
  <si>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</si>
  <si>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</si>
  <si>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</si>
  <si>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</si>
  <si>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</si>
  <si>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</si>
  <si>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</si>
  <si>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</si>
  <si>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</si>
  <si>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</si>
  <si>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</si>
  <si>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BARALLA</t>
  </si>
  <si>
    <t>BURELA</t>
  </si>
  <si>
    <t>ACEBEDA, LA</t>
  </si>
  <si>
    <t>AJALVIR</t>
  </si>
  <si>
    <t>ALAMEDA DEL VALLE</t>
  </si>
  <si>
    <t>ALAMO, EL</t>
  </si>
  <si>
    <t>ALCALA DE HENARES</t>
  </si>
  <si>
    <t>ALCOBENDAS</t>
  </si>
  <si>
    <t>ALCORCON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</si>
  <si>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</si>
  <si>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</si>
  <si>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</si>
  <si>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</si>
  <si>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</si>
  <si>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</si>
  <si>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</si>
  <si>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</si>
  <si>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</si>
  <si>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</si>
  <si>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</si>
  <si>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BERZOSA DEL LOZOYA</t>
  </si>
  <si>
    <t>BERRUECO, EL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</si>
  <si>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</si>
  <si>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</si>
  <si>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</si>
  <si>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</si>
  <si>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</si>
  <si>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</si>
  <si>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</si>
  <si>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</si>
  <si>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</si>
  <si>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</si>
  <si>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</si>
  <si>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</si>
  <si>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</si>
  <si>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</si>
  <si>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</si>
  <si>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</si>
  <si>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</si>
  <si>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</si>
  <si>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</si>
  <si>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</si>
  <si>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</si>
  <si>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</si>
  <si>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</si>
  <si>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</si>
  <si>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</si>
  <si>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</si>
  <si>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</si>
  <si>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</si>
  <si>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</si>
  <si>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CHAPINERIA</t>
  </si>
  <si>
    <t>CHINCHON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</si>
  <si>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</si>
  <si>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</si>
  <si>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</si>
  <si>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</si>
  <si>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</si>
  <si>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</si>
  <si>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</si>
  <si>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</si>
  <si>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</si>
  <si>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</si>
  <si>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</t>
  </si>
  <si>
    <t>GASCONES</t>
  </si>
  <si>
    <t>GETAFE</t>
  </si>
  <si>
    <t>GRIÑON</t>
  </si>
  <si>
    <t>GUADALIX DE LA SIERRA</t>
  </si>
  <si>
    <t>GUADARRAMA</t>
  </si>
  <si>
    <t>HIRUELA, LA</t>
  </si>
  <si>
    <t>HORCAJO DE LA SIERRA</t>
  </si>
  <si>
    <t>HORCAJUELO DE LA SIERRA</t>
  </si>
  <si>
    <t>HOYO DE MANZANARES</t>
  </si>
  <si>
    <t>HUMANES DE MADRID</t>
  </si>
  <si>
    <t>LEGANES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</si>
  <si>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</si>
  <si>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</si>
  <si>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</si>
  <si>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</si>
  <si>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</si>
  <si>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</si>
  <si>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</si>
  <si>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</si>
  <si>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</si>
  <si>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</si>
  <si>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</si>
  <si>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</si>
  <si>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</si>
  <si>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</si>
  <si>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MOSTOLES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</si>
  <si>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</si>
  <si>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</si>
  <si>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</si>
  <si>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</si>
  <si>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</si>
  <si>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</si>
  <si>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</si>
  <si>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</si>
  <si>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</si>
  <si>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</si>
  <si>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</si>
  <si>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</si>
  <si>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</si>
  <si>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</si>
  <si>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</si>
  <si>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</si>
  <si>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</si>
  <si>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</si>
  <si>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</si>
  <si>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 ALARCON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</si>
  <si>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</si>
  <si>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</si>
  <si>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</si>
  <si>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</si>
  <si>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</si>
  <si>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</si>
  <si>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</si>
  <si>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</si>
  <si>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</si>
  <si>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</si>
  <si>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</si>
  <si>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</si>
  <si>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</si>
  <si>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AGUSTIN DE GUADALIX</t>
  </si>
  <si>
    <t>SAN FERNANDO DE HENARES</t>
  </si>
  <si>
    <t>SAN LORENZO DE EL ESCORIAL</t>
  </si>
  <si>
    <t>SAN MARTIN DE LA VEGA</t>
  </si>
  <si>
    <t>SAN MARTIN DE VALDEIGLESIAS</t>
  </si>
  <si>
    <t>SAN SEBASTIAN DE LOS REYES</t>
  </si>
  <si>
    <t>SANTA MARIA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</si>
  <si>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</si>
  <si>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</si>
  <si>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</si>
  <si>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</si>
  <si>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</si>
  <si>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</si>
  <si>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</si>
  <si>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</si>
  <si>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</si>
  <si>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</si>
  <si>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ARDOZ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</si>
  <si>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</si>
  <si>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</si>
  <si>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</si>
  <si>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</si>
  <si>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</si>
  <si>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</si>
  <si>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</si>
  <si>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</si>
  <si>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</si>
  <si>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</si>
  <si>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</si>
  <si>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</si>
  <si>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</si>
  <si>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</si>
  <si>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</si>
  <si>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</si>
  <si>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</si>
  <si>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</si>
  <si>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</si>
  <si>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VELLON, EL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</si>
  <si>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</si>
  <si>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</si>
  <si>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</si>
  <si>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</si>
  <si>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</si>
  <si>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</si>
  <si>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</si>
  <si>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</si>
  <si>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</si>
  <si>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</si>
  <si>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</si>
  <si>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</si>
  <si>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</si>
  <si>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</si>
  <si>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</si>
  <si>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</si>
  <si>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</si>
  <si>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</si>
  <si>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</si>
  <si>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</si>
  <si>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</si>
  <si>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</si>
  <si>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</si>
  <si>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</si>
  <si>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</si>
  <si>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</si>
  <si>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</si>
  <si>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</si>
  <si>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</si>
  <si>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</si>
  <si>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</si>
  <si>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</si>
  <si>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</si>
  <si>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</si>
  <si>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</si>
  <si>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</si>
  <si>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</si>
  <si>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</si>
  <si>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</si>
  <si>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</si>
  <si>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</si>
  <si>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</si>
  <si>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</si>
  <si>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</si>
  <si>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</si>
  <si>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</si>
  <si>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</si>
  <si>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</si>
  <si>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</si>
  <si>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</si>
  <si>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</si>
  <si>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</si>
  <si>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</si>
  <si>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</si>
  <si>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</si>
  <si>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</si>
  <si>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</si>
  <si>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</si>
  <si>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</si>
  <si>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</si>
  <si>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</si>
  <si>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</si>
  <si>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</si>
  <si>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</si>
  <si>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</si>
  <si>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</si>
  <si>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</si>
  <si>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</si>
  <si>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</si>
  <si>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</si>
  <si>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</si>
  <si>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FUENGIROLA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</si>
  <si>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</si>
  <si>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</si>
  <si>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</si>
  <si>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</si>
  <si>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</si>
  <si>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</si>
  <si>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</si>
  <si>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</si>
  <si>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</si>
  <si>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</si>
  <si>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</si>
  <si>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</si>
  <si>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</si>
  <si>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</si>
  <si>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</si>
  <si>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</si>
  <si>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</si>
  <si>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</si>
  <si>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</si>
  <si>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</si>
  <si>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</si>
  <si>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</si>
  <si>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</si>
  <si>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</si>
  <si>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</si>
  <si>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</si>
  <si>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</si>
  <si>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</si>
  <si>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</si>
  <si>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</si>
  <si>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</si>
  <si>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</si>
  <si>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</si>
  <si>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</si>
  <si>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</si>
  <si>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</si>
  <si>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</si>
  <si>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VELEZ-MALAGA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</si>
  <si>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</si>
  <si>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</si>
  <si>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</si>
  <si>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</si>
  <si>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</si>
  <si>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</si>
  <si>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</si>
  <si>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</si>
  <si>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</si>
  <si>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</si>
  <si>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</si>
  <si>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</si>
  <si>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</si>
  <si>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</si>
  <si>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</si>
  <si>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</si>
  <si>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</si>
  <si>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</si>
  <si>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</si>
  <si>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</si>
  <si>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</si>
  <si>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</si>
  <si>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CARTAGENA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</si>
  <si>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</si>
  <si>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</si>
  <si>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</si>
  <si>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</si>
  <si>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</si>
  <si>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</si>
  <si>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</si>
  <si>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LORCA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</si>
  <si>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</si>
  <si>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</si>
  <si>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</si>
  <si>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</si>
  <si>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</si>
  <si>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</si>
  <si>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</si>
  <si>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</si>
  <si>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</si>
  <si>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</si>
  <si>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</si>
  <si>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</si>
  <si>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COTILLAS, LAS</t>
  </si>
  <si>
    <t>TOTANA</t>
  </si>
  <si>
    <t>ULEA</t>
  </si>
  <si>
    <t>UNION, LA</t>
  </si>
  <si>
    <t>VILLANUEVA DEL RIO SEGURA</t>
  </si>
  <si>
    <t>YECLA</t>
  </si>
  <si>
    <t>SANTOMERA</t>
  </si>
  <si>
    <t>ALCAZARES, LOS</t>
  </si>
  <si>
    <t>ABAIGAR</t>
  </si>
  <si>
    <t>ABARZUZA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</si>
  <si>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</si>
  <si>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</si>
  <si>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</si>
  <si>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</si>
  <si>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</si>
  <si>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</si>
  <si>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</si>
  <si>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</si>
  <si>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</si>
  <si>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</si>
  <si>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</si>
  <si>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</si>
  <si>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</si>
  <si>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</si>
  <si>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</si>
  <si>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</si>
  <si>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</si>
  <si>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</si>
  <si>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</si>
  <si>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</si>
  <si>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</si>
  <si>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</si>
  <si>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</si>
  <si>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</si>
  <si>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</si>
  <si>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</si>
  <si>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</si>
  <si>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</si>
  <si>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</si>
  <si>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</si>
  <si>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</si>
  <si>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</si>
  <si>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</si>
  <si>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</si>
  <si>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</si>
  <si>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</si>
  <si>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</si>
  <si>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</si>
  <si>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</si>
  <si>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</si>
  <si>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</si>
  <si>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</si>
  <si>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</si>
  <si>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</si>
  <si>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</si>
  <si>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</si>
  <si>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</si>
  <si>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</si>
  <si>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</si>
  <si>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</si>
  <si>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</si>
  <si>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</si>
  <si>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</si>
  <si>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</si>
  <si>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</si>
  <si>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</si>
  <si>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</si>
  <si>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</si>
  <si>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</si>
  <si>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</si>
  <si>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</si>
  <si>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</si>
  <si>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</si>
  <si>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</si>
  <si>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</si>
  <si>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</si>
  <si>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</si>
  <si>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</si>
  <si>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</si>
  <si>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</si>
  <si>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</si>
  <si>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</t>
  </si>
  <si>
    <t>CIZUR</t>
  </si>
  <si>
    <t>CORELLA</t>
  </si>
  <si>
    <t>CORTES</t>
  </si>
  <si>
    <t>DESOJO</t>
  </si>
  <si>
    <t>DICASTILLO</t>
  </si>
  <si>
    <t>DONAMARIA</t>
  </si>
  <si>
    <t>ETXALAR</t>
  </si>
  <si>
    <t>ECHARRI</t>
  </si>
  <si>
    <t>ETXARRI-ARANATZ</t>
  </si>
  <si>
    <t>ETXAURI</t>
  </si>
  <si>
    <t>EG?S</t>
  </si>
  <si>
    <t>ELGORRIAGA</t>
  </si>
  <si>
    <t>NOAIN, VALLE DE ELORZ</t>
  </si>
  <si>
    <t>ENERIZ</t>
  </si>
  <si>
    <t>ERATSUN</t>
  </si>
  <si>
    <t>ERGOIENA</t>
  </si>
  <si>
    <t>ERRO</t>
  </si>
  <si>
    <t>EZCAROZ/EZKAROZE</t>
  </si>
  <si>
    <t>ESLAVA</t>
  </si>
  <si>
    <t>ESPARZA DE SALAZAR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</si>
  <si>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</si>
  <si>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</si>
  <si>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</si>
  <si>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</si>
  <si>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</si>
  <si>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</si>
  <si>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</si>
  <si>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</si>
  <si>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</si>
  <si>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</si>
  <si>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</si>
  <si>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</si>
  <si>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</si>
  <si>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</si>
  <si>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</si>
  <si>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</si>
  <si>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</si>
  <si>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</si>
  <si>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</si>
  <si>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</si>
  <si>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</si>
  <si>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</si>
  <si>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</si>
  <si>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G?SA/GORZA</t>
  </si>
  <si>
    <t>GUESALAZ</t>
  </si>
  <si>
    <t>GUIRGUILLANO</t>
  </si>
  <si>
    <t>HUARTE/UHARTE</t>
  </si>
  <si>
    <t>UHARTE-ARAKIL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</si>
  <si>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</si>
  <si>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</si>
  <si>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</si>
  <si>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</si>
  <si>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</si>
  <si>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</si>
  <si>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</si>
  <si>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</si>
  <si>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</si>
  <si>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</si>
  <si>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</si>
  <si>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</si>
  <si>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</si>
  <si>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</si>
  <si>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</si>
  <si>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</si>
  <si>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</si>
  <si>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</si>
  <si>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</si>
  <si>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</si>
  <si>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</si>
  <si>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</si>
  <si>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</si>
  <si>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</si>
  <si>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</si>
  <si>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</si>
  <si>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</si>
  <si>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</si>
  <si>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</si>
  <si>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</si>
  <si>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</si>
  <si>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</si>
  <si>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</si>
  <si>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</si>
  <si>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</si>
  <si>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</si>
  <si>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</si>
  <si>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</si>
  <si>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</si>
  <si>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</si>
  <si>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</si>
  <si>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</si>
  <si>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</si>
  <si>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</si>
  <si>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</si>
  <si>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</si>
  <si>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</si>
  <si>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</si>
  <si>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</si>
  <si>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</si>
  <si>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</si>
  <si>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</si>
  <si>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</si>
  <si>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</si>
  <si>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</si>
  <si>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</si>
  <si>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</si>
  <si>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</t>
  </si>
  <si>
    <t>NAZAR</t>
  </si>
  <si>
    <t>OBANOS</t>
  </si>
  <si>
    <t>OCO</t>
  </si>
  <si>
    <t>OCHAGAVIA</t>
  </si>
  <si>
    <t>ODIETA</t>
  </si>
  <si>
    <t>OITZ</t>
  </si>
  <si>
    <t>OLAIBAR</t>
  </si>
  <si>
    <t>OLAZTI/OLAZAGUTIA</t>
  </si>
  <si>
    <t>OLEJUA</t>
  </si>
  <si>
    <t>OLITE</t>
  </si>
  <si>
    <t>OLORIZ</t>
  </si>
  <si>
    <t>OLZA</t>
  </si>
  <si>
    <t>OLLO</t>
  </si>
  <si>
    <t>ORBAITZETA</t>
  </si>
  <si>
    <t>ORBARA</t>
  </si>
  <si>
    <t>ORISOAIN</t>
  </si>
  <si>
    <t>ORONZ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</si>
  <si>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</si>
  <si>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</si>
  <si>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</si>
  <si>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</si>
  <si>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</si>
  <si>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</si>
  <si>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</si>
  <si>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</si>
  <si>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</si>
  <si>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</si>
  <si>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</si>
  <si>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</si>
  <si>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</si>
  <si>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SALDIAS</t>
  </si>
  <si>
    <t>SALINAS DE ORO</t>
  </si>
  <si>
    <t>SAN ADRIAN</t>
  </si>
  <si>
    <t>SANG?SA/ZANGOZA</t>
  </si>
  <si>
    <t>SAN MARTIN DE UNX</t>
  </si>
  <si>
    <t>SANSOL</t>
  </si>
  <si>
    <t>SANTACARA</t>
  </si>
  <si>
    <t>DONEZTEBE/SANTESTEBAN</t>
  </si>
  <si>
    <t>SARRIES/ZARTZE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</si>
  <si>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</si>
  <si>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</si>
  <si>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</si>
  <si>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</si>
  <si>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</si>
  <si>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</si>
  <si>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</si>
  <si>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</si>
  <si>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</si>
  <si>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</si>
  <si>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</si>
  <si>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</si>
  <si>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</si>
  <si>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</si>
  <si>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</si>
  <si>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</t>
  </si>
  <si>
    <t>URDAZUBI/URDAX</t>
  </si>
  <si>
    <t>URDIAIN</t>
  </si>
  <si>
    <t>URRAUL ALTO</t>
  </si>
  <si>
    <t>URRAUL BAJO</t>
  </si>
  <si>
    <t>URROZ</t>
  </si>
  <si>
    <t>URROTZ</t>
  </si>
  <si>
    <t>URZAINQUI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</si>
  <si>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</si>
  <si>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</si>
  <si>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</si>
  <si>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</si>
  <si>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</si>
  <si>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</si>
  <si>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</si>
  <si>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</si>
  <si>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</si>
  <si>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</si>
  <si>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</si>
  <si>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</si>
  <si>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</si>
  <si>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</si>
  <si>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YERRI</t>
  </si>
  <si>
    <t>YESA</t>
  </si>
  <si>
    <t>ZABALZA</t>
  </si>
  <si>
    <t>ZUBIETA</t>
  </si>
  <si>
    <t>ZUGARRAMURDI</t>
  </si>
  <si>
    <t>ZUÑIGA</t>
  </si>
  <si>
    <t>BARAÑAIN</t>
  </si>
  <si>
    <t>BERRIOPLANO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</si>
  <si>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</si>
  <si>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</si>
  <si>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</si>
  <si>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</si>
  <si>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</si>
  <si>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</si>
  <si>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</si>
  <si>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</si>
  <si>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ARNOIA, A</t>
  </si>
  <si>
    <t>AVION</t>
  </si>
  <si>
    <t>BALTAR</t>
  </si>
  <si>
    <t>BANDE</t>
  </si>
  <si>
    <t>BAÑOS DE MOLGAS</t>
  </si>
  <si>
    <t>BARBADAS</t>
  </si>
  <si>
    <t>BARCO DE VALDEORRAS, O</t>
  </si>
  <si>
    <t>BEADE</t>
  </si>
  <si>
    <t>BEARIZ</t>
  </si>
  <si>
    <t>BLANCOS, OS</t>
  </si>
  <si>
    <t>BOBORAS</t>
  </si>
  <si>
    <t>BOLA, A</t>
  </si>
  <si>
    <t>BOLO, O</t>
  </si>
  <si>
    <t>CALVOS DE RANDIN</t>
  </si>
  <si>
    <t>CARBALLEDA DE VALDEORRAS</t>
  </si>
  <si>
    <t>CARBALLEDA DE AVIA</t>
  </si>
  <si>
    <t>CARBALLIÑO, O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</si>
  <si>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</si>
  <si>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</si>
  <si>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</si>
  <si>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</si>
  <si>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</si>
  <si>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</si>
  <si>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</si>
  <si>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</si>
  <si>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</si>
  <si>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</si>
  <si>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</si>
  <si>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</si>
  <si>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</si>
  <si>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</si>
  <si>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GUDIÑA, A</t>
  </si>
  <si>
    <t>IRIXO, O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</si>
  <si>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</si>
  <si>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</si>
  <si>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</si>
  <si>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</si>
  <si>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</si>
  <si>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</si>
  <si>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</si>
  <si>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</si>
  <si>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</si>
  <si>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</si>
  <si>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</si>
  <si>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MERCA, A</t>
  </si>
  <si>
    <t>MEZQUITA, A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</si>
  <si>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</si>
  <si>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</si>
  <si>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</si>
  <si>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</si>
  <si>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</si>
  <si>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</si>
  <si>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</si>
  <si>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</si>
  <si>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AGUIAR, O</t>
  </si>
  <si>
    <t>PEROXA, A</t>
  </si>
  <si>
    <t>PETIN</t>
  </si>
  <si>
    <t>PIÑOR</t>
  </si>
  <si>
    <t>PORQUEIRA</t>
  </si>
  <si>
    <t>POBRA DE TRIVES, A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</si>
  <si>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</si>
  <si>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</si>
  <si>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</si>
  <si>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</si>
  <si>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</si>
  <si>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</si>
  <si>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</si>
  <si>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</si>
  <si>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RUA, A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</si>
  <si>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</si>
  <si>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</si>
  <si>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</si>
  <si>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</si>
  <si>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</si>
  <si>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</si>
  <si>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</si>
  <si>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TEIXEIRA, A</t>
  </si>
  <si>
    <t>TOEN</t>
  </si>
  <si>
    <t>TRASMIRAS</t>
  </si>
  <si>
    <t>VEIGA, A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</si>
  <si>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</si>
  <si>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</si>
  <si>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</si>
  <si>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</si>
  <si>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</si>
  <si>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</si>
  <si>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</si>
  <si>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</si>
  <si>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</si>
  <si>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ALLANDE</t>
  </si>
  <si>
    <t>ALLER</t>
  </si>
  <si>
    <t>AMIEVA</t>
  </si>
  <si>
    <t>AVILES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</si>
  <si>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</si>
  <si>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</si>
  <si>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</si>
  <si>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</si>
  <si>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</si>
  <si>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</si>
  <si>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</si>
  <si>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</si>
  <si>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</si>
  <si>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</si>
  <si>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</si>
  <si>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</si>
  <si>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</si>
  <si>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</si>
  <si>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</si>
  <si>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</si>
  <si>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</si>
  <si>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</si>
  <si>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</si>
  <si>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GIJON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</si>
  <si>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</si>
  <si>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</si>
  <si>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</si>
  <si>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</si>
  <si>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</si>
  <si>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</si>
  <si>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</si>
  <si>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</si>
  <si>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</si>
  <si>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</si>
  <si>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</si>
  <si>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</si>
  <si>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</si>
  <si>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</si>
  <si>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</si>
  <si>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</si>
  <si>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</si>
  <si>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</si>
  <si>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</si>
  <si>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</si>
  <si>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</si>
  <si>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</si>
  <si>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</si>
  <si>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</si>
  <si>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</si>
  <si>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</si>
  <si>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</si>
  <si>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</si>
  <si>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REGUERAS, LAS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</si>
  <si>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</si>
  <si>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</si>
  <si>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</si>
  <si>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</si>
  <si>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</si>
  <si>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</si>
  <si>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</si>
  <si>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</si>
  <si>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</si>
  <si>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</si>
  <si>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</si>
  <si>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</si>
  <si>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</si>
  <si>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</si>
  <si>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</si>
  <si>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</si>
  <si>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</si>
  <si>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</si>
  <si>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</si>
  <si>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</si>
  <si>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</si>
  <si>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</si>
  <si>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</si>
  <si>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</si>
  <si>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</si>
  <si>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</si>
  <si>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</si>
  <si>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</si>
  <si>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</si>
  <si>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</si>
  <si>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</si>
  <si>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</si>
  <si>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ANTIG?DAD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</si>
  <si>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</si>
  <si>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</si>
  <si>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</si>
  <si>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</si>
  <si>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</si>
  <si>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</si>
  <si>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</si>
  <si>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</si>
  <si>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</si>
  <si>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</si>
  <si>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</si>
  <si>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</si>
  <si>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</si>
  <si>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</si>
  <si>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</si>
  <si>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</si>
  <si>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</si>
  <si>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</si>
  <si>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</si>
  <si>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</si>
  <si>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</si>
  <si>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</si>
  <si>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</si>
  <si>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</si>
  <si>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</si>
  <si>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</si>
  <si>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</si>
  <si>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</si>
  <si>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</si>
  <si>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</si>
  <si>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</si>
  <si>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</si>
  <si>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</si>
  <si>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</si>
  <si>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</si>
  <si>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</si>
  <si>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</si>
  <si>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</si>
  <si>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</si>
  <si>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</si>
  <si>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</si>
  <si>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</si>
  <si>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</si>
  <si>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</si>
  <si>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</si>
  <si>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</si>
  <si>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</si>
  <si>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</si>
  <si>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</si>
  <si>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</si>
  <si>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</si>
  <si>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</si>
  <si>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</si>
  <si>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</si>
  <si>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</si>
  <si>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</si>
  <si>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</si>
  <si>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</si>
  <si>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</si>
  <si>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</si>
  <si>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</si>
  <si>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</si>
  <si>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</si>
  <si>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</si>
  <si>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OJEDA, LA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</si>
  <si>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</si>
  <si>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</si>
  <si>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</si>
  <si>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</si>
  <si>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</si>
  <si>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</si>
  <si>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</si>
  <si>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</si>
  <si>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</si>
  <si>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</si>
  <si>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</si>
  <si>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</si>
  <si>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</si>
  <si>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</si>
  <si>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</si>
  <si>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</si>
  <si>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</si>
  <si>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</si>
  <si>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</si>
  <si>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</si>
  <si>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</si>
  <si>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</si>
  <si>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</si>
  <si>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</si>
  <si>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</si>
  <si>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</si>
  <si>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</si>
  <si>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</si>
  <si>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</si>
  <si>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</si>
  <si>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</si>
  <si>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</si>
  <si>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</si>
  <si>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</si>
  <si>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</si>
  <si>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</si>
  <si>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</si>
  <si>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</si>
  <si>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</si>
  <si>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</si>
  <si>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</si>
  <si>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</si>
  <si>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</si>
  <si>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</si>
  <si>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</si>
  <si>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</si>
  <si>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</si>
  <si>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</si>
  <si>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</si>
  <si>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</si>
  <si>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</si>
  <si>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</si>
  <si>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</si>
  <si>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</si>
  <si>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</si>
  <si>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</si>
  <si>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</si>
  <si>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</si>
  <si>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</si>
  <si>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SERNA, LA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</si>
  <si>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</si>
  <si>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</si>
  <si>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</si>
  <si>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</si>
  <si>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</si>
  <si>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</si>
  <si>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</si>
  <si>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</si>
  <si>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</si>
  <si>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</si>
  <si>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</si>
  <si>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</si>
  <si>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</si>
  <si>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</si>
  <si>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</si>
  <si>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</si>
  <si>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</si>
  <si>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</si>
  <si>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</si>
  <si>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</si>
  <si>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</si>
  <si>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</si>
  <si>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</si>
  <si>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</si>
  <si>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</si>
  <si>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</si>
  <si>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</si>
  <si>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</si>
  <si>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</si>
  <si>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</si>
  <si>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</si>
  <si>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</si>
  <si>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</si>
  <si>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</si>
  <si>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</si>
  <si>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</si>
  <si>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</si>
  <si>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</si>
  <si>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</si>
  <si>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</si>
  <si>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</si>
  <si>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</si>
  <si>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</si>
  <si>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</si>
  <si>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</si>
  <si>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</si>
  <si>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</si>
  <si>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</si>
  <si>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</si>
  <si>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</si>
  <si>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</si>
  <si>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</si>
  <si>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</si>
  <si>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</si>
  <si>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</si>
  <si>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PERNIA, LA</t>
  </si>
  <si>
    <t>AGAETE</t>
  </si>
  <si>
    <t>AG?MES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</si>
  <si>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</si>
  <si>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</si>
  <si>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</si>
  <si>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</si>
  <si>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</si>
  <si>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</si>
  <si>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</si>
  <si>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</si>
  <si>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</si>
  <si>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</si>
  <si>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OLIVA, LA</t>
  </si>
  <si>
    <t>PAJARA</t>
  </si>
  <si>
    <t>PALMAS DE GRAN CANARIA, LAS</t>
  </si>
  <si>
    <t>PUERTO DEL ROSARIO</t>
  </si>
  <si>
    <t>SAN BARTOLOME</t>
  </si>
  <si>
    <t>SAN BARTOLOME DE TIRAJANA</t>
  </si>
  <si>
    <t>SAN NICOLAS DE TOLENTINO</t>
  </si>
  <si>
    <t>SANTA BRIGIDA</t>
  </si>
  <si>
    <t>SANTA LUCIA DE TIRAJANA</t>
  </si>
  <si>
    <t>SANTA MARIA DE GUIA DE GRAN CANARIA</t>
  </si>
  <si>
    <t>TEGUISE</t>
  </si>
  <si>
    <t>TEJEDA</t>
  </si>
  <si>
    <t>TELDE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</si>
  <si>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</si>
  <si>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</si>
  <si>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</si>
  <si>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</si>
  <si>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</si>
  <si>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</si>
  <si>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</si>
  <si>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</si>
  <si>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</si>
  <si>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</si>
  <si>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</si>
  <si>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</si>
  <si>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</si>
  <si>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</si>
  <si>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</si>
  <si>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</si>
  <si>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</si>
  <si>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</si>
  <si>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</si>
  <si>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</si>
  <si>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COVELO, O</t>
  </si>
  <si>
    <t>CRECENTE</t>
  </si>
  <si>
    <t>CUNTIS</t>
  </si>
  <si>
    <t>DOZON</t>
  </si>
  <si>
    <t>ESTRADA, A</t>
  </si>
  <si>
    <t>FORCAREI</t>
  </si>
  <si>
    <t>FORNELOS DE MONTES</t>
  </si>
  <si>
    <t>AGOLADA</t>
  </si>
  <si>
    <t>GONDOMAR</t>
  </si>
  <si>
    <t>GROVE, O</t>
  </si>
  <si>
    <t>GUARDA, A</t>
  </si>
  <si>
    <t>LALIN</t>
  </si>
  <si>
    <t>LAMA, A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</si>
  <si>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</si>
  <si>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</si>
  <si>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</si>
  <si>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</si>
  <si>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</si>
  <si>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</si>
  <si>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</si>
  <si>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</si>
  <si>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</si>
  <si>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NIGRAN</t>
  </si>
  <si>
    <t>OIA</t>
  </si>
  <si>
    <t>PAZOS DE BORBEN</t>
  </si>
  <si>
    <t>PORRIÑO, O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</si>
  <si>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</si>
  <si>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</si>
  <si>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</si>
  <si>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</si>
  <si>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</si>
  <si>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</si>
  <si>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</si>
  <si>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</si>
  <si>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</si>
  <si>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</si>
  <si>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</si>
  <si>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</si>
  <si>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</si>
  <si>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</si>
  <si>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</si>
  <si>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</si>
  <si>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</si>
  <si>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</si>
  <si>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</si>
  <si>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</si>
  <si>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VILAGARCIA DE AROUSA</t>
  </si>
  <si>
    <t>VILANOVA DE AROUSA</t>
  </si>
  <si>
    <t>ILLA DE AROUSA, A</t>
  </si>
  <si>
    <t>ABUSEJO</t>
  </si>
  <si>
    <t>AGALLAS</t>
  </si>
  <si>
    <t>AHIGAL DE LOS ACEITEROS</t>
  </si>
  <si>
    <t>AHIGAL DE VILLARINO</t>
  </si>
  <si>
    <t>ALAMEDA DE GARDON, LA</t>
  </si>
  <si>
    <t>ALAMEDILLA, LA</t>
  </si>
  <si>
    <t>ALARAZ</t>
  </si>
  <si>
    <t>ALBA DE TORMES</t>
  </si>
  <si>
    <t>ALBA DE YELTES</t>
  </si>
  <si>
    <t>ALBERCA, LA</t>
  </si>
  <si>
    <t>ALBERGUERIA DE ARGAÑAN, LA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</si>
  <si>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</si>
  <si>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</si>
  <si>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</si>
  <si>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</si>
  <si>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</si>
  <si>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</si>
  <si>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</si>
  <si>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</si>
  <si>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</si>
  <si>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</si>
  <si>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</si>
  <si>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</si>
  <si>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</si>
  <si>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</si>
  <si>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</si>
  <si>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</si>
  <si>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</si>
  <si>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</si>
  <si>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</si>
  <si>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</si>
  <si>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</si>
  <si>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</si>
  <si>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ARCO, EL</t>
  </si>
  <si>
    <t>ARMENTEROS</t>
  </si>
  <si>
    <t>SAN MIGUEL DEL ROBLEDO</t>
  </si>
  <si>
    <t>ATALAYA, LA</t>
  </si>
  <si>
    <t>BABILAFUENTE</t>
  </si>
  <si>
    <t>BAÑOBAREZ</t>
  </si>
  <si>
    <t>BARBADILLO</t>
  </si>
  <si>
    <t>BARBALOS</t>
  </si>
  <si>
    <t>BARCEO</t>
  </si>
  <si>
    <t>BARRUECOPARDO</t>
  </si>
  <si>
    <t>BASTIDA, LA</t>
  </si>
  <si>
    <t>BEJAR</t>
  </si>
  <si>
    <t>BELEÑA</t>
  </si>
  <si>
    <t>BERMELLAR</t>
  </si>
  <si>
    <t>BERROCAL DE HUEBRA</t>
  </si>
  <si>
    <t>BERROCAL DE SALVATIERRA</t>
  </si>
  <si>
    <t>BOADA</t>
  </si>
  <si>
    <t>BODON, EL</t>
  </si>
  <si>
    <t>BOGAJO</t>
  </si>
  <si>
    <t>BOUZA, LA</t>
  </si>
  <si>
    <t>BOVEDA DEL RIO ALMAR</t>
  </si>
  <si>
    <t>BRINCONES</t>
  </si>
  <si>
    <t>BUENAMADRE</t>
  </si>
  <si>
    <t>BUENAVISTA</t>
  </si>
  <si>
    <t>CABACO, EL</t>
  </si>
  <si>
    <t>CABEZABELLOSA DE LA CALZADA</t>
  </si>
  <si>
    <t>CABEZA DE BEJAR, LA</t>
  </si>
  <si>
    <t>CABEZA DEL CABALLO</t>
  </si>
  <si>
    <t>CABRERIZOS</t>
  </si>
  <si>
    <t>CABRILLAS</t>
  </si>
  <si>
    <t>CALVARRASA DE ABAJO</t>
  </si>
  <si>
    <t>CALVARRASA DE ARRIBA</t>
  </si>
  <si>
    <t>CALZADA DE BEJAR,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</si>
  <si>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</si>
  <si>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</si>
  <si>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</si>
  <si>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</si>
  <si>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</si>
  <si>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</si>
  <si>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</si>
  <si>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</si>
  <si>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</si>
  <si>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</si>
  <si>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</si>
  <si>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</si>
  <si>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</si>
  <si>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</si>
  <si>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</si>
  <si>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</si>
  <si>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</si>
  <si>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</si>
  <si>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</si>
  <si>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</si>
  <si>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</si>
  <si>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</si>
  <si>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</si>
  <si>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</si>
  <si>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</si>
  <si>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</si>
  <si>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</si>
  <si>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</si>
  <si>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</si>
  <si>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</si>
  <si>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</si>
  <si>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</si>
  <si>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</si>
  <si>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SANCHO, EL</t>
  </si>
  <si>
    <t>CHAGARCIA MEDIANERO</t>
  </si>
  <si>
    <t>DIOS LE GUARDE</t>
  </si>
  <si>
    <t>DOÑINOS DE LEDESMA</t>
  </si>
  <si>
    <t>DOÑINOS DE SALAMANCA</t>
  </si>
  <si>
    <t>EJEME</t>
  </si>
  <si>
    <t>ENCINA, LA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</si>
  <si>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</si>
  <si>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</si>
  <si>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</si>
  <si>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</si>
  <si>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</si>
  <si>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</si>
  <si>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</si>
  <si>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</si>
  <si>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</si>
  <si>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</si>
  <si>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</si>
  <si>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</si>
  <si>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FREGENEDA, LA</t>
  </si>
  <si>
    <t>FRESNEDOSO</t>
  </si>
  <si>
    <t>FRESNO ALHANDIGA</t>
  </si>
  <si>
    <t>FUENTE DE SAN ESTEBAN, LA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</si>
  <si>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</si>
  <si>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</si>
  <si>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</si>
  <si>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</si>
  <si>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</si>
  <si>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</si>
  <si>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</si>
  <si>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</si>
  <si>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</si>
  <si>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</si>
  <si>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</si>
  <si>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</si>
  <si>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</si>
  <si>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</si>
  <si>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</si>
  <si>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</si>
  <si>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</si>
  <si>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</si>
  <si>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</si>
  <si>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</si>
  <si>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</si>
  <si>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</si>
  <si>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</si>
  <si>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</si>
  <si>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</si>
  <si>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</si>
  <si>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</si>
  <si>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</si>
  <si>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</si>
  <si>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</si>
  <si>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</si>
  <si>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</si>
  <si>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</si>
  <si>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</si>
  <si>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</si>
  <si>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</si>
  <si>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</si>
  <si>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</si>
  <si>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</si>
  <si>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</si>
  <si>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MAILLO, EL</t>
  </si>
  <si>
    <t>MALPARTIDA</t>
  </si>
  <si>
    <t>MANCERA DE ABAJO</t>
  </si>
  <si>
    <t>MANZANO, EL</t>
  </si>
  <si>
    <t>MARTIAGO</t>
  </si>
  <si>
    <t>MARTINAMOR</t>
  </si>
  <si>
    <t>MARTIN DE YELTES</t>
  </si>
  <si>
    <t>MASUECO</t>
  </si>
  <si>
    <t>CASTELLANOS DE VILLIQUERA</t>
  </si>
  <si>
    <t>MATA DE LEDESMA, LA</t>
  </si>
  <si>
    <t>MATILLA DE LOS CAÑOS DEL RIO</t>
  </si>
  <si>
    <t>MAYA, LA</t>
  </si>
  <si>
    <t>MEMBRIBE DE LA SIERRA</t>
  </si>
  <si>
    <t>MIEZA</t>
  </si>
  <si>
    <t>MILANO, EL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</si>
  <si>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</si>
  <si>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</si>
  <si>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</si>
  <si>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</si>
  <si>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</si>
  <si>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</si>
  <si>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</si>
  <si>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</si>
  <si>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</si>
  <si>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</si>
  <si>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</si>
  <si>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</si>
  <si>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</si>
  <si>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</si>
  <si>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</si>
  <si>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</si>
  <si>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</si>
  <si>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</si>
  <si>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</si>
  <si>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</si>
  <si>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</si>
  <si>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</si>
  <si>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</si>
  <si>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</si>
  <si>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</si>
  <si>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</si>
  <si>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</si>
  <si>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</si>
  <si>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</si>
  <si>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</si>
  <si>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</si>
  <si>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</si>
  <si>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</si>
  <si>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</si>
  <si>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</si>
  <si>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</si>
  <si>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</si>
  <si>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</si>
  <si>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</si>
  <si>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</si>
  <si>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</si>
  <si>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</si>
  <si>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</si>
  <si>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</si>
  <si>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</si>
  <si>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</si>
  <si>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PELARRODRIGUEZ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</si>
  <si>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</si>
  <si>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</si>
  <si>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</si>
  <si>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</si>
  <si>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</si>
  <si>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</si>
  <si>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</si>
  <si>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</si>
  <si>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</si>
  <si>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</si>
  <si>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</si>
  <si>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</si>
  <si>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</si>
  <si>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</si>
  <si>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</si>
  <si>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</si>
  <si>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</si>
  <si>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</si>
  <si>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</si>
  <si>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</si>
  <si>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</si>
  <si>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</si>
  <si>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</si>
  <si>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</si>
  <si>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REDONDA, LA</t>
  </si>
  <si>
    <t>RETORTILLO</t>
  </si>
  <si>
    <t>RINCONADA DE LA SIERRA, LA</t>
  </si>
  <si>
    <t>ROBLEDA</t>
  </si>
  <si>
    <t>ROBLIZA DE COJOS</t>
  </si>
  <si>
    <t>ROLLAN</t>
  </si>
  <si>
    <t>SAELICES EL CHICO</t>
  </si>
  <si>
    <t>SAGRADA, LA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</si>
  <si>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</si>
  <si>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</si>
  <si>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</si>
  <si>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</si>
  <si>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</si>
  <si>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</si>
  <si>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</si>
  <si>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</si>
  <si>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</si>
  <si>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</si>
  <si>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</si>
  <si>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</si>
  <si>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</si>
  <si>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</si>
  <si>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</si>
  <si>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</si>
  <si>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</si>
  <si>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</si>
  <si>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</si>
  <si>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</si>
  <si>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</si>
  <si>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</si>
  <si>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</si>
  <si>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SANTOS, LOS</t>
  </si>
  <si>
    <t>SARDON DE LOS FRAILES</t>
  </si>
  <si>
    <t>SAUCELLE</t>
  </si>
  <si>
    <t>SAHUGO, EL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</si>
  <si>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</si>
  <si>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</si>
  <si>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</si>
  <si>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</si>
  <si>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</si>
  <si>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</si>
  <si>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</si>
  <si>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</si>
  <si>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</si>
  <si>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</si>
  <si>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</si>
  <si>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</si>
  <si>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</si>
  <si>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TARDAGUILA</t>
  </si>
  <si>
    <t>TEJADO, EL</t>
  </si>
  <si>
    <t>TEJEDA Y SEGOYUELA</t>
  </si>
  <si>
    <t>TENEBRON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</si>
  <si>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</si>
  <si>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</si>
  <si>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</si>
  <si>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</si>
  <si>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</si>
  <si>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</si>
  <si>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</si>
  <si>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</si>
  <si>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</si>
  <si>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</si>
  <si>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</si>
  <si>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</si>
  <si>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</si>
  <si>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</si>
  <si>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</si>
  <si>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</si>
  <si>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</si>
  <si>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</si>
  <si>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</si>
  <si>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VALVERDON</t>
  </si>
  <si>
    <t>VALLEJERA DE RIOFRIO</t>
  </si>
  <si>
    <t>VECINOS</t>
  </si>
  <si>
    <t>VEGA DE TIRADOS</t>
  </si>
  <si>
    <t>VEGUILLAS, LAS</t>
  </si>
  <si>
    <t>VELLES, LA</t>
  </si>
  <si>
    <t>VENTOSA DEL RIO ALMAR</t>
  </si>
  <si>
    <t>VIDOLA, LA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</si>
  <si>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</si>
  <si>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</si>
  <si>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</si>
  <si>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</si>
  <si>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</si>
  <si>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</si>
  <si>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</si>
  <si>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</si>
  <si>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</si>
  <si>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</si>
  <si>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</si>
  <si>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</si>
  <si>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</si>
  <si>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</si>
  <si>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</si>
  <si>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</si>
  <si>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</si>
  <si>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</si>
  <si>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</si>
  <si>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</si>
  <si>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</si>
  <si>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</si>
  <si>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</si>
  <si>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</si>
  <si>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</si>
  <si>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</si>
  <si>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</si>
  <si>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</si>
  <si>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</si>
  <si>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ZAMAYON</t>
  </si>
  <si>
    <t>ZARAPICOS</t>
  </si>
  <si>
    <t>ZARZA DE PUMAREDA, LA</t>
  </si>
  <si>
    <t>ZORITA DE LA FRONTERA</t>
  </si>
  <si>
    <t>ADEJE</t>
  </si>
  <si>
    <t>AGULO</t>
  </si>
  <si>
    <t>ALAJERO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</si>
  <si>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</si>
  <si>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</si>
  <si>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</si>
  <si>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</si>
  <si>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</si>
  <si>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</si>
  <si>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</si>
  <si>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</si>
  <si>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</si>
  <si>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</si>
  <si>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</si>
  <si>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</si>
  <si>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</si>
  <si>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</si>
  <si>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GUANCHA, LA</t>
  </si>
  <si>
    <t>GUIA DE ISORA</t>
  </si>
  <si>
    <t>G?MAR</t>
  </si>
  <si>
    <t>HERMIGUA</t>
  </si>
  <si>
    <t>ICOD DE LOS VINOS</t>
  </si>
  <si>
    <t>SAN CRISTOBAL DE LA LAGUNA</t>
  </si>
  <si>
    <t>LLANOS DE ARIDANE, LOS</t>
  </si>
  <si>
    <t>MATANZA DE ACENTEJO, LA</t>
  </si>
  <si>
    <t>OROTAVA, LA</t>
  </si>
  <si>
    <t>PASO, EL</t>
  </si>
  <si>
    <t>PUERTO DE LA CRUZ</t>
  </si>
  <si>
    <t>PUNTAGORDA</t>
  </si>
  <si>
    <t>PUNTALLANA</t>
  </si>
  <si>
    <t>REALEJOS, LOS</t>
  </si>
  <si>
    <t>ROSARIO, EL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</si>
  <si>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</si>
  <si>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</si>
  <si>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</si>
  <si>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</si>
  <si>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</si>
  <si>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</si>
  <si>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</si>
  <si>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</si>
  <si>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</si>
  <si>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</si>
  <si>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</si>
  <si>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</si>
  <si>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</si>
  <si>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</si>
  <si>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VALVERDE</t>
  </si>
  <si>
    <t>VALLE GRAN REY</t>
  </si>
  <si>
    <t>VALLEHERMOSO</t>
  </si>
  <si>
    <t>VICTORIA DE ACENTEJO, LA</t>
  </si>
  <si>
    <t>VILAFLOR</t>
  </si>
  <si>
    <t>VILLA DE MAZO</t>
  </si>
  <si>
    <t>PINAR DE EL HIERRO,EL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</si>
  <si>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</si>
  <si>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</si>
  <si>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</si>
  <si>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</si>
  <si>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</si>
  <si>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</si>
  <si>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</si>
  <si>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</si>
  <si>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</si>
  <si>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</si>
  <si>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</si>
  <si>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</si>
  <si>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</si>
  <si>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</si>
  <si>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</si>
  <si>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</si>
  <si>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</si>
  <si>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</si>
  <si>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</si>
  <si>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</si>
  <si>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</si>
  <si>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</si>
  <si>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</si>
  <si>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BUELNA, LOS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</si>
  <si>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</si>
  <si>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</si>
  <si>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</si>
  <si>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</si>
  <si>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</si>
  <si>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</si>
  <si>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</si>
  <si>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</si>
  <si>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</si>
  <si>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</si>
  <si>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</si>
  <si>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</si>
  <si>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</si>
  <si>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</si>
  <si>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</si>
  <si>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</si>
  <si>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</si>
  <si>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</si>
  <si>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</si>
  <si>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</si>
  <si>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</si>
  <si>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</si>
  <si>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</si>
  <si>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</si>
  <si>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</si>
  <si>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</si>
  <si>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</si>
  <si>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</si>
  <si>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</si>
  <si>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</si>
  <si>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</si>
  <si>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</si>
  <si>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</si>
  <si>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</si>
  <si>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</si>
  <si>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</si>
  <si>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</si>
  <si>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</si>
  <si>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</si>
  <si>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VALDEARROLLO,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</si>
  <si>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</si>
  <si>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</si>
  <si>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</si>
  <si>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</si>
  <si>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</si>
  <si>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</si>
  <si>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</si>
  <si>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</si>
  <si>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</si>
  <si>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</si>
  <si>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</si>
  <si>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</si>
  <si>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</si>
  <si>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</si>
  <si>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</si>
  <si>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</si>
  <si>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</si>
  <si>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</si>
  <si>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</si>
  <si>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</si>
  <si>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TOJOS, LOS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</si>
  <si>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</si>
  <si>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</si>
  <si>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</si>
  <si>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</si>
  <si>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</si>
  <si>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</si>
  <si>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</si>
  <si>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</si>
  <si>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</si>
  <si>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</si>
  <si>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</si>
  <si>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</si>
  <si>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</si>
  <si>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</si>
  <si>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VILLAVERDE DE TRUCIOS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</si>
  <si>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</si>
  <si>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</si>
  <si>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</si>
  <si>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</si>
  <si>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</si>
  <si>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</si>
  <si>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</si>
  <si>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</si>
  <si>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</si>
  <si>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</si>
  <si>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</si>
  <si>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</si>
  <si>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</si>
  <si>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</si>
  <si>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</si>
  <si>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</si>
  <si>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</si>
  <si>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</si>
  <si>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</si>
  <si>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</si>
  <si>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</si>
  <si>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</si>
  <si>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</si>
  <si>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</si>
  <si>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</si>
  <si>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</si>
  <si>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</si>
  <si>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</si>
  <si>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</si>
  <si>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</si>
  <si>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</si>
  <si>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</si>
  <si>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</si>
  <si>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</si>
  <si>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</si>
  <si>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</si>
  <si>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</si>
  <si>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</si>
  <si>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</si>
  <si>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</si>
  <si>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</si>
  <si>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</si>
  <si>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</si>
  <si>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</si>
  <si>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</si>
  <si>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</si>
  <si>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</si>
  <si>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</si>
  <si>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</si>
  <si>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</si>
  <si>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</si>
  <si>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</si>
  <si>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</si>
  <si>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</si>
  <si>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</si>
  <si>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</si>
  <si>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</si>
  <si>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</si>
  <si>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</si>
  <si>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</si>
  <si>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</si>
  <si>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</si>
  <si>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</si>
  <si>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</si>
  <si>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</si>
  <si>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</si>
  <si>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</si>
  <si>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</si>
  <si>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</si>
  <si>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</si>
  <si>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</si>
  <si>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</si>
  <si>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</si>
  <si>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</si>
  <si>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</si>
  <si>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</si>
  <si>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</si>
  <si>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</si>
  <si>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</si>
  <si>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</si>
  <si>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</si>
  <si>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</si>
  <si>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</si>
  <si>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</si>
  <si>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</si>
  <si>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</si>
  <si>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</si>
  <si>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</si>
  <si>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</si>
  <si>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</si>
  <si>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</si>
  <si>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</si>
  <si>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</si>
  <si>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</si>
  <si>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</si>
  <si>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</si>
  <si>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</si>
  <si>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</si>
  <si>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LASTRILLA, LA</t>
  </si>
  <si>
    <t>LOSA, LA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</si>
  <si>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</si>
  <si>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</si>
  <si>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</si>
  <si>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</si>
  <si>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</si>
  <si>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</si>
  <si>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</si>
  <si>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</si>
  <si>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MATILLA, LA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</si>
  <si>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</si>
  <si>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</si>
  <si>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</si>
  <si>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</si>
  <si>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</si>
  <si>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</si>
  <si>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</si>
  <si>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</si>
  <si>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</si>
  <si>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</si>
  <si>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</si>
  <si>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</si>
  <si>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</si>
  <si>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</si>
  <si>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</si>
  <si>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</si>
  <si>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</si>
  <si>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</si>
  <si>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</si>
  <si>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</si>
  <si>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</si>
  <si>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</si>
  <si>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</si>
  <si>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</si>
  <si>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</si>
  <si>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</si>
  <si>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</si>
  <si>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</si>
  <si>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</si>
  <si>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</si>
  <si>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</si>
  <si>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</si>
  <si>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</si>
  <si>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</si>
  <si>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</si>
  <si>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</si>
  <si>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</si>
  <si>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</si>
  <si>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</si>
  <si>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</si>
  <si>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</si>
  <si>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</si>
  <si>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</si>
  <si>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</si>
  <si>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</si>
  <si>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</si>
  <si>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</si>
  <si>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</si>
  <si>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</si>
  <si>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</si>
  <si>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</si>
  <si>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</si>
  <si>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</si>
  <si>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</si>
  <si>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</si>
  <si>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</si>
  <si>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</si>
  <si>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</si>
  <si>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</si>
  <si>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</si>
  <si>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</si>
  <si>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</si>
  <si>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</si>
  <si>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</si>
  <si>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</si>
  <si>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</si>
  <si>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</si>
  <si>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</si>
  <si>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</si>
  <si>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</si>
  <si>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</si>
  <si>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</si>
  <si>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</si>
  <si>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</si>
  <si>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</si>
  <si>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</si>
  <si>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</si>
  <si>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</si>
  <si>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</si>
  <si>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</si>
  <si>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</si>
  <si>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</si>
  <si>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</si>
  <si>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</si>
  <si>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</si>
  <si>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</si>
  <si>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</si>
  <si>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</si>
  <si>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</si>
  <si>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</si>
  <si>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</si>
  <si>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</si>
  <si>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</si>
  <si>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</si>
  <si>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</si>
  <si>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</si>
  <si>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</si>
  <si>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</si>
  <si>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</si>
  <si>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</si>
  <si>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</si>
  <si>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</si>
  <si>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</si>
  <si>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 GUADAIRA</t>
  </si>
  <si>
    <t>ALCALA DEL RIO</t>
  </si>
  <si>
    <t>ALCOLEA DEL RIO</t>
  </si>
  <si>
    <t>ALGABA, LA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</si>
  <si>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</si>
  <si>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</si>
  <si>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</si>
  <si>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</si>
  <si>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</si>
  <si>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</si>
  <si>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</si>
  <si>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</si>
  <si>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</si>
  <si>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</si>
  <si>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</si>
  <si>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</si>
  <si>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</si>
  <si>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</si>
  <si>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</si>
  <si>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</si>
  <si>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</si>
  <si>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</si>
  <si>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</si>
  <si>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</si>
  <si>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</si>
  <si>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</si>
  <si>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</si>
  <si>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GUARDAS, EL</t>
  </si>
  <si>
    <t>CAZALLA DE LA SIERRA</t>
  </si>
  <si>
    <t>CONSTANTINA</t>
  </si>
  <si>
    <t>CORIA DEL RIO</t>
  </si>
  <si>
    <t>CORIPE</t>
  </si>
  <si>
    <t>CORONIL, EL</t>
  </si>
  <si>
    <t>CORRALES, LOS</t>
  </si>
  <si>
    <t>DOS HERMANAS</t>
  </si>
  <si>
    <t>ECIJA</t>
  </si>
  <si>
    <t>ESPARTINAS</t>
  </si>
  <si>
    <t>ESTEPA</t>
  </si>
  <si>
    <t>FUENTES DE ANDALUCIA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</si>
  <si>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</si>
  <si>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</si>
  <si>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</si>
  <si>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</si>
  <si>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</si>
  <si>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</si>
  <si>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</si>
  <si>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</si>
  <si>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</si>
  <si>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LANTEJUELA, LA</t>
  </si>
  <si>
    <t>LEBRIJA</t>
  </si>
  <si>
    <t>LORA DE ESTEPA</t>
  </si>
  <si>
    <t>LORA DEL RIO</t>
  </si>
  <si>
    <t>LUISIANA, LA</t>
  </si>
  <si>
    <t>MADROÑO, EL</t>
  </si>
  <si>
    <t>MAIRENA DEL ALCOR</t>
  </si>
  <si>
    <t>MAIRENA DEL ALJARAFE</t>
  </si>
  <si>
    <t>MARCHENA</t>
  </si>
  <si>
    <t>MARINALEDA</t>
  </si>
  <si>
    <t>MARTIN DE LA JARA</t>
  </si>
  <si>
    <t>MOLARES, LOS</t>
  </si>
  <si>
    <t>MONTELLANO</t>
  </si>
  <si>
    <t>MORON DE LA FRONTERA</t>
  </si>
  <si>
    <t>NAVAS DE LA CONCEPCION, LAS</t>
  </si>
  <si>
    <t>OLIVARES</t>
  </si>
  <si>
    <t>OSUNA</t>
  </si>
  <si>
    <t>PALACIOS Y VILLAFRANCA, LOS</t>
  </si>
  <si>
    <t>PALOMARES DEL RIO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</si>
  <si>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</si>
  <si>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</si>
  <si>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</si>
  <si>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</si>
  <si>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</si>
  <si>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</si>
  <si>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</si>
  <si>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</si>
  <si>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RIO, LA</t>
  </si>
  <si>
    <t>REAL DE LA JARA, EL</t>
  </si>
  <si>
    <t>RINCONADA, LA</t>
  </si>
  <si>
    <t>RODA DE ANDALUCIA, LA</t>
  </si>
  <si>
    <t>RONQUILLO, EL</t>
  </si>
  <si>
    <t>RUBIO, EL</t>
  </si>
  <si>
    <t>SALTERAS</t>
  </si>
  <si>
    <t>SAN JUAN DE AZNALFARACHE</t>
  </si>
  <si>
    <t>SANLUCAR LA MAYOR</t>
  </si>
  <si>
    <t>SAN NICOLAS DEL PUERTO</t>
  </si>
  <si>
    <t>SANTIPONCE</t>
  </si>
  <si>
    <t>SAUCEJO, EL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</si>
  <si>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</si>
  <si>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</si>
  <si>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</si>
  <si>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</si>
  <si>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</si>
  <si>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</si>
  <si>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</si>
  <si>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</si>
  <si>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</si>
  <si>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</si>
  <si>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ALCOR, EL</t>
  </si>
  <si>
    <t>CAÑADA ROSAL</t>
  </si>
  <si>
    <t>ISLA MAYOR</t>
  </si>
  <si>
    <t>CUERVO DE SEVILLA, EL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</si>
  <si>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</si>
  <si>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</si>
  <si>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</si>
  <si>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</si>
  <si>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</si>
  <si>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</si>
  <si>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</si>
  <si>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</si>
  <si>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</si>
  <si>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</si>
  <si>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</si>
  <si>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ALDEHUELAS, LAS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</si>
  <si>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</si>
  <si>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</si>
  <si>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</si>
  <si>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</si>
  <si>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</si>
  <si>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</si>
  <si>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</si>
  <si>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</si>
  <si>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</si>
  <si>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</si>
  <si>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</si>
  <si>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</si>
  <si>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</si>
  <si>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</si>
  <si>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</si>
  <si>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</si>
  <si>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</si>
  <si>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</si>
  <si>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</si>
  <si>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</si>
  <si>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</si>
  <si>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</si>
  <si>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</si>
  <si>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</si>
  <si>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</si>
  <si>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</si>
  <si>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</si>
  <si>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</si>
  <si>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</si>
  <si>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</si>
  <si>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</si>
  <si>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</si>
  <si>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</si>
  <si>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</si>
  <si>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</si>
  <si>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</si>
  <si>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</si>
  <si>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</si>
  <si>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</si>
  <si>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</si>
  <si>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</si>
  <si>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</si>
  <si>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</si>
  <si>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</si>
  <si>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</si>
  <si>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</si>
  <si>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</si>
  <si>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</si>
  <si>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</si>
  <si>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</si>
  <si>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</si>
  <si>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</si>
  <si>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</si>
  <si>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</si>
  <si>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</si>
  <si>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</si>
  <si>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</si>
  <si>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</si>
  <si>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</si>
  <si>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</si>
  <si>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</si>
  <si>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</si>
  <si>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</si>
  <si>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</si>
  <si>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</si>
  <si>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</si>
  <si>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</si>
  <si>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</si>
  <si>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</si>
  <si>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</si>
  <si>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</si>
  <si>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</si>
  <si>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</si>
  <si>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</si>
  <si>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</si>
  <si>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</si>
  <si>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</si>
  <si>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</si>
  <si>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</si>
  <si>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</si>
  <si>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</si>
  <si>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</si>
  <si>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</si>
  <si>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</si>
  <si>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</si>
  <si>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</si>
  <si>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</si>
  <si>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</si>
  <si>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</si>
  <si>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</si>
  <si>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</si>
  <si>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</si>
  <si>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</si>
  <si>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</si>
  <si>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</si>
  <si>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</si>
  <si>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</si>
  <si>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</si>
  <si>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</si>
  <si>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</si>
  <si>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</si>
  <si>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</si>
  <si>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</si>
  <si>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</si>
  <si>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</si>
  <si>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SORIA, LA</t>
  </si>
  <si>
    <t>POZALMURO</t>
  </si>
  <si>
    <t>QUINTANA REDONDA</t>
  </si>
  <si>
    <t>QUINTANAS DE GORMAZ</t>
  </si>
  <si>
    <t>QUIÑONERIA</t>
  </si>
  <si>
    <t>RABANOS,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</si>
  <si>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</si>
  <si>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</si>
  <si>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</si>
  <si>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</si>
  <si>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</si>
  <si>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</si>
  <si>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</si>
  <si>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</si>
  <si>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</si>
  <si>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</si>
  <si>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</si>
  <si>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</si>
  <si>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YAG?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</si>
  <si>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</si>
  <si>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</si>
  <si>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</si>
  <si>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</si>
  <si>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</si>
  <si>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</si>
  <si>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</si>
  <si>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</si>
  <si>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</si>
  <si>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</si>
  <si>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</si>
  <si>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</si>
  <si>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</si>
  <si>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</si>
  <si>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</si>
  <si>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</si>
  <si>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</si>
  <si>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</si>
  <si>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</si>
  <si>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</si>
  <si>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</si>
  <si>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</si>
  <si>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</si>
  <si>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</si>
  <si>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</si>
  <si>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</si>
  <si>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</si>
  <si>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</si>
  <si>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</si>
  <si>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</si>
  <si>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</si>
  <si>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</si>
  <si>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</si>
  <si>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</si>
  <si>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</si>
  <si>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</si>
  <si>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</si>
  <si>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</si>
  <si>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</si>
  <si>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</si>
  <si>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</si>
  <si>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</si>
  <si>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</si>
  <si>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</si>
  <si>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</si>
  <si>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</si>
  <si>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</si>
  <si>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ALBIOL, L'</t>
  </si>
  <si>
    <t>ALCANAR</t>
  </si>
  <si>
    <t>ALCOVER</t>
  </si>
  <si>
    <t>ALDOVER</t>
  </si>
  <si>
    <t>ALEIXAR, L'</t>
  </si>
  <si>
    <t>ALFARA DE CARLES</t>
  </si>
  <si>
    <t>ALFORJA</t>
  </si>
  <si>
    <t>ALIO</t>
  </si>
  <si>
    <t>ALMOSTER</t>
  </si>
  <si>
    <t>ALTAFULLA</t>
  </si>
  <si>
    <t>AMETLLA DE MAR, L'</t>
  </si>
  <si>
    <t>AMPOSTA</t>
  </si>
  <si>
    <t>ARBOLI</t>
  </si>
  <si>
    <t>ARBO?, L'</t>
  </si>
  <si>
    <t>ARGENTERA, L'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</si>
  <si>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</si>
  <si>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</si>
  <si>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</si>
  <si>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</si>
  <si>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</si>
  <si>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</si>
  <si>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</si>
  <si>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</si>
  <si>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</si>
  <si>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</si>
  <si>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PENEDES, LA</t>
  </si>
  <si>
    <t>BLANCAFORT</t>
  </si>
  <si>
    <t>BONASTRE</t>
  </si>
  <si>
    <t>BORGES DEL CAMP, LES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</si>
  <si>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</si>
  <si>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</si>
  <si>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</si>
  <si>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</si>
  <si>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</si>
  <si>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</si>
  <si>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</si>
  <si>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</si>
  <si>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CAP?ANES</t>
  </si>
  <si>
    <t>CASERES</t>
  </si>
  <si>
    <t>CASTELLVELL DEL CAMP</t>
  </si>
  <si>
    <t>CATLLAR, EL</t>
  </si>
  <si>
    <t>SENIA, LA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</si>
  <si>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</si>
  <si>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</si>
  <si>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</si>
  <si>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</si>
  <si>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</si>
  <si>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</si>
  <si>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</si>
  <si>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</si>
  <si>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DUESAIG?S</t>
  </si>
  <si>
    <t>ESPLUGA DE FRANCOLI, L'</t>
  </si>
  <si>
    <t>FALSET</t>
  </si>
  <si>
    <t>FATARELLA, LA</t>
  </si>
  <si>
    <t>FEBRO, LA</t>
  </si>
  <si>
    <t>FIGUERA, LA</t>
  </si>
  <si>
    <t>FIGUEROLA DEL CAMP</t>
  </si>
  <si>
    <t>FLIX</t>
  </si>
  <si>
    <t>FORES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</si>
  <si>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</si>
  <si>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</si>
  <si>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</si>
  <si>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</si>
  <si>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</si>
  <si>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</si>
  <si>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</si>
  <si>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</si>
  <si>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</si>
  <si>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</si>
  <si>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</si>
  <si>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</si>
  <si>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LLOREN? DEL PENEDES</t>
  </si>
  <si>
    <t>MARGALEF</t>
  </si>
  <si>
    <t>MAR?A</t>
  </si>
  <si>
    <t>MAS DE BARBERANS</t>
  </si>
  <si>
    <t>MASDENVERGE</t>
  </si>
  <si>
    <t>MASLLOREN?</t>
  </si>
  <si>
    <t>MASO, LA</t>
  </si>
  <si>
    <t>MASPUJOLS</t>
  </si>
  <si>
    <t>MASROIG, EL</t>
  </si>
  <si>
    <t>MILA, EL</t>
  </si>
  <si>
    <t>MIRAVET</t>
  </si>
  <si>
    <t>MONTBLANC</t>
  </si>
  <si>
    <t>MONTBRIO DEL CAMP</t>
  </si>
  <si>
    <t>MONTFERRI</t>
  </si>
  <si>
    <t>MONTMELL, EL</t>
  </si>
  <si>
    <t>MONT-RAL</t>
  </si>
  <si>
    <t>MONT-ROIG DEL CAMP</t>
  </si>
  <si>
    <t>MORA D'EBRE</t>
  </si>
  <si>
    <t>MORA LA NOVA</t>
  </si>
  <si>
    <t>MORELL, EL</t>
  </si>
  <si>
    <t>MORERA DE MONTSANT, LA</t>
  </si>
  <si>
    <t>NOU DE GAIA, LA</t>
  </si>
  <si>
    <t>NULLES</t>
  </si>
  <si>
    <t>PALMA D'EBRE, LA</t>
  </si>
  <si>
    <t>PALLARESOS, ELS</t>
  </si>
  <si>
    <t>PASSANANT</t>
  </si>
  <si>
    <t>PA?S</t>
  </si>
  <si>
    <t>PERAFORT</t>
  </si>
  <si>
    <t>PERELLO,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</si>
  <si>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</si>
  <si>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</si>
  <si>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</si>
  <si>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</si>
  <si>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</si>
  <si>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</si>
  <si>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MONTORNES, LA</t>
  </si>
  <si>
    <t>POBOLEDA</t>
  </si>
  <si>
    <t>PONT D'ARMENTERA, EL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</si>
  <si>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</si>
  <si>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</si>
  <si>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</si>
  <si>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</si>
  <si>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</si>
  <si>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</si>
  <si>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</si>
  <si>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</si>
  <si>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</si>
  <si>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</si>
  <si>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</si>
  <si>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</si>
  <si>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GAIA, LA</t>
  </si>
  <si>
    <t>RIUDECANYES</t>
  </si>
  <si>
    <t>RIUDECOLS</t>
  </si>
  <si>
    <t>RIUDOMS</t>
  </si>
  <si>
    <t>ROCAFORT DE QUERALT</t>
  </si>
  <si>
    <t>RODA DE BARA</t>
  </si>
  <si>
    <t>RODONYA</t>
  </si>
  <si>
    <t>ROQUETES</t>
  </si>
  <si>
    <t>ROURELL, EL</t>
  </si>
  <si>
    <t>SALOMO</t>
  </si>
  <si>
    <t>SANT CARLES DE 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</si>
  <si>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</si>
  <si>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</si>
  <si>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</si>
  <si>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</si>
  <si>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</si>
  <si>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</si>
  <si>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</si>
  <si>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SECUITA, LA</t>
  </si>
  <si>
    <t>SELVA DEL CAMP, LA</t>
  </si>
  <si>
    <t>SENAN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</si>
  <si>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</si>
  <si>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</si>
  <si>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</si>
  <si>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</si>
  <si>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</si>
  <si>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</si>
  <si>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</si>
  <si>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</si>
  <si>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</si>
  <si>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</si>
  <si>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</si>
  <si>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</si>
  <si>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</si>
  <si>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</si>
  <si>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</si>
  <si>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VENDRELL, EL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</si>
  <si>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</si>
  <si>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</si>
  <si>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</si>
  <si>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</si>
  <si>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</si>
  <si>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</si>
  <si>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</si>
  <si>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</si>
  <si>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</si>
  <si>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ALTA, LA</t>
  </si>
  <si>
    <t>VILELLA BAIXA, LA</t>
  </si>
  <si>
    <t>VILALBA DELS ARCS</t>
  </si>
  <si>
    <t>VIMBODI</t>
  </si>
  <si>
    <t>VINEBRE</t>
  </si>
  <si>
    <t>VINYOLS I ELS ARCS</t>
  </si>
  <si>
    <t>DELTEBRE</t>
  </si>
  <si>
    <t>SANT JAUME D'ENVEJA</t>
  </si>
  <si>
    <t>CAMARLES</t>
  </si>
  <si>
    <t>ALDEA, L'</t>
  </si>
  <si>
    <t>SALOU</t>
  </si>
  <si>
    <t>AMPOLLA, L'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</si>
  <si>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</si>
  <si>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</si>
  <si>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</si>
  <si>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</si>
  <si>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</si>
  <si>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</si>
  <si>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</si>
  <si>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</si>
  <si>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</si>
  <si>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</si>
  <si>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</si>
  <si>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</si>
  <si>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</si>
  <si>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</si>
  <si>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</si>
  <si>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</si>
  <si>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</si>
  <si>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</si>
  <si>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</si>
  <si>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</si>
  <si>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</si>
  <si>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</si>
  <si>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</si>
  <si>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</si>
  <si>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</si>
  <si>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</si>
  <si>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</si>
  <si>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</si>
  <si>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</si>
  <si>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</si>
  <si>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</si>
  <si>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</si>
  <si>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</si>
  <si>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</si>
  <si>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</si>
  <si>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</si>
  <si>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</si>
  <si>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</si>
  <si>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</si>
  <si>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</si>
  <si>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</si>
  <si>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</si>
  <si>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</si>
  <si>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</si>
  <si>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</si>
  <si>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</si>
  <si>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</si>
  <si>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</si>
  <si>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</si>
  <si>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</si>
  <si>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</si>
  <si>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</si>
  <si>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</si>
  <si>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</si>
  <si>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</si>
  <si>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</si>
  <si>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</si>
  <si>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</si>
  <si>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</si>
  <si>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</si>
  <si>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</si>
  <si>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</si>
  <si>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</si>
  <si>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</si>
  <si>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CASTELLAR, EL</t>
  </si>
  <si>
    <t>CASTELLOTE</t>
  </si>
  <si>
    <t>CEDRILLAS</t>
  </si>
  <si>
    <t>CELADAS</t>
  </si>
  <si>
    <t>CELLA</t>
  </si>
  <si>
    <t>CEROLLERA, LA</t>
  </si>
  <si>
    <t>CODOÑERA, LA</t>
  </si>
  <si>
    <t>CORBALAN</t>
  </si>
  <si>
    <t>CORTES DE ARAGON</t>
  </si>
  <si>
    <t>COSA</t>
  </si>
  <si>
    <t>CRETAS</t>
  </si>
  <si>
    <t>CRIVILLEN</t>
  </si>
  <si>
    <t>CUBA, LA</t>
  </si>
  <si>
    <t>CUBLA</t>
  </si>
  <si>
    <t>CUCALON</t>
  </si>
  <si>
    <t>CUERVO, EL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</si>
  <si>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</si>
  <si>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</si>
  <si>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</si>
  <si>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</si>
  <si>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</si>
  <si>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</si>
  <si>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</si>
  <si>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</si>
  <si>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</si>
  <si>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</si>
  <si>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</si>
  <si>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</si>
  <si>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FRESNEDA, LA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</si>
  <si>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</si>
  <si>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</si>
  <si>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</si>
  <si>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</si>
  <si>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</si>
  <si>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</si>
  <si>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</si>
  <si>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</si>
  <si>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</si>
  <si>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GINEBROSA, LA</t>
  </si>
  <si>
    <t>GRIEGOS</t>
  </si>
  <si>
    <t>GUADALAVIAR</t>
  </si>
  <si>
    <t>GUDAR</t>
  </si>
  <si>
    <t>HIJAR</t>
  </si>
  <si>
    <t>HINOJOSA DE JARQUE</t>
  </si>
  <si>
    <t>HOZ DE LA VIEJA, LA</t>
  </si>
  <si>
    <t>HUESA DEL COMUN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</si>
  <si>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</si>
  <si>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</si>
  <si>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</si>
  <si>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</si>
  <si>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</si>
  <si>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</si>
  <si>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</si>
  <si>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</si>
  <si>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</si>
  <si>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</si>
  <si>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</si>
  <si>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</si>
  <si>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</si>
  <si>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</si>
  <si>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</si>
  <si>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</si>
  <si>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</si>
  <si>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OLMOS, LA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</si>
  <si>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</si>
  <si>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</si>
  <si>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</si>
  <si>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</si>
  <si>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</si>
  <si>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</si>
  <si>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</si>
  <si>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</si>
  <si>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</si>
  <si>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</si>
  <si>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</si>
  <si>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</si>
  <si>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</si>
  <si>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</si>
  <si>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</si>
  <si>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</si>
  <si>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</si>
  <si>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</si>
  <si>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</si>
  <si>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</si>
  <si>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</si>
  <si>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</si>
  <si>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</si>
  <si>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</si>
  <si>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</si>
  <si>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</si>
  <si>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</si>
  <si>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</si>
  <si>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</si>
  <si>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</si>
  <si>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</si>
  <si>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</si>
  <si>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</si>
  <si>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</si>
  <si>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</si>
  <si>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</si>
  <si>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</si>
  <si>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POZONDON</t>
  </si>
  <si>
    <t>POZUEL DEL CAMPO</t>
  </si>
  <si>
    <t>PUEBLA DE HIJAR, LA</t>
  </si>
  <si>
    <t>PUEBLA DE VALVERDE, LA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</si>
  <si>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</si>
  <si>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</si>
  <si>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</si>
  <si>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</si>
  <si>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</si>
  <si>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</si>
  <si>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</si>
  <si>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</si>
  <si>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</si>
  <si>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</si>
  <si>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</si>
  <si>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</si>
  <si>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</si>
  <si>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</si>
  <si>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</si>
  <si>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</si>
  <si>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</si>
  <si>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</si>
  <si>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</si>
  <si>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</si>
  <si>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</si>
  <si>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</si>
  <si>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</si>
  <si>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</si>
  <si>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</si>
  <si>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</si>
  <si>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</si>
  <si>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</si>
  <si>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</si>
  <si>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</si>
  <si>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</si>
  <si>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</si>
  <si>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</si>
  <si>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</si>
  <si>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</si>
  <si>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</si>
  <si>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</si>
  <si>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</si>
  <si>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</si>
  <si>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</si>
  <si>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</si>
  <si>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</si>
  <si>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</si>
  <si>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</si>
  <si>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</si>
  <si>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</si>
  <si>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</si>
  <si>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</si>
  <si>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</si>
  <si>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</si>
  <si>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</si>
  <si>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</si>
  <si>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</si>
  <si>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</si>
  <si>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</si>
  <si>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</si>
  <si>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</si>
  <si>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</si>
  <si>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</si>
  <si>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</si>
  <si>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</si>
  <si>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</si>
  <si>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</si>
  <si>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</si>
  <si>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</si>
  <si>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ZOMA, LA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</si>
  <si>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</si>
  <si>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</si>
  <si>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</si>
  <si>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</si>
  <si>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</si>
  <si>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</si>
  <si>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</si>
  <si>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</si>
  <si>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</si>
  <si>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</si>
  <si>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</si>
  <si>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</si>
  <si>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</si>
  <si>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</si>
  <si>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</si>
  <si>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</si>
  <si>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</si>
  <si>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</si>
  <si>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</si>
  <si>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</si>
  <si>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</si>
  <si>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</si>
  <si>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</si>
  <si>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</si>
  <si>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</si>
  <si>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</si>
  <si>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</si>
  <si>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</si>
  <si>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</si>
  <si>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OROPESA, LA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</si>
  <si>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</si>
  <si>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</si>
  <si>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</si>
  <si>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</si>
  <si>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</si>
  <si>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</si>
  <si>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</si>
  <si>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</si>
  <si>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</si>
  <si>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</si>
  <si>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</si>
  <si>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</si>
  <si>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</si>
  <si>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</si>
  <si>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</si>
  <si>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</si>
  <si>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</si>
  <si>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</si>
  <si>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</si>
  <si>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</si>
  <si>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</si>
  <si>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</si>
  <si>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</si>
  <si>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</si>
  <si>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</si>
  <si>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</si>
  <si>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</si>
  <si>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</si>
  <si>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</si>
  <si>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</si>
  <si>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</si>
  <si>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</si>
  <si>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</si>
  <si>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</si>
  <si>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</si>
  <si>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GALVEZ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</si>
  <si>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</si>
  <si>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</si>
  <si>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</si>
  <si>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</si>
  <si>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</si>
  <si>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</si>
  <si>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</si>
  <si>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</si>
  <si>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</si>
  <si>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</si>
  <si>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</si>
  <si>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IGLESUELA, LA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</si>
  <si>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</si>
  <si>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</si>
  <si>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</si>
  <si>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</si>
  <si>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</si>
  <si>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</si>
  <si>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</si>
  <si>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</si>
  <si>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</si>
  <si>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</si>
  <si>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</si>
  <si>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</si>
  <si>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</si>
  <si>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</si>
  <si>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</si>
  <si>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</si>
  <si>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</si>
  <si>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</si>
  <si>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</si>
  <si>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</si>
  <si>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</si>
  <si>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</si>
  <si>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</si>
  <si>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</si>
  <si>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</si>
  <si>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</si>
  <si>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</si>
  <si>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</si>
  <si>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RICOMALILLO, LA</t>
  </si>
  <si>
    <t>NAVAHERMOSA</t>
  </si>
  <si>
    <t>NAVALCAN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</si>
  <si>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</si>
  <si>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</si>
  <si>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</si>
  <si>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</si>
  <si>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</si>
  <si>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</si>
  <si>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</si>
  <si>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</si>
  <si>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</si>
  <si>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</si>
  <si>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</si>
  <si>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</si>
  <si>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</si>
  <si>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</si>
  <si>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</si>
  <si>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</si>
  <si>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</si>
  <si>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</si>
  <si>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</si>
  <si>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</si>
  <si>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</si>
  <si>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</si>
  <si>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</si>
  <si>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</si>
  <si>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ALMORADIEL, LA</t>
  </si>
  <si>
    <t>PUEBLA DE MONTALBAN,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</si>
  <si>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</si>
  <si>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</si>
  <si>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</si>
  <si>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</si>
  <si>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</si>
  <si>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</si>
  <si>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</si>
  <si>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</si>
  <si>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</si>
  <si>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</t>
  </si>
  <si>
    <t>RIELVES</t>
  </si>
  <si>
    <t>ROBLEDO DEL MAZO</t>
  </si>
  <si>
    <t>ROMERAL, EL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</si>
  <si>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</si>
  <si>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</si>
  <si>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</si>
  <si>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</si>
  <si>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</si>
  <si>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</si>
  <si>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</si>
  <si>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</si>
  <si>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</si>
  <si>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</si>
  <si>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</si>
  <si>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</si>
  <si>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</si>
  <si>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</si>
  <si>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</si>
  <si>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</si>
  <si>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</si>
  <si>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</si>
  <si>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</si>
  <si>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TORRECILLA DE LA JARA</t>
  </si>
  <si>
    <t>TORRE DE ESTEBAN HAMBRAN, LA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</si>
  <si>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</si>
  <si>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</si>
  <si>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</si>
  <si>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</si>
  <si>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</si>
  <si>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</si>
  <si>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</si>
  <si>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</si>
  <si>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</si>
  <si>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</si>
  <si>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</si>
  <si>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JULIAN, LAS</t>
  </si>
  <si>
    <t>VILLACAÑAS</t>
  </si>
  <si>
    <t>VILLA DE DON FADRIQUE, LA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</si>
  <si>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</si>
  <si>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</si>
  <si>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</si>
  <si>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</si>
  <si>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</si>
  <si>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</si>
  <si>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</si>
  <si>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</si>
  <si>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</si>
  <si>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</si>
  <si>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</si>
  <si>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</si>
  <si>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JUAN, EL</t>
  </si>
  <si>
    <t>YEBENES, LOS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</si>
  <si>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</si>
  <si>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</si>
  <si>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</si>
  <si>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</si>
  <si>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</si>
  <si>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</si>
  <si>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</si>
  <si>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</si>
  <si>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</si>
  <si>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</si>
  <si>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</si>
  <si>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</si>
  <si>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</si>
  <si>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</si>
  <si>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</si>
  <si>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</si>
  <si>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</si>
  <si>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</si>
  <si>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</si>
  <si>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</si>
  <si>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</si>
  <si>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</si>
  <si>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</si>
  <si>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</si>
  <si>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ALCUDIA, L'</t>
  </si>
  <si>
    <t>ALCUDIA DE CRESPINS, L'</t>
  </si>
  <si>
    <t>ALDAIA</t>
  </si>
  <si>
    <t>ALFAFAR</t>
  </si>
  <si>
    <t>ALFAUIR</t>
  </si>
  <si>
    <t>ALFARA DE ALGIMIA</t>
  </si>
  <si>
    <t>ALFARA DEL PATRIARCA</t>
  </si>
  <si>
    <t>ALFARP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</si>
  <si>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</si>
  <si>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</si>
  <si>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</si>
  <si>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</si>
  <si>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</si>
  <si>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</si>
  <si>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</si>
  <si>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</si>
  <si>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</si>
  <si>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</si>
  <si>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COMTESSA(L·</t>
  </si>
  <si>
    <t>ANDILLA</t>
  </si>
  <si>
    <t>ANNA</t>
  </si>
  <si>
    <t>ANTELLA</t>
  </si>
  <si>
    <t>ARAS DE ALPUENTE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</si>
  <si>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</si>
  <si>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</si>
  <si>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</si>
  <si>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</si>
  <si>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</si>
  <si>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</si>
  <si>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</si>
  <si>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</si>
  <si>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</si>
  <si>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</si>
  <si>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</si>
  <si>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</si>
  <si>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</si>
  <si>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</si>
  <si>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</si>
  <si>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</si>
  <si>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</si>
  <si>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</si>
  <si>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</si>
  <si>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</si>
  <si>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</si>
  <si>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</si>
  <si>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</si>
  <si>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</si>
  <si>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</si>
  <si>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</si>
  <si>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BENISODA</t>
  </si>
  <si>
    <t>BENISUERA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</si>
  <si>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</si>
  <si>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</si>
  <si>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</si>
  <si>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</si>
  <si>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</si>
  <si>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</si>
  <si>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</si>
  <si>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</si>
  <si>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</si>
  <si>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</si>
  <si>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</si>
  <si>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</si>
  <si>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</si>
  <si>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</si>
  <si>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</si>
  <si>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</si>
  <si>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</si>
  <si>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</si>
  <si>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</si>
  <si>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</si>
  <si>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</si>
  <si>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</si>
  <si>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</si>
  <si>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</si>
  <si>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</si>
  <si>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</si>
  <si>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</si>
  <si>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</si>
  <si>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</si>
  <si>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</si>
  <si>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</si>
  <si>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</si>
  <si>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</si>
  <si>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</si>
  <si>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</si>
  <si>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</si>
  <si>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</si>
  <si>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</si>
  <si>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</si>
  <si>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</si>
  <si>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</si>
  <si>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</si>
  <si>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</si>
  <si>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</si>
  <si>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</si>
  <si>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</si>
  <si>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ELIANA, L'</t>
  </si>
  <si>
    <t>EMPERADOR</t>
  </si>
  <si>
    <t>ENGUERA</t>
  </si>
  <si>
    <t>ENOVA, L'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</si>
  <si>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</si>
  <si>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</si>
  <si>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</si>
  <si>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</si>
  <si>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</si>
  <si>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</si>
  <si>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</si>
  <si>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CARROS, LA</t>
  </si>
  <si>
    <t>FONT DE LA FIGUERA, LA</t>
  </si>
  <si>
    <t>FUENTERROBLES</t>
  </si>
  <si>
    <t>GAVARDA</t>
  </si>
  <si>
    <t>GANDIA</t>
  </si>
  <si>
    <t>GENOVES</t>
  </si>
  <si>
    <t>GESTALGAR</t>
  </si>
  <si>
    <t>GILET</t>
  </si>
  <si>
    <t>GODELLA</t>
  </si>
  <si>
    <t>GODELLETA</t>
  </si>
  <si>
    <t>GRANJA DE LA COSTERA, LA</t>
  </si>
  <si>
    <t>GUADASEQUIES</t>
  </si>
  <si>
    <t>GUADASSUAR</t>
  </si>
  <si>
    <t>GUARDAMAR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</si>
  <si>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</si>
  <si>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</si>
  <si>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</si>
  <si>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</si>
  <si>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</si>
  <si>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</si>
  <si>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</si>
  <si>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</si>
  <si>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</si>
  <si>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</si>
  <si>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</si>
  <si>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</si>
  <si>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</si>
  <si>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</si>
  <si>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</si>
  <si>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</si>
  <si>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</si>
  <si>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</si>
  <si>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</si>
  <si>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</si>
  <si>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</si>
  <si>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</si>
  <si>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</si>
  <si>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</si>
  <si>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</si>
  <si>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</si>
  <si>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</si>
  <si>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</si>
  <si>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</si>
  <si>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</si>
  <si>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</si>
  <si>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</si>
  <si>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</si>
  <si>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</si>
  <si>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</si>
  <si>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MONTROY</t>
  </si>
  <si>
    <t>MUSEROS</t>
  </si>
  <si>
    <t>NAQUERA</t>
  </si>
  <si>
    <t>NAVARRES</t>
  </si>
  <si>
    <t>NOVELE/NOVETLE</t>
  </si>
  <si>
    <t>OLIVA</t>
  </si>
  <si>
    <t>OLOCAU</t>
  </si>
  <si>
    <t>OLLERIA, L'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</si>
  <si>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</si>
  <si>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</si>
  <si>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</si>
  <si>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</si>
  <si>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</si>
  <si>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</si>
  <si>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</si>
  <si>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</si>
  <si>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</si>
  <si>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</si>
  <si>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</si>
  <si>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</si>
  <si>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</si>
  <si>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</si>
  <si>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</si>
  <si>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FARNALS, LA</t>
  </si>
  <si>
    <t>POBLA DEL DUC, LA</t>
  </si>
  <si>
    <t>PUEBLA DE SAN MIGUEL</t>
  </si>
  <si>
    <t>POBLA DE VALLBONA, LA</t>
  </si>
  <si>
    <t>POBLA LLARGA, LA</t>
  </si>
  <si>
    <t>PUIG</t>
  </si>
  <si>
    <t>PU?OL</t>
  </si>
  <si>
    <t>QUESA</t>
  </si>
  <si>
    <t>RAFELBUÑOL/RAFELBUNYOL</t>
  </si>
  <si>
    <t>RAFELCOFER</t>
  </si>
  <si>
    <t>RAFELGUARAF</t>
  </si>
  <si>
    <t>RAFOL DE SALEM</t>
  </si>
  <si>
    <t>REAL DE GANDIA</t>
  </si>
  <si>
    <t>REAL DE MONTROI</t>
  </si>
  <si>
    <t>REQUENA</t>
  </si>
  <si>
    <t>RIBA-ROJA DE TURIA</t>
  </si>
  <si>
    <t>RIOLA</t>
  </si>
  <si>
    <t>ROCAFORT</t>
  </si>
  <si>
    <t>ROTGLA I CORBERA</t>
  </si>
  <si>
    <t>ROTOVA</t>
  </si>
  <si>
    <t>RUGAT</t>
  </si>
  <si>
    <t>SAGUNTO/SAGUNT</t>
  </si>
  <si>
    <t>SALEM</t>
  </si>
  <si>
    <t>SAN JUAN DE ENOVA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</si>
  <si>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</si>
  <si>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</si>
  <si>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</si>
  <si>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</si>
  <si>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</si>
  <si>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</si>
  <si>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</si>
  <si>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</si>
  <si>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</si>
  <si>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</si>
  <si>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</si>
  <si>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</si>
  <si>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</si>
  <si>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</si>
  <si>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</si>
  <si>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</si>
  <si>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</si>
  <si>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</si>
  <si>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</si>
  <si>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</si>
  <si>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</si>
  <si>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</si>
  <si>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</si>
  <si>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</si>
  <si>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</si>
  <si>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</si>
  <si>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</si>
  <si>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</si>
  <si>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</si>
  <si>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</si>
  <si>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VILLALONGA</t>
  </si>
  <si>
    <t>VILAMARXANT</t>
  </si>
  <si>
    <t>VILLANUEVA DE CASTELLON</t>
  </si>
  <si>
    <t>VILLAR DEL ARZOBISPO</t>
  </si>
  <si>
    <t>VILLARGORDO DEL CABRIEL</t>
  </si>
  <si>
    <t>VINALESA</t>
  </si>
  <si>
    <t>YATOVA</t>
  </si>
  <si>
    <t>YESA, LA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</si>
  <si>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</si>
  <si>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</si>
  <si>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</si>
  <si>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</si>
  <si>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</si>
  <si>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</si>
  <si>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</si>
  <si>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</si>
  <si>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</si>
  <si>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</si>
  <si>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</si>
  <si>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</si>
  <si>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</si>
  <si>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</si>
  <si>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</si>
  <si>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</si>
  <si>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</si>
  <si>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</si>
  <si>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</si>
  <si>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</si>
  <si>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</si>
  <si>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</si>
  <si>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</si>
  <si>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</si>
  <si>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</si>
  <si>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</si>
  <si>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</si>
  <si>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</si>
  <si>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</si>
  <si>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</si>
  <si>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</si>
  <si>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</si>
  <si>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</si>
  <si>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</si>
  <si>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</si>
  <si>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</si>
  <si>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</si>
  <si>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</si>
  <si>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</si>
  <si>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</si>
  <si>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</si>
  <si>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</si>
  <si>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</si>
  <si>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</si>
  <si>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</si>
  <si>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</si>
  <si>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</si>
  <si>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</si>
  <si>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</si>
  <si>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</si>
  <si>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</si>
  <si>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</si>
  <si>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</si>
  <si>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</si>
  <si>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</si>
  <si>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</si>
  <si>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</si>
  <si>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</si>
  <si>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</si>
  <si>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</si>
  <si>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</si>
  <si>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</si>
  <si>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</si>
  <si>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</si>
  <si>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</si>
  <si>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</si>
  <si>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</si>
  <si>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</si>
  <si>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</si>
  <si>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</si>
  <si>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</si>
  <si>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</si>
  <si>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</si>
  <si>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</si>
  <si>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</si>
  <si>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</si>
  <si>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</si>
  <si>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</si>
  <si>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</si>
  <si>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</si>
  <si>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</si>
  <si>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</si>
  <si>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</si>
  <si>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</si>
  <si>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</si>
  <si>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</si>
  <si>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</si>
  <si>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</si>
  <si>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</si>
  <si>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</si>
  <si>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</si>
  <si>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</si>
  <si>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</si>
  <si>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</si>
  <si>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</si>
  <si>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</si>
  <si>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</si>
  <si>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</si>
  <si>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</si>
  <si>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</si>
  <si>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</si>
  <si>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</si>
  <si>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</si>
  <si>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</si>
  <si>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</si>
  <si>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</si>
  <si>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</si>
  <si>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</si>
  <si>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</si>
  <si>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</si>
  <si>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</si>
  <si>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</si>
  <si>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</si>
  <si>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</si>
  <si>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</si>
  <si>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</si>
  <si>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</si>
  <si>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</si>
  <si>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</si>
  <si>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</si>
  <si>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</si>
  <si>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</si>
  <si>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</si>
  <si>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</si>
  <si>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</si>
  <si>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</si>
  <si>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</si>
  <si>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</si>
  <si>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</si>
  <si>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</si>
  <si>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</si>
  <si>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</si>
  <si>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</si>
  <si>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</si>
  <si>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</si>
  <si>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</si>
  <si>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</si>
  <si>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</si>
  <si>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</si>
  <si>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</si>
  <si>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</si>
  <si>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</si>
  <si>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</si>
  <si>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</si>
  <si>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</si>
  <si>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</si>
  <si>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</si>
  <si>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</si>
  <si>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</si>
  <si>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</si>
  <si>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</si>
  <si>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</si>
  <si>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</si>
  <si>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</si>
  <si>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</si>
  <si>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</si>
  <si>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</si>
  <si>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</si>
  <si>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</si>
  <si>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</si>
  <si>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</si>
  <si>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</si>
  <si>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</si>
  <si>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</si>
  <si>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</si>
  <si>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</si>
  <si>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</si>
  <si>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</si>
  <si>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</si>
  <si>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</si>
  <si>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</si>
  <si>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</si>
  <si>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</si>
  <si>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</si>
  <si>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</si>
  <si>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</si>
  <si>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</si>
  <si>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</si>
  <si>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</si>
  <si>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</si>
  <si>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</si>
  <si>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</si>
  <si>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</si>
  <si>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</si>
  <si>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</si>
  <si>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</si>
  <si>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</si>
  <si>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</si>
  <si>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</si>
  <si>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</si>
  <si>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</si>
  <si>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</si>
  <si>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</si>
  <si>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</si>
  <si>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</si>
  <si>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</si>
  <si>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</si>
  <si>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</si>
  <si>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</si>
  <si>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</si>
  <si>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</si>
  <si>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</si>
  <si>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</si>
  <si>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</si>
  <si>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</si>
  <si>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</si>
  <si>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</si>
  <si>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</si>
  <si>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</si>
  <si>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</si>
  <si>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</si>
  <si>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</si>
  <si>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</si>
  <si>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</si>
  <si>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</si>
  <si>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</si>
  <si>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</si>
  <si>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</si>
  <si>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</si>
  <si>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</si>
  <si>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</si>
  <si>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</si>
  <si>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</si>
  <si>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</si>
  <si>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</si>
  <si>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ZARZA, LA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</si>
  <si>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</si>
  <si>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</si>
  <si>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</si>
  <si>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</si>
  <si>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</si>
  <si>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</si>
  <si>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</si>
  <si>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ARCENTALES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</si>
  <si>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</si>
  <si>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</si>
  <si>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</si>
  <si>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</si>
  <si>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</si>
  <si>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</si>
  <si>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</si>
  <si>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</si>
  <si>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</si>
  <si>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</si>
  <si>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</si>
  <si>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</si>
  <si>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</si>
  <si>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</si>
  <si>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</si>
  <si>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</si>
  <si>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</si>
  <si>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</si>
  <si>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</si>
  <si>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</si>
  <si>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ETXEBARRI, ANTEIGLESIA DE SAN ESTEBAN-ET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</si>
  <si>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</si>
  <si>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</si>
  <si>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</si>
  <si>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</si>
  <si>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</si>
  <si>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</si>
  <si>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</si>
  <si>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</si>
  <si>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</si>
  <si>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</si>
  <si>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</si>
  <si>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</si>
  <si>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</si>
  <si>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</si>
  <si>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</si>
  <si>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G?ÑES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</si>
  <si>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</si>
  <si>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</si>
  <si>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</si>
  <si>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</si>
  <si>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</si>
  <si>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</si>
  <si>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</si>
  <si>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</si>
  <si>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</si>
  <si>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</si>
  <si>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</si>
  <si>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</si>
  <si>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</si>
  <si>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</si>
  <si>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</si>
  <si>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MARURI-JATABO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</si>
  <si>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</si>
  <si>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</si>
  <si>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</si>
  <si>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</si>
  <si>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</si>
  <si>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</si>
  <si>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</si>
  <si>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</si>
  <si>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</si>
  <si>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</si>
  <si>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</si>
  <si>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</si>
  <si>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</si>
  <si>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</si>
  <si>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</si>
  <si>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</si>
  <si>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</si>
  <si>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</si>
  <si>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</si>
  <si>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</si>
  <si>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</si>
  <si>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</si>
  <si>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</si>
  <si>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SOPELANA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</si>
  <si>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</si>
  <si>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</si>
  <si>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</si>
  <si>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</si>
  <si>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</si>
  <si>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</si>
  <si>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</si>
  <si>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</si>
  <si>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</si>
  <si>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</si>
  <si>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</si>
  <si>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</si>
  <si>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</si>
  <si>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</si>
  <si>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</si>
  <si>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</si>
  <si>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</si>
  <si>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</si>
  <si>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</si>
  <si>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</si>
  <si>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</si>
  <si>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</si>
  <si>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</si>
  <si>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</si>
  <si>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</si>
  <si>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</si>
  <si>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</si>
  <si>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</si>
  <si>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</si>
  <si>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</si>
  <si>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</si>
  <si>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</si>
  <si>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</si>
  <si>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</si>
  <si>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</si>
  <si>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</si>
  <si>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</si>
  <si>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</si>
  <si>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</si>
  <si>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</si>
  <si>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</si>
  <si>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</si>
  <si>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</si>
  <si>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</si>
  <si>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</si>
  <si>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</si>
  <si>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</si>
  <si>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</si>
  <si>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</si>
  <si>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TORO, LA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</si>
  <si>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</si>
  <si>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</si>
  <si>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</si>
  <si>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</si>
  <si>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</si>
  <si>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</si>
  <si>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</si>
  <si>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</si>
  <si>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</si>
  <si>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</si>
  <si>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</si>
  <si>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</si>
  <si>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</si>
  <si>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</si>
  <si>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</si>
  <si>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</si>
  <si>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</si>
  <si>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</si>
  <si>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</si>
  <si>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</si>
  <si>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</si>
  <si>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</si>
  <si>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</si>
  <si>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</si>
  <si>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</si>
  <si>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</si>
  <si>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</si>
  <si>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</si>
  <si>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</si>
  <si>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</si>
  <si>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</si>
  <si>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</si>
  <si>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</si>
  <si>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</si>
  <si>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</si>
  <si>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</si>
  <si>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</si>
  <si>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</si>
  <si>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</si>
  <si>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</si>
  <si>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</si>
  <si>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</si>
  <si>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</si>
  <si>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</si>
  <si>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</si>
  <si>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</si>
  <si>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</si>
  <si>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</si>
  <si>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</si>
  <si>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</si>
  <si>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</si>
  <si>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</si>
  <si>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</si>
  <si>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</si>
  <si>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</si>
  <si>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</si>
  <si>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</si>
  <si>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</si>
  <si>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</si>
  <si>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</si>
  <si>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</si>
  <si>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</si>
  <si>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</si>
  <si>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</si>
  <si>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</si>
  <si>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LUBIAN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</si>
  <si>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</si>
  <si>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</si>
  <si>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</si>
  <si>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</si>
  <si>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</si>
  <si>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</si>
  <si>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</si>
  <si>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</si>
  <si>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</si>
  <si>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</si>
  <si>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</si>
  <si>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</si>
  <si>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</si>
  <si>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</si>
  <si>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</si>
  <si>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</si>
  <si>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</si>
  <si>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</si>
  <si>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</si>
  <si>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</si>
  <si>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</si>
  <si>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</si>
  <si>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</si>
  <si>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</si>
  <si>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</si>
  <si>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</si>
  <si>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</si>
  <si>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</si>
  <si>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</si>
  <si>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</si>
  <si>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</si>
  <si>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</si>
  <si>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</si>
  <si>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</si>
  <si>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</si>
  <si>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</si>
  <si>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</si>
  <si>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</si>
  <si>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</si>
  <si>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</si>
  <si>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</si>
  <si>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</si>
  <si>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PEGO, EL</t>
  </si>
  <si>
    <t>PELEAGONZALO</t>
  </si>
  <si>
    <t>PELEAS DE ABAJO</t>
  </si>
  <si>
    <t>PEÑAUSENDE</t>
  </si>
  <si>
    <t>PEQUE</t>
  </si>
  <si>
    <t>PERDIGON, EL</t>
  </si>
  <si>
    <t>PERERUELA</t>
  </si>
  <si>
    <t>PERILLA DE CASTRO</t>
  </si>
  <si>
    <t>PIAS</t>
  </si>
  <si>
    <t>PIEDRAHITA DE CASTRO</t>
  </si>
  <si>
    <t>PINILLA DE TORO</t>
  </si>
  <si>
    <t>PINO DEL ORO</t>
  </si>
  <si>
    <t>PIÑERO, EL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</si>
  <si>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</si>
  <si>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</si>
  <si>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</si>
  <si>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</si>
  <si>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</si>
  <si>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</si>
  <si>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</si>
  <si>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</si>
  <si>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</si>
  <si>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</si>
  <si>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</si>
  <si>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</si>
  <si>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</si>
  <si>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</si>
  <si>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</si>
  <si>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</si>
  <si>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</si>
  <si>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</si>
  <si>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</si>
  <si>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</si>
  <si>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</si>
  <si>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</si>
  <si>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</si>
  <si>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</si>
  <si>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</si>
  <si>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</si>
  <si>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</si>
  <si>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</si>
  <si>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</si>
  <si>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</si>
  <si>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</si>
  <si>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</si>
  <si>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</si>
  <si>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</si>
  <si>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</si>
  <si>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</si>
  <si>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</si>
  <si>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</si>
  <si>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</si>
  <si>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</si>
  <si>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</si>
  <si>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</si>
  <si>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</si>
  <si>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</si>
  <si>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</si>
  <si>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</si>
  <si>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</si>
  <si>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</si>
  <si>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</si>
  <si>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</si>
  <si>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</si>
  <si>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</si>
  <si>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</si>
  <si>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</si>
  <si>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</si>
  <si>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</si>
  <si>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</si>
  <si>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</si>
  <si>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</si>
  <si>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</si>
  <si>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</si>
  <si>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</si>
  <si>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</si>
  <si>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</si>
  <si>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</si>
  <si>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</si>
  <si>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</si>
  <si>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</si>
  <si>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</si>
  <si>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</si>
  <si>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</si>
  <si>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</si>
  <si>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</si>
  <si>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</si>
  <si>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</si>
  <si>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</si>
  <si>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</si>
  <si>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</si>
  <si>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</si>
  <si>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</si>
  <si>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</si>
  <si>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</si>
  <si>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</si>
  <si>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</si>
  <si>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</si>
  <si>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</si>
  <si>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</si>
  <si>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</si>
  <si>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</si>
  <si>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</si>
  <si>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</si>
  <si>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</si>
  <si>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</si>
  <si>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</si>
  <si>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</si>
  <si>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</si>
  <si>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</si>
  <si>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</si>
  <si>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</si>
  <si>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</si>
  <si>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</si>
  <si>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</si>
  <si>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</si>
  <si>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</si>
  <si>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</si>
  <si>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</si>
  <si>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</si>
  <si>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</si>
  <si>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</si>
  <si>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</si>
  <si>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</si>
  <si>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</si>
  <si>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</si>
  <si>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</si>
  <si>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</si>
  <si>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</si>
  <si>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</si>
  <si>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</si>
  <si>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</si>
  <si>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</si>
  <si>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</si>
  <si>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</si>
  <si>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</si>
  <si>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</si>
  <si>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</si>
  <si>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</si>
  <si>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</si>
  <si>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</si>
  <si>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</si>
  <si>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</si>
  <si>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</si>
  <si>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</si>
  <si>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</si>
  <si>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</si>
  <si>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</si>
  <si>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</si>
  <si>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</si>
  <si>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</si>
  <si>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</si>
  <si>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</si>
  <si>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</si>
  <si>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BAG?S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</si>
  <si>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</si>
  <si>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</si>
  <si>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</si>
  <si>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</si>
  <si>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</si>
  <si>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</si>
  <si>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</si>
  <si>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</si>
  <si>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</si>
  <si>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</si>
  <si>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</si>
  <si>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</si>
  <si>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</si>
  <si>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</si>
  <si>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</si>
  <si>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</si>
  <si>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</si>
  <si>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</si>
  <si>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</si>
  <si>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</si>
  <si>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</si>
  <si>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</si>
  <si>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</si>
  <si>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</si>
  <si>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</si>
  <si>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</si>
  <si>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</si>
  <si>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</si>
  <si>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</si>
  <si>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</si>
  <si>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</si>
  <si>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</si>
  <si>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</si>
  <si>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</si>
  <si>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</si>
  <si>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</si>
  <si>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</si>
  <si>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</si>
  <si>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</si>
  <si>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</si>
  <si>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</si>
  <si>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</si>
  <si>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</si>
  <si>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</si>
  <si>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</si>
  <si>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</si>
  <si>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</si>
  <si>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</si>
  <si>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</si>
  <si>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</si>
  <si>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</si>
  <si>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</si>
  <si>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</si>
  <si>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</si>
  <si>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</si>
  <si>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</si>
  <si>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</si>
  <si>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</si>
  <si>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</si>
  <si>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</si>
  <si>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</si>
  <si>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FAYOS, LOS</t>
  </si>
  <si>
    <t>FIGUERUELAS</t>
  </si>
  <si>
    <t>FOMBUENA</t>
  </si>
  <si>
    <t>FRAGO, EL</t>
  </si>
  <si>
    <t>FRASNO, EL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</si>
  <si>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</si>
  <si>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</si>
  <si>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</si>
  <si>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</si>
  <si>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</si>
  <si>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</si>
  <si>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</si>
  <si>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</si>
  <si>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</si>
  <si>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</si>
  <si>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</si>
  <si>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</si>
  <si>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</si>
  <si>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</si>
  <si>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</si>
  <si>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</si>
  <si>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</si>
  <si>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</t>
  </si>
  <si>
    <t>JAULIN</t>
  </si>
  <si>
    <t>JOYOSA, LA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</si>
  <si>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</si>
  <si>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</si>
  <si>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</si>
  <si>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</si>
  <si>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</si>
  <si>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</si>
  <si>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</si>
  <si>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</si>
  <si>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</si>
  <si>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</si>
  <si>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</si>
  <si>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</si>
  <si>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</si>
  <si>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</si>
  <si>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</si>
  <si>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</si>
  <si>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</si>
  <si>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</si>
  <si>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</si>
  <si>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</si>
  <si>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</si>
  <si>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</si>
  <si>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</si>
  <si>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</si>
  <si>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</si>
  <si>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</si>
  <si>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</si>
  <si>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</si>
  <si>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</si>
  <si>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</si>
  <si>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</si>
  <si>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</si>
  <si>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</si>
  <si>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</si>
  <si>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</si>
  <si>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</si>
  <si>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</si>
  <si>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</si>
  <si>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</si>
  <si>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</si>
  <si>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</si>
  <si>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</si>
  <si>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</si>
  <si>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</si>
  <si>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</si>
  <si>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</si>
  <si>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</si>
  <si>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MUELA, LA</t>
  </si>
  <si>
    <t>MUNEBREGA</t>
  </si>
  <si>
    <t>MURERO</t>
  </si>
  <si>
    <t>MURILLO DE GALLEGO</t>
  </si>
  <si>
    <t>NAVARDUN</t>
  </si>
  <si>
    <t>NIG?LLA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</si>
  <si>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</si>
  <si>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</si>
  <si>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</si>
  <si>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</si>
  <si>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</si>
  <si>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</si>
  <si>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</si>
  <si>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</si>
  <si>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</si>
  <si>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</si>
  <si>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</si>
  <si>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</si>
  <si>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</si>
  <si>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</si>
  <si>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</si>
  <si>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</si>
  <si>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</si>
  <si>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</si>
  <si>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</si>
  <si>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</si>
  <si>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</si>
  <si>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</si>
  <si>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</si>
  <si>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</si>
  <si>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</si>
  <si>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</si>
  <si>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</si>
  <si>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</si>
  <si>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</si>
  <si>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</si>
  <si>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</si>
  <si>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ALFINDEN, LA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</si>
  <si>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</si>
  <si>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</si>
  <si>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</si>
  <si>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</si>
  <si>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</si>
  <si>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</si>
  <si>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</si>
  <si>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</si>
  <si>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</si>
  <si>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</si>
  <si>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</si>
  <si>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</si>
  <si>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</si>
  <si>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</si>
  <si>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</si>
  <si>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</si>
  <si>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</si>
  <si>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</si>
  <si>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</si>
  <si>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</si>
  <si>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</si>
  <si>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</si>
  <si>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</si>
  <si>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</si>
  <si>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SIG?S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</si>
  <si>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</si>
  <si>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</si>
  <si>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</si>
  <si>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</si>
  <si>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</si>
  <si>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</si>
  <si>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</si>
  <si>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</si>
  <si>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</si>
  <si>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</si>
  <si>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</si>
  <si>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</si>
  <si>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</si>
  <si>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</si>
  <si>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</si>
  <si>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</si>
  <si>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</si>
  <si>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</si>
  <si>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</si>
  <si>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</si>
  <si>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</si>
  <si>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</si>
  <si>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</si>
  <si>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</si>
  <si>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</si>
  <si>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</si>
  <si>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</si>
  <si>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</si>
  <si>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</si>
  <si>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</si>
  <si>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</si>
  <si>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</si>
  <si>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</si>
  <si>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</si>
  <si>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</si>
  <si>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</si>
  <si>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VILUEÑA, LA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</si>
  <si>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</si>
  <si>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</si>
  <si>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</si>
  <si>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</si>
  <si>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</si>
  <si>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</si>
  <si>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</si>
  <si>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</si>
  <si>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</si>
  <si>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</si>
  <si>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</si>
  <si>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</si>
  <si>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</si>
  <si>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ZAIDA, LA</t>
  </si>
  <si>
    <t>ZUERA</t>
  </si>
  <si>
    <t>BIEL</t>
  </si>
  <si>
    <t>MARRACOS</t>
  </si>
  <si>
    <t>VILLAMAYOR DE GALLEGO</t>
  </si>
  <si>
    <t>Código Provincia</t>
  </si>
  <si>
    <t>Código Localidad</t>
  </si>
  <si>
    <t>Denominación</t>
  </si>
  <si>
    <t>Sin Estudios</t>
  </si>
  <si>
    <t>Graduado Escolar</t>
  </si>
  <si>
    <t>Técnico Auxiliar / F.P. I</t>
  </si>
  <si>
    <t>Técnico Especialista / F.P. II</t>
  </si>
  <si>
    <t>Ciclo Formativo Grado Superior / Técnico Superior</t>
  </si>
  <si>
    <t>Titulación Universitaria MEDIA / Diplomatura</t>
  </si>
  <si>
    <t>Máster o equivalente</t>
  </si>
  <si>
    <t>Estudios de  doctorado o equivalente.</t>
  </si>
  <si>
    <t>Código Nivel Estudios</t>
  </si>
  <si>
    <t>ALAVA</t>
  </si>
  <si>
    <t>BALEARS</t>
  </si>
  <si>
    <t>CORUÑA</t>
  </si>
  <si>
    <t>PALMAS</t>
  </si>
  <si>
    <t>TENERIFE</t>
  </si>
  <si>
    <t>CIUDADREAL</t>
  </si>
  <si>
    <r>
      <rPr>
        <b/>
        <sz val="10"/>
        <color theme="1"/>
        <rFont val="Arial Narrow"/>
        <family val="2"/>
      </rPr>
      <t>Código INE</t>
    </r>
    <r>
      <rPr>
        <sz val="10"/>
        <color theme="1"/>
        <rFont val="Arial Narrow"/>
        <family val="2"/>
      </rPr>
      <t xml:space="preserve"> de la Provincia del Participante.</t>
    </r>
  </si>
  <si>
    <r>
      <rPr>
        <b/>
        <sz val="10"/>
        <color theme="1"/>
        <rFont val="Arial Narrow"/>
        <family val="2"/>
      </rPr>
      <t>Código INE</t>
    </r>
    <r>
      <rPr>
        <sz val="10"/>
        <color theme="1"/>
        <rFont val="Arial Narrow"/>
        <family val="2"/>
      </rPr>
      <t xml:space="preserve"> del Municipio del Participante.</t>
    </r>
  </si>
  <si>
    <r>
      <rPr>
        <b/>
        <sz val="10"/>
        <color theme="1"/>
        <rFont val="Arial Narrow"/>
        <family val="2"/>
      </rPr>
      <t>Código INE</t>
    </r>
    <r>
      <rPr>
        <sz val="10"/>
        <color theme="1"/>
        <rFont val="Arial Narrow"/>
        <family val="2"/>
      </rPr>
      <t xml:space="preserve"> de Provincia.</t>
    </r>
  </si>
  <si>
    <r>
      <rPr>
        <b/>
        <sz val="10"/>
        <color theme="1"/>
        <rFont val="Arial Narrow"/>
        <family val="2"/>
      </rPr>
      <t>Código INE</t>
    </r>
    <r>
      <rPr>
        <sz val="10"/>
        <color theme="1"/>
        <rFont val="Arial Narrow"/>
        <family val="2"/>
      </rPr>
      <t xml:space="preserve"> de Municipio.</t>
    </r>
  </si>
  <si>
    <r>
      <t xml:space="preserve">SOLO PARA APLICACIÓN TRAMITA: Acreedor Persona Jurídica (NIDPJ). Sino </t>
    </r>
    <r>
      <rPr>
        <b/>
        <sz val="10"/>
        <color theme="1"/>
        <rFont val="Arial Narrow"/>
        <family val="2"/>
      </rPr>
      <t>NULL</t>
    </r>
  </si>
  <si>
    <r>
      <t xml:space="preserve">SOLO PARA APLICACIÓN TRAMITA: Acreedor Persona Física (NIDPF). Sino </t>
    </r>
    <r>
      <rPr>
        <b/>
        <sz val="10"/>
        <color theme="1"/>
        <rFont val="Arial Narrow"/>
        <family val="2"/>
      </rPr>
      <t>NULL</t>
    </r>
  </si>
  <si>
    <r>
      <t xml:space="preserve">Código TAREA Fondo (FSE).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</si>
  <si>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Código TAREA Programa Operativo.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</si>
  <si>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Código del Eje Prioritario+Objetivo temático utilizado para el PO.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 Se proporcionará por el Servicio del FSE.</t>
    </r>
  </si>
  <si>
    <r>
      <t xml:space="preserve">Código de la prioridad de Inversión.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</si>
  <si>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Código del objetivo especifico.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</si>
  <si>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Actuación.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</si>
  <si>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Identificador único para la operación.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</si>
  <si>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r>
      <t xml:space="preserve">Año de la operación. </t>
    </r>
    <r>
      <rPr>
        <b/>
        <sz val="10"/>
        <color theme="1"/>
        <rFont val="Arial Narrow"/>
        <family val="2"/>
      </rPr>
      <t>Valor FIJO</t>
    </r>
    <r>
      <rPr>
        <sz val="10"/>
        <color theme="1"/>
        <rFont val="Arial Narrow"/>
        <family val="2"/>
      </rPr>
      <t>. Se proporcionará por el Servicio del FSE.</t>
    </r>
  </si>
  <si>
    <t>SI TIENE SUBPROYECTO. Expediente Administrativo del Subproyecto.</t>
  </si>
  <si>
    <t>SI TIENE SUBPROYECTO. Denominación del Subproyecto.</t>
  </si>
  <si>
    <t>SI TIENE SUBPROYECTO. Fecha en la que se inicia el Subproyecto.</t>
  </si>
  <si>
    <t>SI TIENE SUBPROYECTO. Fecha en la que finaliza el Subproyecto.</t>
  </si>
  <si>
    <t>Código Postal del Participante. Relleno con "ceros" a la izquierda si es necesario.</t>
  </si>
  <si>
    <r>
      <t xml:space="preserve">Nivel Estudios Participante según </t>
    </r>
    <r>
      <rPr>
        <b/>
        <sz val="10"/>
        <color theme="1"/>
        <rFont val="Arial Narrow"/>
        <family val="2"/>
      </rPr>
      <t>Pestaña: Nivel Estudios.</t>
    </r>
  </si>
  <si>
    <t>Si es DESEMPLEADO. Fecha de Inscripción como demandante de empleo/desempleado.</t>
  </si>
  <si>
    <t>M</t>
  </si>
  <si>
    <t>Enseñanza Primaria / 1º ciclo de Educación Básica Escolar: 1º,2º,3º,4º,5º y 6º de Primaria</t>
  </si>
  <si>
    <t>BACHILLERATO / BUP / COU</t>
  </si>
  <si>
    <t>FP Básica (1º y 2º)</t>
  </si>
  <si>
    <t>Ciclo Formativo Grado Medio / Técnico - FP Grado Medio</t>
  </si>
  <si>
    <t>Programa de Cualificación Profesional Inicial</t>
  </si>
  <si>
    <t>Enseñanza postsecundaria no terciaria</t>
  </si>
  <si>
    <t>Titulación Universitaria SUPERIOR / Licenciatura / Arquitectura / Ingeniería / Grado</t>
  </si>
  <si>
    <t>1º y 2º ciclo de ESO: (1º,2º,3º y 4º ESO)</t>
  </si>
  <si>
    <t>DNI/NIE Participante / Menor de edad</t>
  </si>
  <si>
    <t>8.1.3.1  Fomento de la contratación estable (contratación indefinida) PERSONAS DESEMPLEADAS</t>
  </si>
  <si>
    <t>8.1.3.3  Ayudas para la contratación de personal investigador y tecnólogo.</t>
  </si>
  <si>
    <t>8.3.1.2  Fomento de la economía social</t>
  </si>
  <si>
    <t>8.1</t>
  </si>
  <si>
    <t>8.1.1</t>
  </si>
  <si>
    <t>8.1.3</t>
  </si>
  <si>
    <t>8.1.5</t>
  </si>
  <si>
    <t>8.3</t>
  </si>
  <si>
    <t>8.3.1</t>
  </si>
  <si>
    <t>8.5</t>
  </si>
  <si>
    <t>8.5.1</t>
  </si>
  <si>
    <t>9.1</t>
  </si>
  <si>
    <t>9.1.1</t>
  </si>
  <si>
    <t>9.1.2</t>
  </si>
  <si>
    <t>9.2</t>
  </si>
  <si>
    <t>9.2.1</t>
  </si>
  <si>
    <t>10.1</t>
  </si>
  <si>
    <t>10.1.2</t>
  </si>
  <si>
    <t>10.2</t>
  </si>
  <si>
    <t>10.2.1</t>
  </si>
  <si>
    <t>10.3</t>
  </si>
  <si>
    <t>10.3.1</t>
  </si>
  <si>
    <t>10.3.2</t>
  </si>
  <si>
    <t>10.4</t>
  </si>
  <si>
    <t>10.4.1</t>
  </si>
  <si>
    <t>10.4.3</t>
  </si>
  <si>
    <t>12.1</t>
  </si>
  <si>
    <t>12.1.1</t>
  </si>
  <si>
    <t>12.1.2</t>
  </si>
  <si>
    <t>12.1.3</t>
  </si>
  <si>
    <t>8.1.1.2  Servicio de Asesoramiento Laboral a la  Mujer.</t>
  </si>
  <si>
    <t>8.1.3.2  Incorporación de personas trabajadoras socias en las empresas de economía social</t>
  </si>
  <si>
    <t>8.1.3.4  Ayudas para la contratación de doctores (Formación Profesional)</t>
  </si>
  <si>
    <t>8.1.3.5  Ayudas para la contratación de personal investigador y tecnólogo - UCLM</t>
  </si>
  <si>
    <t>8.1.3.6  Ayudas para la contratación de doctores (Formación Profesional) - UCLM</t>
  </si>
  <si>
    <t>8.1.5.1  Contratación de duración determinada</t>
  </si>
  <si>
    <t>8.3.1.1  Fomento de la actividad emprendedora</t>
  </si>
  <si>
    <t>8.5.1.2  Fomento de la contratación estable (contratación indefinida) PERSONAS OCUPADAS</t>
  </si>
  <si>
    <t>9.1.1.1  Equipos técnicos de inclusión.</t>
  </si>
  <si>
    <t>9.1.1.2  Acciones complementarias.</t>
  </si>
  <si>
    <t>9.1.1.3  Programas de formación y empleo dirigidos a colectivos en situación o riesgo de exclusión.</t>
  </si>
  <si>
    <t>9.1.1.4  Creación de servicios de capacitación socio-laboral para personas con discapacidad.</t>
  </si>
  <si>
    <t>9.1.1.5  Itinerarios personas sin hogar.</t>
  </si>
  <si>
    <t>9.1.2.1  Centros ocupacionales.</t>
  </si>
  <si>
    <t>9.1.2.3  Programas de Empleo Social.</t>
  </si>
  <si>
    <t>9.2.1.1  Mediación Socioeducativa con colectivo gitano u otras comunidades marginadas.</t>
  </si>
  <si>
    <t>9.2.1.2  Planes Integrados en Barrios con población marginada.</t>
  </si>
  <si>
    <t>10.1.2.2 Acciones de Refuerzo y Apoyo Educativo.</t>
  </si>
  <si>
    <t>10.1.2.3 Programas de Mejora del Aprendizaje.</t>
  </si>
  <si>
    <t>10.2.1.1 Ayudas para la formación del personal investigador (Ayudas Predoctorales)</t>
  </si>
  <si>
    <t>10.2.1.2 Ayudas para la formación del personal investigador (Ayudas Predoctorales) - UCLM</t>
  </si>
  <si>
    <t>10.3.1.1 Fomento y apoyo al bilingüismo en Castilla-La Mancha.</t>
  </si>
  <si>
    <t>10.3.1.2 Formación competencias lingüísticas, tecnologías de la información y habilidades trasversales.</t>
  </si>
  <si>
    <t>10.3.1.5 Establecimiento de programa de capacitación digital para personas mayores de 55 años.</t>
  </si>
  <si>
    <t>10.3.2.1 Reconocimiento de las competencias adquiridas por experiencia laboral o vías no formales de formación.</t>
  </si>
  <si>
    <t>10.4.1.1 Formación Profesional de Grado Medio y Grado Superior RIS 3.</t>
  </si>
  <si>
    <t>10.4.3.1 Formación Profesional Dual.</t>
  </si>
  <si>
    <t>12.1.1.1 Sistemas de gestión y control.</t>
  </si>
  <si>
    <t>12.1.1.2 Inspección y control.</t>
  </si>
  <si>
    <t>12.1.2.1 Estudios y evaluaciones.</t>
  </si>
  <si>
    <t>12.1.3.1 Información y comunicación.</t>
  </si>
  <si>
    <t>EJE</t>
  </si>
  <si>
    <t>PI</t>
  </si>
  <si>
    <t>OE</t>
  </si>
  <si>
    <t>POCM</t>
  </si>
  <si>
    <t>PO</t>
  </si>
  <si>
    <t>POEJ</t>
  </si>
  <si>
    <t>8.2.1.1 Acciones de asesoramiento individualizado, orientación profesional, información laboral y acompañamiento en la búsqueda de empleo</t>
  </si>
  <si>
    <t xml:space="preserve">8.2.2.3 Formación, especialmente en idiomas y TIC </t>
  </si>
  <si>
    <t>8.2.2.4 Impulso de la Formación Profesional Dual</t>
  </si>
  <si>
    <t>8.2.2.8 Programas de movilidad para la mejora de las competencias</t>
  </si>
  <si>
    <r>
      <t xml:space="preserve">8.2.4.2 Ayudas al empleo para la contratación de jóvenes durante un período mínimo de mantenimiento. </t>
    </r>
    <r>
      <rPr>
        <sz val="9"/>
        <color rgb="FFC00000"/>
        <rFont val="Calibri"/>
        <family val="2"/>
        <scheme val="minor"/>
      </rPr>
      <t>Acc. Directas</t>
    </r>
  </si>
  <si>
    <r>
      <t xml:space="preserve">8.2.4.2 Ayudas al empleo para la contratación de jóvenes durante un período mínimo de mantenimiento. </t>
    </r>
    <r>
      <rPr>
        <sz val="9"/>
        <color rgb="FFC00000"/>
        <rFont val="Calibri"/>
        <family val="2"/>
        <scheme val="minor"/>
      </rPr>
      <t>Acc. Indirectas</t>
    </r>
  </si>
  <si>
    <t>8.2.2.1 Programas de segunda oportunidad (EJE 5)</t>
  </si>
  <si>
    <t>8.2.2.3 Formación, especialmente en idiomas y TIC</t>
  </si>
  <si>
    <t>8.2.2.5 Programas mixtos de empleo y formación</t>
  </si>
  <si>
    <t>8.2.2.6 Practicas no laborales en Empresas</t>
  </si>
  <si>
    <t>8.2.2.7 Formación Certificados de profesionalidad (empleo)</t>
  </si>
  <si>
    <t>8.2.2.7 Formación Certificados de profesionalidad (educación)</t>
  </si>
  <si>
    <t>8.2.2.8 Programas de Movilidad</t>
  </si>
  <si>
    <t>8.2.3.1 Formación para el emprendimiento y promoción de la cultura emprendedora</t>
  </si>
  <si>
    <t>8.2.3.2 Asesoramiento al autoempleo y creación de empresas</t>
  </si>
  <si>
    <t xml:space="preserve">8.2.4.2 Ayudas al empleo para la contratación de jóvenes </t>
  </si>
  <si>
    <t>8.2.4.4 Fomento del empleo para los jóvenes investigadores</t>
  </si>
  <si>
    <t>12.1.1.1 Sistemas de Gestión y Control, Empleo</t>
  </si>
  <si>
    <t xml:space="preserve">12.1.1.2 Sistemas de Gestión y Control, Educación </t>
  </si>
  <si>
    <t>12.1.1.3 Sistemas de Gestión y Control, Empleo</t>
  </si>
  <si>
    <t>12.1.3.1 Información y comunicación, Educación</t>
  </si>
  <si>
    <t>8.2</t>
  </si>
  <si>
    <t>8.2.1</t>
  </si>
  <si>
    <t>8.2.2</t>
  </si>
  <si>
    <t>8.2.4</t>
  </si>
  <si>
    <t>8.2.3</t>
  </si>
  <si>
    <t>UNO</t>
  </si>
  <si>
    <t>DOS</t>
  </si>
  <si>
    <t>TRES</t>
  </si>
  <si>
    <t>OCHO</t>
  </si>
  <si>
    <t>UNO_IEJ</t>
  </si>
  <si>
    <t>CINCO_IEJ</t>
  </si>
  <si>
    <t>OCHO_IEJ</t>
  </si>
  <si>
    <t>P</t>
  </si>
  <si>
    <t>L</t>
  </si>
  <si>
    <t>ID</t>
  </si>
  <si>
    <t>Indicador comunes de productividad</t>
  </si>
  <si>
    <t>T</t>
  </si>
  <si>
    <t>H</t>
  </si>
  <si>
    <t>CO01</t>
  </si>
  <si>
    <t xml:space="preserve">Desempleados, incluidos de larga duración </t>
  </si>
  <si>
    <t>CO02</t>
  </si>
  <si>
    <t xml:space="preserve">Desempleados de larga duración </t>
  </si>
  <si>
    <t>CO03</t>
  </si>
  <si>
    <t xml:space="preserve">Personas inactivas </t>
  </si>
  <si>
    <t>CO04</t>
  </si>
  <si>
    <t xml:space="preserve">Personas inactivas y no integradas en los sistemas de educación o formación </t>
  </si>
  <si>
    <t>CO05</t>
  </si>
  <si>
    <t>Personas con empleo, incluidos los trabajadores por cuenta propia</t>
  </si>
  <si>
    <t>CO06</t>
  </si>
  <si>
    <t xml:space="preserve">Personas menores de 25 años </t>
  </si>
  <si>
    <t>0A</t>
  </si>
  <si>
    <t>Personas entre 25 años y 54 años</t>
  </si>
  <si>
    <t>CO07</t>
  </si>
  <si>
    <t>Personas mayores de 54 años</t>
  </si>
  <si>
    <t>CO08</t>
  </si>
  <si>
    <t>Mayores de 54 años desempleados, incluidos desempleados de larga duración, o personas inactivas que no siguen ninguna educación ni formación</t>
  </si>
  <si>
    <t>0B</t>
  </si>
  <si>
    <t>Personas sin estudios (CINE 0)</t>
  </si>
  <si>
    <t>CO09</t>
  </si>
  <si>
    <t xml:space="preserve">Personas con estudios de enseñanza primaria (CINE 1) o primer ciclo de educación secundaria (CINE 2) </t>
  </si>
  <si>
    <t>CO10</t>
  </si>
  <si>
    <t xml:space="preserve">Personas con segundo ciclo de educación secundaria (CINE 3) o educación postsecundaria (CINE 4) </t>
  </si>
  <si>
    <t>CO11</t>
  </si>
  <si>
    <t xml:space="preserve">Personas con enseñanza superior o terciaria (CINE 5 a 8) </t>
  </si>
  <si>
    <t>CO15</t>
  </si>
  <si>
    <t xml:space="preserve">Inmigrantes, participantes de origen extranjero, minorías (incluidas las comunidades marginadas, como la romaní) </t>
  </si>
  <si>
    <t>CO16</t>
  </si>
  <si>
    <t xml:space="preserve">Participantes con discapacidad </t>
  </si>
  <si>
    <t>CO17</t>
  </si>
  <si>
    <t xml:space="preserve">Otros participantes desfavorecidos </t>
  </si>
  <si>
    <t>CO18</t>
  </si>
  <si>
    <t xml:space="preserve">Personas sin hogar o afectadas por la exclusión en materia de vivienda </t>
  </si>
  <si>
    <t>CO19</t>
  </si>
  <si>
    <r>
      <t xml:space="preserve">Personas de zonas rurales </t>
    </r>
    <r>
      <rPr>
        <sz val="8"/>
        <color rgb="FFFF0000"/>
        <rFont val="Segoe UI"/>
        <family val="2"/>
      </rPr>
      <t xml:space="preserve">(1) </t>
    </r>
  </si>
  <si>
    <t>EO01</t>
  </si>
  <si>
    <t>Participantes en situación o riesgo de exclusión social</t>
  </si>
  <si>
    <r>
      <t>Total participantes 
(</t>
    </r>
    <r>
      <rPr>
        <sz val="8"/>
        <color rgb="FF000000"/>
        <rFont val="Segoe UI"/>
        <family val="2"/>
      </rPr>
      <t>CO01) Desempleados+(CO03) Personas Inactivas+(CO05) Personas con empleo.</t>
    </r>
  </si>
  <si>
    <t>Participantes con datos incompletos</t>
  </si>
  <si>
    <t>(1)  Zonas rurales =  áreas escasamente pobladas (personas procedentes de zonas rurales) son aquellas identificadas con el código DEGURBA 3. Ver Hoja de Cálculo del final ZONAS RURALES_DEGURBA3.</t>
  </si>
  <si>
    <r>
      <t xml:space="preserve">Total general de participantes 
</t>
    </r>
    <r>
      <rPr>
        <sz val="8"/>
        <color rgb="FF000000"/>
        <rFont val="Segoe UI"/>
        <family val="2"/>
      </rPr>
      <t>suma Total completos +  incompletos (valor acumulado).</t>
    </r>
  </si>
  <si>
    <t xml:space="preserve">Valor acumulativo </t>
  </si>
  <si>
    <t>INDICADORES COMUNES DE PRODUCTIVIDAD SOBRE LAS ENTIDADES</t>
  </si>
  <si>
    <t>Indicar el número total de proyectos aprobados en la operación de referencia</t>
  </si>
  <si>
    <t>CO20</t>
  </si>
  <si>
    <t>Número de proyectos ejecutados en su totalidad o en parte por interlocutores sociales u ONG</t>
  </si>
  <si>
    <t>CO21</t>
  </si>
  <si>
    <t>Número de proyectos dedicados a la participación y la progresión sostenibles de las mujeres en el ámbito del empleo</t>
  </si>
  <si>
    <t>CO22</t>
  </si>
  <si>
    <t>Número de proyectos dirigidos a las administraciones públicas o a los servicios públicos a nivel nacional, regional o local</t>
  </si>
  <si>
    <t>CO23</t>
  </si>
  <si>
    <t>Número de microempresas y pequeñas y medianas empresas apoyadas (incluidas las cooperativas y las empresas de la economía social)</t>
  </si>
  <si>
    <t>Indicador de resultados</t>
  </si>
  <si>
    <t>INDICADORES COMUNES DE RESULTADOS INMEDIATOS</t>
  </si>
  <si>
    <t>CR01</t>
  </si>
  <si>
    <t>Participantes inactivos que buscan trabajo tras su participación</t>
  </si>
  <si>
    <t>CR02</t>
  </si>
  <si>
    <t xml:space="preserve">Participantes que se han integrado en los sistemas de educación o formación tras su participación </t>
  </si>
  <si>
    <t>CR03</t>
  </si>
  <si>
    <t xml:space="preserve">Participantes que obtienen una cualificación tras su participación </t>
  </si>
  <si>
    <t>CR04</t>
  </si>
  <si>
    <t>Participantes (TODOS) que obtienen un empleo, incluido por cuenta propia ,tras su participación</t>
  </si>
  <si>
    <t>CR05</t>
  </si>
  <si>
    <t>Participantes desfavorecidos que buscan trabajo, se integran en los sistemas de educación o formación, obtienen una cualificación u obtienen un empleo, incluido por cuenta propia, tras su participación.</t>
  </si>
  <si>
    <t>ER01</t>
  </si>
  <si>
    <t>Participantes en situación o riesgo de exclusión social que buscan trabajo, se integran en los sistemas de educación  o formación, obtienen una cualificación u obtienen un empleo, incluido por cuenta propia, tras su participación</t>
  </si>
  <si>
    <r>
      <t xml:space="preserve">INDICADORES COMUNES DE RESULTADOS A LARGO PLAZO </t>
    </r>
    <r>
      <rPr>
        <b/>
        <sz val="8"/>
        <color rgb="FFFF0000"/>
        <rFont val="Segoe UI"/>
        <family val="2"/>
      </rPr>
      <t>SUSCEPTIBLES DE EXTRAER MEDIANTE MUESTRA REPRESENTATIVA (Ver Hoja de Cálculo "3_Cálculo_Muestra_IRLP")</t>
    </r>
  </si>
  <si>
    <t>CR06</t>
  </si>
  <si>
    <t>Participantes que obtienen un empleo, incluido por cuenta propia, en el plazo de seis meses siguientes a su participación</t>
  </si>
  <si>
    <t>CR07</t>
  </si>
  <si>
    <t>Participantes que hayan mejorado su situación en el mercado de trabajo en el plazo de los seis meses siguientes a su participación</t>
  </si>
  <si>
    <t>CR08</t>
  </si>
  <si>
    <t>Participantes mayores de 54 años de edad que obtienen un empleo, incluido por cuenta propia, en el plazo de seis meses siguientes a su participación</t>
  </si>
  <si>
    <t>CR09</t>
  </si>
  <si>
    <t>Participantes desfavorecidos que obtienen un empleo, incluido por cuenta propia, en el plazo de seis meses siguientes a su participación</t>
  </si>
  <si>
    <t>INDICADORES ESPECÍFICOS DE RESULTADOS INMEDIATOS (en su caso)</t>
  </si>
  <si>
    <t>Cuadro 2. Indicadores de productividad y resultado, comunes o específicos</t>
  </si>
  <si>
    <t>CP</t>
  </si>
  <si>
    <t>DEGURBA</t>
  </si>
  <si>
    <t>DATOS INCOMPLETOS</t>
  </si>
  <si>
    <t xml:space="preserve">Operación: </t>
  </si>
  <si>
    <t>Etiquetas de fila</t>
  </si>
  <si>
    <t>(en blanco)</t>
  </si>
  <si>
    <t>Total general</t>
  </si>
  <si>
    <t>Nº  Participante</t>
  </si>
  <si>
    <t>R</t>
  </si>
  <si>
    <t>13.1.1.1 Mantenimiento de la actividad de personas trabajadoras autónomas - REACT-UE</t>
  </si>
  <si>
    <t>13.1.1</t>
  </si>
  <si>
    <t>13.1</t>
  </si>
  <si>
    <t>13.1.2.1 Planes Sociales de Empleo - REACT-UE</t>
  </si>
  <si>
    <t>13.1.2</t>
  </si>
  <si>
    <t>13.1.3.1 Ciclos de FP de grado superior - REACT-UE</t>
  </si>
  <si>
    <t>13.1.3</t>
  </si>
  <si>
    <t>14.1.1.1 Sistemas de gestión y control - REACT-UE</t>
  </si>
  <si>
    <t>14.1.1</t>
  </si>
  <si>
    <t>14.1</t>
  </si>
  <si>
    <t>REACT</t>
  </si>
  <si>
    <t>LISTA</t>
  </si>
  <si>
    <t>DATOS</t>
  </si>
  <si>
    <t>Nº</t>
  </si>
  <si>
    <t>¿En qué medida encuentra tiempo para hacer las cosas que realmente quiere hacer? </t>
  </si>
  <si>
    <t>¿Cuán difícil le resulta gestionar problemas importantes que ocurren en su vida?</t>
  </si>
  <si>
    <t xml:space="preserve">Cuando las cosas van mal en mi vida, generalmente me lleva mucho tiempo volver a la normalidad. </t>
  </si>
  <si>
    <t xml:space="preserve">¿En qué medida considera que tiene un sentido de dirección en su vida? </t>
  </si>
  <si>
    <t xml:space="preserve">"En general siento que lo que hago en mi día a día tiene valor y merece la pena" </t>
  </si>
  <si>
    <t>Me siento libre para decidir por mí mismo/a cómo vivir mi vida. </t>
  </si>
  <si>
    <t>¿En qué medida aprende cosas nuevas en su vida?</t>
  </si>
  <si>
    <t xml:space="preserve">En mi día a día tengo pocas oportunidades de demostrar de lo que soy capaz de hacer. </t>
  </si>
  <si>
    <t>La mayoría de los días me siento realizado/a con lo que hago.</t>
  </si>
  <si>
    <t>Hay muchas cosas en las que siento que soy bueno/a. Señale una de las respuestas.</t>
  </si>
  <si>
    <t xml:space="preserve">¿Cuántos días de los últimos 7 días estuvo usted físicamente activo/a de forma continua durante 20 minutos o más? </t>
  </si>
  <si>
    <t xml:space="preserve">¿Con qué frecuencia se reúne socialmente con amigos, familiares o compañeros de trabajo? </t>
  </si>
  <si>
    <t xml:space="preserve">A veces siento que hago todo mal. </t>
  </si>
  <si>
    <t xml:space="preserve">¿En qué medida se siente apreciado/a por las personas cercanas a usted? </t>
  </si>
  <si>
    <t>¿En qué medida recibe ayuda y apoyo de personas cercanas cuando lo necesita?</t>
  </si>
  <si>
    <t xml:space="preserve">¿En qué medida siente que los demás le tratan con respeto? </t>
  </si>
  <si>
    <t>¿En qué medida se siente cerca de las personas de su entorno local?</t>
  </si>
  <si>
    <t> ¿En qué medida siente que las personas de su entorno local se apoyan unas a otras? </t>
  </si>
  <si>
    <t>Para la mayoría de la gente las cosas van peor en vez de mejor.  </t>
  </si>
  <si>
    <t>INSTRUCCIONES PARA RELLENAR CUESTIONARIO DE BIENESTAR</t>
  </si>
  <si>
    <r>
      <rPr>
        <sz val="12"/>
        <color theme="3"/>
        <rFont val="Calibri"/>
        <family val="2"/>
        <scheme val="minor"/>
      </rPr>
      <t>1.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 cada persona participante se le debe realizar el cuestionario inicial antes de comenzar la acción desarrollada y el cuestionario final al terminar la acción.</t>
    </r>
  </si>
  <si>
    <r>
      <rPr>
        <sz val="12"/>
        <color theme="3"/>
        <rFont val="Calibri"/>
        <family val="2"/>
        <scheme val="minor"/>
      </rPr>
      <t>2.</t>
    </r>
    <r>
      <rPr>
        <sz val="11"/>
        <color theme="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Se deben rellenar todas las celdas y puntuar las mismas acorde a las respuestas ofrecidas por la persona participante.</t>
    </r>
  </si>
  <si>
    <r>
      <rPr>
        <sz val="12"/>
        <color theme="3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Los datos de cada persona participante aparecerán en el cuestionario final por lo que solamente se deberán rellenar las respuestas al cuestionario correspondiente a esa misma persona.</t>
    </r>
  </si>
  <si>
    <r>
      <rPr>
        <sz val="12"/>
        <color theme="3"/>
        <rFont val="Calibri"/>
        <family val="2"/>
        <scheme val="minor"/>
      </rPr>
      <t>4</t>
    </r>
    <r>
      <rPr>
        <sz val="11"/>
        <color theme="3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La hoja resultados se completará automáticamente por lo que no debe rellenarse.</t>
    </r>
  </si>
  <si>
    <t>Participante que ha mejorado su Bienestar</t>
  </si>
  <si>
    <t xml:space="preserve">Conteste de 0 a 10 siendo la opción 0 "extremadamente difícil" y 10 "extremadamente fácil". </t>
  </si>
  <si>
    <t xml:space="preserve">Conteste siendo 1=Totalmente de acuerdo, 2=De acuerdo, 3=Ni de acuerdo ni en desacuerdo, 4=en desacuerdo y 5=Totalmente en desacuerdo. </t>
  </si>
  <si>
    <t xml:space="preserve">Conteste de 0 a 10 siendo la opción 0 "ninguno" y 10 "completamente". </t>
  </si>
  <si>
    <t xml:space="preserve">Valore su respuesta entre 1 y 6, siendo 1 "nada" y 6 "en gran medida". </t>
  </si>
  <si>
    <t xml:space="preserve">Conteste siendo 0 ningún día, 1 un día,2 dos días, 3 tres días, 4 cuatro días, 5 cinco días, 6 seis días y 7 siete días. </t>
  </si>
  <si>
    <t>Conteste siendo 1 nunca, 2 menos de una vez al mes, 3 una vez al mes,4 varias veces al mes, 5 una vez por semana, 6 varias veces por semana, 7 todos los días.</t>
  </si>
  <si>
    <t xml:space="preserve">Conteste siendo 1 Totalmente de acuerdo, 2 De acuerdo, 3 Ni de acuerdo ni en desacuerdo, 4 En desacuerdo, 5 Totalmente de acuerdo. </t>
  </si>
  <si>
    <t xml:space="preserve">Conteste siendo 0 nada y 10 completamente. </t>
  </si>
  <si>
    <t xml:space="preserve">Conteste siendo 0 nada y 6 completamente. </t>
  </si>
  <si>
    <t xml:space="preserve">Conteste siendo 1 nada y 6  en gran medida. </t>
  </si>
  <si>
    <t>¿Cómo de a menudo se siente receptivo/a y aprecia lo que hay a su alrededor?</t>
  </si>
  <si>
    <t>Conteste de 0 a 10 siendo 0 "nunca" y 10 "siempre"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</si>
</sst>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0\.000\.000#"/>
    <numFmt numFmtId="165" formatCode="00000"/>
    <numFmt numFmtId="166" formatCode="#0\ 000\ 000#"/>
    <numFmt numFmtId="167" formatCode="###\ ###\ ###"/>
  </numFmts>
  <fonts count="6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1F497D"/>
      <name val="Arial Narrow"/>
      <family val="2"/>
    </font>
    <font>
      <b/>
      <sz val="10"/>
      <color theme="1"/>
      <name val="Arial Narrow"/>
      <family val="2"/>
    </font>
    <font>
      <sz val="8"/>
      <color indexed="64"/>
      <name val="MS Sans Serif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Segoe U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8"/>
      <name val="Segoe UI"/>
      <family val="2"/>
    </font>
    <font>
      <sz val="20"/>
      <color theme="1"/>
      <name val="Calibri"/>
      <family val="2"/>
      <scheme val="minor"/>
    </font>
    <font>
      <sz val="8"/>
      <color rgb="FFFF0000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color rgb="FFFF0000"/>
      <name val="Segoe UI"/>
      <family val="2"/>
    </font>
    <font>
      <i/>
      <sz val="8"/>
      <color theme="0" tint="-0.499984740745262"/>
      <name val="Segoe UI"/>
      <family val="2"/>
    </font>
    <font>
      <b/>
      <sz val="10"/>
      <color theme="1"/>
      <name val="Segoe UI"/>
      <family val="2"/>
    </font>
    <font>
      <b/>
      <sz val="6"/>
      <color rgb="FF000000"/>
      <name val="Segoe UI"/>
      <family val="2"/>
    </font>
    <font>
      <sz val="6"/>
      <color rgb="FF000000"/>
      <name val="Segoe UI"/>
      <family val="2"/>
    </font>
    <font>
      <b/>
      <sz val="8"/>
      <color theme="9" tint="-0.249977111117893"/>
      <name val="Segoe UI"/>
      <family val="2"/>
    </font>
    <font>
      <sz val="11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9"/>
      <color theme="1" tint="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theme="4" tint="0.59996337778862885"/>
      </left>
      <right style="thin">
        <color theme="0" tint="-0.14996795556505021"/>
      </right>
      <top style="medium">
        <color theme="4" tint="0.59996337778862885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 tint="0.59996337778862885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4" tint="0.59996337778862885"/>
      </right>
      <top style="medium">
        <color theme="4" tint="0.59996337778862885"/>
      </top>
      <bottom style="thin">
        <color theme="0" tint="-0.14996795556505021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4" tint="0.59996337778862885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4" tint="0.59996337778862885"/>
      </right>
      <top style="thin">
        <color theme="1" tint="0.499984740745262"/>
      </top>
      <bottom style="thin">
        <color theme="0" tint="-0.14996795556505021"/>
      </bottom>
      <diagonal/>
    </border>
    <border>
      <left style="medium">
        <color theme="4" tint="0.59996337778862885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theme="4" tint="0.59996337778862885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4" tint="0.399945066682943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4" tint="0.59996337778862885"/>
      </bottom>
      <diagonal/>
    </border>
    <border>
      <left style="thin">
        <color theme="0" tint="-0.14996795556505021"/>
      </left>
      <right style="medium">
        <color theme="4" tint="0.59996337778862885"/>
      </right>
      <top style="thin">
        <color theme="0" tint="-0.14996795556505021"/>
      </top>
      <bottom style="medium">
        <color theme="4" tint="0.59996337778862885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4" tint="0.59996337778862885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4" tint="0.59996337778862885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00000"/>
      </left>
      <right style="thin">
        <color theme="0" tint="-0.14996795556505021"/>
      </right>
      <top style="medium">
        <color rgb="FFC0000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C00000"/>
      </top>
      <bottom style="thin">
        <color theme="0" tint="-0.14996795556505021"/>
      </bottom>
      <diagonal/>
    </border>
    <border>
      <left style="medium">
        <color theme="4" tint="0.59996337778862885"/>
      </left>
      <right style="thin">
        <color theme="0" tint="-0.14996795556505021"/>
      </right>
      <top style="medium">
        <color rgb="FFC0000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00000"/>
      </right>
      <top style="medium">
        <color rgb="FFC00000"/>
      </top>
      <bottom style="thin">
        <color theme="0" tint="-0.14996795556505021"/>
      </bottom>
      <diagonal/>
    </border>
    <border>
      <left style="medium">
        <color rgb="FFC000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C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00000"/>
      </left>
      <right style="thin">
        <color theme="0" tint="-0.14996795556505021"/>
      </right>
      <top style="thin">
        <color theme="0" tint="-0.14996795556505021"/>
      </top>
      <bottom style="medium">
        <color rgb="FFC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C00000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0" tint="-0.14996795556505021"/>
      </top>
      <bottom style="medium">
        <color rgb="FFC00000"/>
      </bottom>
      <diagonal/>
    </border>
    <border>
      <left style="thin">
        <color theme="0" tint="-0.14996795556505021"/>
      </left>
      <right style="medium">
        <color rgb="FFC00000"/>
      </right>
      <top style="thin">
        <color theme="0" tint="-0.14996795556505021"/>
      </top>
      <bottom style="medium">
        <color rgb="FFC00000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theme="0" tint="-0.14996795556505021"/>
      </top>
      <bottom style="medium">
        <color theme="4" tint="0.59996337778862885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4" tint="0.59996337778862885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4" tint="0.59996337778862885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1" tint="0.499984740745262"/>
      </bottom>
      <diagonal/>
    </border>
    <border>
      <left style="medium">
        <color theme="4" tint="0.59996337778862885"/>
      </left>
      <right style="thin">
        <color theme="0" tint="-0.14996795556505021"/>
      </right>
      <top/>
      <bottom style="thin">
        <color theme="1" tint="0.499984740745262"/>
      </bottom>
      <diagonal/>
    </border>
    <border>
      <left style="thin">
        <color theme="0" tint="-0.14996795556505021"/>
      </left>
      <right style="medium">
        <color theme="4" tint="0.59996337778862885"/>
      </right>
      <top/>
      <bottom style="thin">
        <color theme="0" tint="-0.14996795556505021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/>
      </top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0" tint="-0.14996795556505021"/>
      </top>
      <bottom style="thin">
        <color theme="4" tint="0.39994506668294322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2" fillId="3" borderId="3" xfId="0" applyFont="1" applyFill="1" applyBorder="1" applyAlignment="1">
      <alignment horizontal="justify" vertical="top" wrapText="1"/>
    </xf>
    <xf numFmtId="0" fontId="3" fillId="3" borderId="4" xfId="0" applyFont="1" applyFill="1" applyBorder="1" applyAlignment="1">
      <alignment horizontal="justify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justify"/>
    </xf>
    <xf numFmtId="0" fontId="2" fillId="2" borderId="3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justify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justify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justify"/>
    </xf>
    <xf numFmtId="0" fontId="0" fillId="0" borderId="5" xfId="0" applyBorder="1"/>
    <xf numFmtId="0" fontId="0" fillId="4" borderId="5" xfId="0" applyFill="1" applyBorder="1"/>
    <xf numFmtId="0" fontId="0" fillId="5" borderId="5" xfId="0" applyFill="1" applyBorder="1"/>
    <xf numFmtId="0" fontId="2" fillId="6" borderId="3" xfId="0" applyFont="1" applyFill="1" applyBorder="1" applyAlignment="1">
      <alignment horizontal="justify" vertical="top" wrapText="1"/>
    </xf>
    <xf numFmtId="0" fontId="4" fillId="6" borderId="4" xfId="0" applyFont="1" applyFill="1" applyBorder="1" applyAlignment="1">
      <alignment horizontal="justify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justify"/>
    </xf>
    <xf numFmtId="0" fontId="2" fillId="6" borderId="4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justify" vertical="top" wrapText="1"/>
    </xf>
    <xf numFmtId="0" fontId="4" fillId="7" borderId="4" xfId="0" applyFont="1" applyFill="1" applyBorder="1" applyAlignment="1">
      <alignment horizontal="justify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justify"/>
    </xf>
    <xf numFmtId="0" fontId="4" fillId="4" borderId="1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center"/>
    </xf>
    <xf numFmtId="0" fontId="4" fillId="4" borderId="2" xfId="0" applyFont="1" applyFill="1" applyBorder="1" applyAlignment="1">
      <alignment horizontal="center" vertical="center"/>
    </xf>
    <xf numFmtId="49" fontId="5" fillId="0" borderId="5" xfId="0" applyNumberFormat="1" applyFont="1" applyBorder="1"/>
    <xf numFmtId="49" fontId="5" fillId="9" borderId="5" xfId="0" applyNumberFormat="1" applyFont="1" applyFill="1" applyBorder="1"/>
    <xf numFmtId="0" fontId="5" fillId="5" borderId="5" xfId="0" applyFont="1" applyFill="1" applyBorder="1"/>
    <xf numFmtId="0" fontId="6" fillId="0" borderId="0" xfId="0" applyFont="1"/>
    <xf numFmtId="0" fontId="11" fillId="12" borderId="9" xfId="0" applyFont="1" applyFill="1" applyBorder="1"/>
    <xf numFmtId="0" fontId="11" fillId="0" borderId="0" xfId="0" applyFont="1"/>
    <xf numFmtId="0" fontId="6" fillId="12" borderId="11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8" fillId="1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vertical="center" wrapText="1"/>
    </xf>
    <xf numFmtId="3" fontId="16" fillId="8" borderId="20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3" fontId="19" fillId="0" borderId="21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3" fontId="16" fillId="0" borderId="20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15" borderId="22" xfId="0" applyFont="1" applyFill="1" applyBorder="1" applyAlignment="1">
      <alignment vertical="center" wrapText="1"/>
    </xf>
    <xf numFmtId="3" fontId="16" fillId="8" borderId="23" xfId="0" applyNumberFormat="1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12" borderId="24" xfId="0" applyFont="1" applyFill="1" applyBorder="1" applyAlignment="1">
      <alignment vertical="center" wrapText="1"/>
    </xf>
    <xf numFmtId="3" fontId="16" fillId="0" borderId="25" xfId="0" applyNumberFormat="1" applyFont="1" applyFill="1" applyBorder="1" applyAlignment="1">
      <alignment horizontal="center" vertical="center"/>
    </xf>
    <xf numFmtId="3" fontId="19" fillId="0" borderId="24" xfId="0" applyNumberFormat="1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16" borderId="14" xfId="0" applyFont="1" applyFill="1" applyBorder="1" applyAlignment="1">
      <alignment vertical="center" wrapText="1"/>
    </xf>
    <xf numFmtId="3" fontId="16" fillId="0" borderId="27" xfId="0" applyNumberFormat="1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vertical="center" wrapText="1"/>
    </xf>
    <xf numFmtId="0" fontId="18" fillId="17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3" fontId="22" fillId="0" borderId="29" xfId="0" applyNumberFormat="1" applyFont="1" applyFill="1" applyBorder="1" applyAlignment="1">
      <alignment horizontal="center" vertical="center"/>
    </xf>
    <xf numFmtId="0" fontId="17" fillId="14" borderId="14" xfId="0" applyFont="1" applyFill="1" applyBorder="1" applyAlignment="1">
      <alignment horizontal="center" vertical="center" wrapText="1"/>
    </xf>
    <xf numFmtId="0" fontId="17" fillId="14" borderId="14" xfId="0" applyFont="1" applyFill="1" applyBorder="1" applyAlignment="1">
      <alignment vertical="center" wrapText="1"/>
    </xf>
    <xf numFmtId="3" fontId="25" fillId="0" borderId="32" xfId="0" applyNumberFormat="1" applyFont="1" applyFill="1" applyBorder="1" applyAlignment="1">
      <alignment horizontal="center" vertical="center"/>
    </xf>
    <xf numFmtId="3" fontId="25" fillId="0" borderId="33" xfId="0" applyNumberFormat="1" applyFont="1" applyFill="1" applyBorder="1" applyAlignment="1">
      <alignment horizontal="center" vertical="center"/>
    </xf>
    <xf numFmtId="3" fontId="24" fillId="0" borderId="34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2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0" fontId="17" fillId="12" borderId="6" xfId="0" applyFont="1" applyFill="1" applyBorder="1" applyAlignment="1">
      <alignment horizontal="left" vertical="center"/>
    </xf>
    <xf numFmtId="0" fontId="17" fillId="12" borderId="6" xfId="0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12" borderId="20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vertical="center" wrapText="1"/>
    </xf>
    <xf numFmtId="3" fontId="16" fillId="14" borderId="20" xfId="0" applyNumberFormat="1" applyFont="1" applyFill="1" applyBorder="1" applyAlignment="1">
      <alignment horizontal="center" vertical="center"/>
    </xf>
    <xf numFmtId="3" fontId="19" fillId="14" borderId="6" xfId="0" applyNumberFormat="1" applyFont="1" applyFill="1" applyBorder="1" applyAlignment="1">
      <alignment horizontal="center" vertical="center"/>
    </xf>
    <xf numFmtId="3" fontId="18" fillId="14" borderId="21" xfId="0" applyNumberFormat="1" applyFont="1" applyFill="1" applyBorder="1" applyAlignment="1">
      <alignment horizontal="center" vertical="center"/>
    </xf>
    <xf numFmtId="0" fontId="17" fillId="12" borderId="43" xfId="0" applyFont="1" applyFill="1" applyBorder="1" applyAlignment="1">
      <alignment horizontal="center" vertical="center"/>
    </xf>
    <xf numFmtId="0" fontId="18" fillId="12" borderId="42" xfId="0" applyFont="1" applyFill="1" applyBorder="1" applyAlignment="1">
      <alignment horizontal="center" vertical="center"/>
    </xf>
    <xf numFmtId="0" fontId="18" fillId="12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3" fontId="17" fillId="4" borderId="20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18" fillId="4" borderId="46" xfId="0" applyNumberFormat="1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vertical="center" wrapText="1"/>
    </xf>
    <xf numFmtId="3" fontId="26" fillId="4" borderId="49" xfId="0" applyNumberFormat="1" applyFont="1" applyFill="1" applyBorder="1" applyAlignment="1">
      <alignment horizontal="center" vertical="center"/>
    </xf>
    <xf numFmtId="3" fontId="21" fillId="4" borderId="48" xfId="0" applyNumberFormat="1" applyFont="1" applyFill="1" applyBorder="1" applyAlignment="1">
      <alignment horizontal="center" vertical="center"/>
    </xf>
    <xf numFmtId="3" fontId="21" fillId="4" borderId="50" xfId="0" applyNumberFormat="1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3" fontId="17" fillId="4" borderId="51" xfId="0" applyNumberFormat="1" applyFont="1" applyFill="1" applyBorder="1" applyAlignment="1">
      <alignment horizontal="center" vertical="center"/>
    </xf>
    <xf numFmtId="3" fontId="18" fillId="4" borderId="32" xfId="0" applyNumberFormat="1" applyFont="1" applyFill="1" applyBorder="1" applyAlignment="1">
      <alignment horizontal="center" vertical="center"/>
    </xf>
    <xf numFmtId="3" fontId="18" fillId="4" borderId="33" xfId="0" applyNumberFormat="1" applyFont="1" applyFill="1" applyBorder="1" applyAlignment="1">
      <alignment horizontal="center" vertical="center"/>
    </xf>
    <xf numFmtId="0" fontId="35" fillId="0" borderId="0" xfId="0" applyFont="1" applyAlignment="1"/>
    <xf numFmtId="0" fontId="37" fillId="0" borderId="0" xfId="0" applyFont="1" applyAlignment="1">
      <alignment vertical="center"/>
    </xf>
    <xf numFmtId="0" fontId="34" fillId="0" borderId="54" xfId="0" quotePrefix="1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4" fillId="0" borderId="53" xfId="0" quotePrefix="1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0" borderId="53" xfId="0" applyFont="1" applyFill="1" applyBorder="1" applyAlignment="1">
      <alignment horizontal="center" vertical="center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30" xfId="0" applyNumberFormat="1" applyFont="1" applyFill="1" applyBorder="1" applyAlignment="1">
      <alignment horizontal="center" vertical="center"/>
    </xf>
    <xf numFmtId="165" fontId="38" fillId="0" borderId="53" xfId="0" applyNumberFormat="1" applyFont="1" applyFill="1" applyBorder="1" applyAlignment="1">
      <alignment horizontal="center" vertical="center" wrapText="1"/>
    </xf>
    <xf numFmtId="165" fontId="38" fillId="0" borderId="55" xfId="0" applyNumberFormat="1" applyFont="1" applyFill="1" applyBorder="1" applyAlignment="1">
      <alignment horizontal="center" vertical="center" wrapText="1"/>
    </xf>
    <xf numFmtId="165" fontId="33" fillId="0" borderId="53" xfId="0" applyNumberFormat="1" applyFont="1" applyFill="1" applyBorder="1" applyAlignment="1">
      <alignment horizontal="center" vertical="center"/>
    </xf>
    <xf numFmtId="165" fontId="33" fillId="0" borderId="5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8" fillId="0" borderId="0" xfId="0" applyNumberFormat="1" applyFont="1" applyAlignment="1">
      <alignment vertical="center"/>
    </xf>
    <xf numFmtId="3" fontId="24" fillId="13" borderId="31" xfId="0" applyNumberFormat="1" applyFont="1" applyFill="1" applyBorder="1" applyAlignment="1">
      <alignment horizontal="center" vertical="center"/>
    </xf>
    <xf numFmtId="3" fontId="16" fillId="0" borderId="56" xfId="0" applyNumberFormat="1" applyFont="1" applyFill="1" applyBorder="1" applyAlignment="1">
      <alignment horizontal="center" vertical="center"/>
    </xf>
    <xf numFmtId="3" fontId="19" fillId="0" borderId="57" xfId="0" applyNumberFormat="1" applyFont="1" applyFill="1" applyBorder="1" applyAlignment="1">
      <alignment horizontal="center" vertical="center"/>
    </xf>
    <xf numFmtId="3" fontId="19" fillId="0" borderId="58" xfId="0" applyNumberFormat="1" applyFont="1" applyFill="1" applyBorder="1" applyAlignment="1">
      <alignment horizontal="center" vertical="center"/>
    </xf>
    <xf numFmtId="3" fontId="24" fillId="13" borderId="51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53" xfId="0" applyNumberFormat="1" applyFont="1" applyFill="1" applyBorder="1" applyAlignment="1">
      <alignment horizontal="center" vertical="center"/>
    </xf>
    <xf numFmtId="0" fontId="40" fillId="0" borderId="0" xfId="0" applyFont="1" applyFill="1"/>
    <xf numFmtId="165" fontId="36" fillId="18" borderId="52" xfId="0" applyNumberFormat="1" applyFont="1" applyFill="1" applyBorder="1" applyAlignment="1">
      <alignment horizontal="center" vertical="center"/>
    </xf>
    <xf numFmtId="49" fontId="36" fillId="18" borderId="52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9" fontId="42" fillId="0" borderId="0" xfId="0" applyNumberFormat="1" applyFont="1" applyFill="1" applyBorder="1" applyAlignment="1">
      <alignment horizontal="left"/>
    </xf>
    <xf numFmtId="0" fontId="44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pivotButton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12" borderId="59" xfId="0" applyFont="1" applyFill="1" applyBorder="1" applyAlignment="1">
      <alignment vertical="center" wrapText="1"/>
    </xf>
    <xf numFmtId="3" fontId="16" fillId="0" borderId="60" xfId="0" applyNumberFormat="1" applyFont="1" applyFill="1" applyBorder="1" applyAlignment="1">
      <alignment horizontal="center" vertical="center"/>
    </xf>
    <xf numFmtId="3" fontId="19" fillId="0" borderId="59" xfId="0" applyNumberFormat="1" applyFont="1" applyFill="1" applyBorder="1" applyAlignment="1">
      <alignment horizontal="center" vertical="center"/>
    </xf>
    <xf numFmtId="3" fontId="19" fillId="0" borderId="61" xfId="0" applyNumberFormat="1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vertical="center" wrapText="1"/>
    </xf>
    <xf numFmtId="3" fontId="16" fillId="0" borderId="29" xfId="0" applyNumberFormat="1" applyFont="1" applyFill="1" applyBorder="1" applyAlignment="1">
      <alignment horizontal="center" vertical="center"/>
    </xf>
    <xf numFmtId="3" fontId="19" fillId="0" borderId="28" xfId="0" applyNumberFormat="1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1" fillId="0" borderId="0" xfId="0" applyFont="1"/>
    <xf numFmtId="0" fontId="0" fillId="0" borderId="0" xfId="0" applyFont="1" applyAlignment="1">
      <alignment wrapText="1"/>
    </xf>
    <xf numFmtId="0" fontId="0" fillId="0" borderId="62" xfId="0" applyBorder="1"/>
    <xf numFmtId="0" fontId="0" fillId="0" borderId="63" xfId="0" applyBorder="1"/>
    <xf numFmtId="0" fontId="0" fillId="0" borderId="66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1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46" fillId="0" borderId="69" xfId="0" applyNumberFormat="1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47" fillId="0" borderId="71" xfId="0" applyNumberFormat="1" applyFont="1" applyFill="1" applyBorder="1" applyAlignment="1">
      <alignment horizontal="center" vertical="center"/>
    </xf>
    <xf numFmtId="1" fontId="47" fillId="0" borderId="71" xfId="0" applyNumberFormat="1" applyFont="1" applyFill="1" applyBorder="1" applyAlignment="1">
      <alignment horizontal="center" vertical="center"/>
    </xf>
    <xf numFmtId="1" fontId="47" fillId="0" borderId="73" xfId="0" applyNumberFormat="1" applyFont="1" applyFill="1" applyBorder="1" applyAlignment="1">
      <alignment horizontal="center" vertical="center"/>
    </xf>
    <xf numFmtId="49" fontId="48" fillId="8" borderId="71" xfId="0" applyNumberFormat="1" applyFont="1" applyFill="1" applyBorder="1" applyAlignment="1">
      <alignment horizontal="center" vertical="center"/>
    </xf>
    <xf numFmtId="0" fontId="49" fillId="8" borderId="68" xfId="0" applyFont="1" applyFill="1" applyBorder="1" applyAlignment="1">
      <alignment horizontal="center" vertical="center" wrapText="1"/>
    </xf>
    <xf numFmtId="0" fontId="49" fillId="8" borderId="72" xfId="0" applyFont="1" applyFill="1" applyBorder="1" applyAlignment="1">
      <alignment horizontal="center" vertical="center" wrapText="1"/>
    </xf>
    <xf numFmtId="49" fontId="46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70" xfId="0" applyFont="1" applyFill="1" applyBorder="1" applyAlignment="1" applyProtection="1">
      <alignment horizontal="center" vertical="center" wrapText="1"/>
      <protection hidden="1"/>
    </xf>
    <xf numFmtId="14" fontId="13" fillId="0" borderId="70" xfId="0" applyNumberFormat="1" applyFont="1" applyFill="1" applyBorder="1" applyAlignment="1" applyProtection="1">
      <alignment horizontal="center" vertical="center" wrapText="1"/>
      <protection hidden="1"/>
    </xf>
    <xf numFmtId="49" fontId="48" fillId="8" borderId="71" xfId="0" applyNumberFormat="1" applyFont="1" applyFill="1" applyBorder="1" applyAlignment="1" applyProtection="1">
      <alignment horizontal="center" vertical="center"/>
      <protection hidden="1"/>
    </xf>
    <xf numFmtId="0" fontId="48" fillId="8" borderId="68" xfId="0" applyFont="1" applyFill="1" applyBorder="1" applyAlignment="1" applyProtection="1">
      <alignment horizontal="center" vertical="center"/>
      <protection hidden="1"/>
    </xf>
    <xf numFmtId="0" fontId="48" fillId="8" borderId="68" xfId="0" applyNumberFormat="1" applyFont="1" applyFill="1" applyBorder="1" applyAlignment="1" applyProtection="1">
      <alignment horizontal="center" vertical="center"/>
      <protection hidden="1"/>
    </xf>
    <xf numFmtId="0" fontId="48" fillId="8" borderId="68" xfId="0" applyFont="1" applyFill="1" applyBorder="1" applyAlignment="1" applyProtection="1">
      <alignment horizontal="center" vertical="center" wrapText="1"/>
      <protection hidden="1"/>
    </xf>
    <xf numFmtId="49" fontId="48" fillId="8" borderId="68" xfId="0" applyNumberFormat="1" applyFont="1" applyFill="1" applyBorder="1" applyAlignment="1" applyProtection="1">
      <alignment horizontal="center" vertical="center"/>
      <protection hidden="1"/>
    </xf>
    <xf numFmtId="0" fontId="47" fillId="0" borderId="71" xfId="0" applyNumberFormat="1" applyFont="1" applyFill="1" applyBorder="1" applyAlignment="1" applyProtection="1">
      <alignment horizontal="center" vertical="center"/>
      <protection hidden="1"/>
    </xf>
    <xf numFmtId="164" fontId="37" fillId="0" borderId="68" xfId="0" applyNumberFormat="1" applyFont="1" applyFill="1" applyBorder="1" applyAlignment="1" applyProtection="1">
      <alignment horizontal="center" vertical="center"/>
      <protection hidden="1"/>
    </xf>
    <xf numFmtId="0" fontId="14" fillId="0" borderId="68" xfId="0" applyFont="1" applyFill="1" applyBorder="1" applyAlignment="1" applyProtection="1">
      <alignment horizontal="left" vertical="center" wrapText="1"/>
      <protection hidden="1"/>
    </xf>
    <xf numFmtId="14" fontId="14" fillId="0" borderId="68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68" xfId="0" applyFont="1" applyFill="1" applyBorder="1" applyAlignment="1" applyProtection="1">
      <alignment horizontal="center" vertical="center"/>
      <protection hidden="1"/>
    </xf>
    <xf numFmtId="165" fontId="14" fillId="0" borderId="68" xfId="0" applyNumberFormat="1" applyFont="1" applyFill="1" applyBorder="1" applyAlignment="1" applyProtection="1">
      <alignment horizontal="center" vertical="center"/>
      <protection hidden="1"/>
    </xf>
    <xf numFmtId="0" fontId="14" fillId="0" borderId="68" xfId="0" applyFont="1" applyFill="1" applyBorder="1" applyAlignment="1" applyProtection="1">
      <alignment horizontal="left" vertical="center"/>
      <protection hidden="1"/>
    </xf>
    <xf numFmtId="167" fontId="14" fillId="0" borderId="68" xfId="0" applyNumberFormat="1" applyFont="1" applyFill="1" applyBorder="1" applyAlignment="1" applyProtection="1">
      <alignment horizontal="center" vertical="center"/>
      <protection hidden="1"/>
    </xf>
    <xf numFmtId="49" fontId="8" fillId="0" borderId="68" xfId="1" applyNumberForma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Protection="1">
      <protection hidden="1"/>
    </xf>
    <xf numFmtId="1" fontId="47" fillId="0" borderId="71" xfId="0" applyNumberFormat="1" applyFont="1" applyFill="1" applyBorder="1" applyAlignment="1" applyProtection="1">
      <alignment horizontal="center" vertical="center"/>
      <protection hidden="1"/>
    </xf>
    <xf numFmtId="49" fontId="45" fillId="0" borderId="68" xfId="1" applyNumberFormat="1" applyFont="1" applyFill="1" applyBorder="1" applyAlignment="1" applyProtection="1">
      <alignment horizontal="left" vertical="center"/>
      <protection hidden="1"/>
    </xf>
    <xf numFmtId="0" fontId="47" fillId="0" borderId="68" xfId="0" applyFont="1" applyFill="1" applyBorder="1" applyAlignment="1" applyProtection="1">
      <alignment horizontal="center" vertical="center"/>
      <protection hidden="1"/>
    </xf>
    <xf numFmtId="0" fontId="47" fillId="0" borderId="68" xfId="0" applyFont="1" applyFill="1" applyBorder="1" applyProtection="1">
      <protection hidden="1"/>
    </xf>
    <xf numFmtId="0" fontId="14" fillId="0" borderId="68" xfId="0" applyFont="1" applyFill="1" applyBorder="1" applyProtection="1">
      <protection hidden="1"/>
    </xf>
    <xf numFmtId="0" fontId="45" fillId="0" borderId="68" xfId="0" applyFont="1" applyFill="1" applyBorder="1" applyProtection="1">
      <protection hidden="1"/>
    </xf>
    <xf numFmtId="1" fontId="47" fillId="0" borderId="73" xfId="0" applyNumberFormat="1" applyFont="1" applyFill="1" applyBorder="1" applyAlignment="1" applyProtection="1">
      <alignment horizontal="center" vertical="center"/>
      <protection hidden="1"/>
    </xf>
    <xf numFmtId="164" fontId="37" fillId="0" borderId="74" xfId="0" applyNumberFormat="1" applyFont="1" applyFill="1" applyBorder="1" applyAlignment="1" applyProtection="1">
      <alignment horizontal="center" vertical="center"/>
      <protection hidden="1"/>
    </xf>
    <xf numFmtId="0" fontId="14" fillId="0" borderId="74" xfId="0" applyFont="1" applyFill="1" applyBorder="1" applyAlignment="1" applyProtection="1">
      <alignment horizontal="left" vertical="center" wrapText="1"/>
      <protection hidden="1"/>
    </xf>
    <xf numFmtId="14" fontId="14" fillId="0" borderId="74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74" xfId="0" applyFont="1" applyFill="1" applyBorder="1" applyAlignment="1" applyProtection="1">
      <alignment horizontal="center" vertical="center"/>
      <protection hidden="1"/>
    </xf>
    <xf numFmtId="165" fontId="14" fillId="0" borderId="74" xfId="0" applyNumberFormat="1" applyFont="1" applyFill="1" applyBorder="1" applyAlignment="1" applyProtection="1">
      <alignment horizontal="center" vertical="center"/>
      <protection hidden="1"/>
    </xf>
    <xf numFmtId="0" fontId="14" fillId="0" borderId="74" xfId="0" applyFont="1" applyFill="1" applyBorder="1" applyAlignment="1" applyProtection="1">
      <alignment horizontal="left" vertical="center"/>
      <protection hidden="1"/>
    </xf>
    <xf numFmtId="167" fontId="14" fillId="0" borderId="74" xfId="0" applyNumberFormat="1" applyFont="1" applyFill="1" applyBorder="1" applyAlignment="1" applyProtection="1">
      <alignment horizontal="center" vertical="center"/>
      <protection hidden="1"/>
    </xf>
    <xf numFmtId="49" fontId="45" fillId="0" borderId="74" xfId="1" applyNumberFormat="1" applyFont="1" applyFill="1" applyBorder="1" applyAlignment="1" applyProtection="1">
      <alignment horizontal="left" vertical="center"/>
      <protection hidden="1"/>
    </xf>
    <xf numFmtId="0" fontId="41" fillId="0" borderId="0" xfId="0" applyFont="1" applyFill="1" applyBorder="1" applyProtection="1">
      <protection hidden="1"/>
    </xf>
    <xf numFmtId="0" fontId="54" fillId="0" borderId="68" xfId="0" applyFont="1" applyFill="1" applyBorder="1" applyAlignment="1" applyProtection="1">
      <alignment horizontal="center"/>
      <protection locked="0"/>
    </xf>
    <xf numFmtId="0" fontId="54" fillId="0" borderId="72" xfId="0" applyFont="1" applyFill="1" applyBorder="1" applyAlignment="1" applyProtection="1">
      <alignment horizontal="center"/>
      <protection locked="0"/>
    </xf>
    <xf numFmtId="0" fontId="54" fillId="0" borderId="74" xfId="0" applyFont="1" applyFill="1" applyBorder="1" applyAlignment="1" applyProtection="1">
      <alignment horizontal="center"/>
      <protection locked="0"/>
    </xf>
    <xf numFmtId="0" fontId="49" fillId="8" borderId="76" xfId="0" applyFont="1" applyFill="1" applyBorder="1" applyAlignment="1">
      <alignment horizontal="center" vertical="center" wrapText="1"/>
    </xf>
    <xf numFmtId="0" fontId="54" fillId="0" borderId="76" xfId="0" applyFont="1" applyFill="1" applyBorder="1" applyAlignment="1" applyProtection="1">
      <alignment horizontal="center"/>
      <protection locked="0"/>
    </xf>
    <xf numFmtId="0" fontId="54" fillId="0" borderId="77" xfId="0" applyFont="1" applyFill="1" applyBorder="1" applyAlignment="1" applyProtection="1">
      <alignment horizontal="center"/>
      <protection locked="0"/>
    </xf>
    <xf numFmtId="0" fontId="13" fillId="0" borderId="7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/>
    <xf numFmtId="0" fontId="13" fillId="0" borderId="78" xfId="0" applyFont="1" applyFill="1" applyBorder="1" applyAlignment="1">
      <alignment horizontal="center" vertical="center" wrapText="1"/>
    </xf>
    <xf numFmtId="0" fontId="54" fillId="0" borderId="79" xfId="0" applyFont="1" applyFill="1" applyBorder="1" applyAlignment="1" applyProtection="1">
      <alignment horizontal="center"/>
      <protection locked="0"/>
    </xf>
    <xf numFmtId="0" fontId="56" fillId="8" borderId="68" xfId="0" applyFont="1" applyFill="1" applyBorder="1" applyAlignment="1" applyProtection="1">
      <alignment horizontal="center" vertical="center"/>
      <protection hidden="1"/>
    </xf>
    <xf numFmtId="0" fontId="57" fillId="0" borderId="68" xfId="0" applyFont="1" applyFill="1" applyBorder="1" applyAlignment="1" applyProtection="1">
      <alignment horizontal="left" vertical="center" wrapText="1"/>
      <protection hidden="1"/>
    </xf>
    <xf numFmtId="0" fontId="57" fillId="0" borderId="68" xfId="0" applyFont="1" applyFill="1" applyBorder="1" applyAlignment="1" applyProtection="1">
      <alignment horizontal="left" vertical="center"/>
      <protection hidden="1"/>
    </xf>
    <xf numFmtId="0" fontId="58" fillId="0" borderId="68" xfId="0" applyFont="1" applyFill="1" applyBorder="1" applyProtection="1">
      <protection hidden="1"/>
    </xf>
    <xf numFmtId="0" fontId="57" fillId="0" borderId="74" xfId="0" applyFont="1" applyFill="1" applyBorder="1" applyAlignment="1" applyProtection="1">
      <alignment horizontal="left" vertical="center" wrapText="1"/>
      <protection hidden="1"/>
    </xf>
    <xf numFmtId="0" fontId="59" fillId="0" borderId="0" xfId="0" applyFont="1" applyFill="1" applyBorder="1" applyProtection="1">
      <protection hidden="1"/>
    </xf>
    <xf numFmtId="0" fontId="14" fillId="0" borderId="68" xfId="0" applyFont="1" applyFill="1" applyBorder="1" applyAlignment="1" applyProtection="1">
      <alignment horizontal="center" vertical="center"/>
      <protection locked="0" hidden="1"/>
    </xf>
    <xf numFmtId="0" fontId="14" fillId="0" borderId="68" xfId="0" applyFont="1" applyFill="1" applyBorder="1" applyAlignment="1" applyProtection="1">
      <alignment horizontal="left" vertical="center" wrapText="1"/>
      <protection locked="0" hidden="1"/>
    </xf>
    <xf numFmtId="165" fontId="14" fillId="0" borderId="68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68" xfId="0" applyFont="1" applyFill="1" applyBorder="1" applyAlignment="1" applyProtection="1">
      <alignment horizontal="left" vertical="center"/>
      <protection locked="0" hidden="1"/>
    </xf>
    <xf numFmtId="167" fontId="14" fillId="0" borderId="68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68" xfId="1" applyNumberFormat="1" applyFill="1" applyBorder="1" applyAlignment="1" applyProtection="1">
      <alignment horizontal="left" vertical="center"/>
      <protection locked="0" hidden="1"/>
    </xf>
    <xf numFmtId="49" fontId="45" fillId="0" borderId="68" xfId="1" applyNumberFormat="1" applyFont="1" applyFill="1" applyBorder="1" applyAlignment="1" applyProtection="1">
      <alignment horizontal="left" vertical="center"/>
      <protection locked="0" hidden="1"/>
    </xf>
    <xf numFmtId="0" fontId="47" fillId="0" borderId="68" xfId="0" applyFont="1" applyFill="1" applyBorder="1" applyProtection="1">
      <protection locked="0" hidden="1"/>
    </xf>
    <xf numFmtId="0" fontId="14" fillId="0" borderId="68" xfId="0" applyFont="1" applyFill="1" applyBorder="1" applyProtection="1">
      <protection locked="0" hidden="1"/>
    </xf>
    <xf numFmtId="0" fontId="45" fillId="0" borderId="68" xfId="0" applyFont="1" applyFill="1" applyBorder="1" applyProtection="1">
      <protection locked="0" hidden="1"/>
    </xf>
    <xf numFmtId="0" fontId="14" fillId="0" borderId="74" xfId="0" applyFont="1" applyFill="1" applyBorder="1" applyAlignment="1" applyProtection="1">
      <alignment horizontal="center" vertical="center"/>
      <protection locked="0" hidden="1"/>
    </xf>
    <xf numFmtId="0" fontId="14" fillId="0" borderId="74" xfId="0" applyFont="1" applyFill="1" applyBorder="1" applyAlignment="1" applyProtection="1">
      <alignment horizontal="left" vertical="center" wrapText="1"/>
      <protection locked="0" hidden="1"/>
    </xf>
    <xf numFmtId="165" fontId="14" fillId="0" borderId="74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74" xfId="0" applyFont="1" applyFill="1" applyBorder="1" applyAlignment="1" applyProtection="1">
      <alignment horizontal="left" vertical="center"/>
      <protection locked="0" hidden="1"/>
    </xf>
    <xf numFmtId="167" fontId="14" fillId="0" borderId="74" xfId="0" applyNumberFormat="1" applyFont="1" applyFill="1" applyBorder="1" applyAlignment="1" applyProtection="1">
      <alignment horizontal="center" vertical="center"/>
      <protection locked="0" hidden="1"/>
    </xf>
    <xf numFmtId="49" fontId="45" fillId="0" borderId="74" xfId="1" applyNumberFormat="1" applyFont="1" applyFill="1" applyBorder="1" applyAlignment="1" applyProtection="1">
      <alignment horizontal="left" vertical="center"/>
      <protection locked="0" hidden="1"/>
    </xf>
    <xf numFmtId="0" fontId="0" fillId="12" borderId="65" xfId="0" applyFont="1" applyFill="1" applyBorder="1" applyAlignment="1">
      <alignment horizontal="left" vertical="center" wrapText="1"/>
    </xf>
    <xf numFmtId="0" fontId="0" fillId="12" borderId="64" xfId="0" applyFont="1" applyFill="1" applyBorder="1" applyAlignment="1">
      <alignment horizontal="left" vertical="center" wrapText="1"/>
    </xf>
    <xf numFmtId="0" fontId="0" fillId="12" borderId="0" xfId="0" applyFont="1" applyFill="1" applyBorder="1" applyAlignment="1">
      <alignment horizontal="left" vertical="center" wrapText="1"/>
    </xf>
    <xf numFmtId="0" fontId="0" fillId="12" borderId="67" xfId="0" applyFont="1" applyFill="1" applyBorder="1" applyAlignment="1">
      <alignment horizontal="left" vertical="center" wrapText="1"/>
    </xf>
    <xf numFmtId="3" fontId="19" fillId="4" borderId="37" xfId="0" applyNumberFormat="1" applyFont="1" applyFill="1" applyBorder="1" applyAlignment="1">
      <alignment horizontal="right" vertical="center"/>
    </xf>
    <xf numFmtId="3" fontId="19" fillId="4" borderId="38" xfId="0" applyNumberFormat="1" applyFont="1" applyFill="1" applyBorder="1" applyAlignment="1">
      <alignment horizontal="right" vertical="center"/>
    </xf>
    <xf numFmtId="3" fontId="19" fillId="4" borderId="39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left" vertical="center" wrapText="1"/>
    </xf>
    <xf numFmtId="0" fontId="22" fillId="12" borderId="41" xfId="0" applyFont="1" applyFill="1" applyBorder="1" applyAlignment="1">
      <alignment horizontal="left" vertical="center" wrapText="1"/>
    </xf>
    <xf numFmtId="0" fontId="22" fillId="12" borderId="42" xfId="0" applyFont="1" applyFill="1" applyBorder="1" applyAlignment="1">
      <alignment horizontal="left" vertical="center" wrapText="1"/>
    </xf>
    <xf numFmtId="0" fontId="22" fillId="8" borderId="6" xfId="0" applyFont="1" applyFill="1" applyBorder="1" applyAlignment="1">
      <alignment horizontal="left" vertical="center" wrapText="1"/>
    </xf>
    <xf numFmtId="0" fontId="35" fillId="0" borderId="9" xfId="0" applyFont="1" applyBorder="1" applyAlignment="1">
      <alignment horizontal="left"/>
    </xf>
    <xf numFmtId="0" fontId="17" fillId="11" borderId="6" xfId="0" applyFont="1" applyFill="1" applyBorder="1" applyAlignment="1">
      <alignment horizontal="right" vertical="center" wrapText="1"/>
    </xf>
    <xf numFmtId="0" fontId="17" fillId="11" borderId="6" xfId="0" applyFont="1" applyFill="1" applyBorder="1" applyAlignment="1">
      <alignment horizontal="right" vertical="center"/>
    </xf>
    <xf numFmtId="0" fontId="26" fillId="10" borderId="6" xfId="0" applyFont="1" applyFill="1" applyBorder="1" applyAlignment="1">
      <alignment horizontal="right" vertical="center" wrapText="1"/>
    </xf>
    <xf numFmtId="0" fontId="26" fillId="10" borderId="6" xfId="0" applyFont="1" applyFill="1" applyBorder="1" applyAlignment="1">
      <alignment horizontal="right" vertical="center"/>
    </xf>
    <xf numFmtId="0" fontId="17" fillId="11" borderId="35" xfId="0" applyFont="1" applyFill="1" applyBorder="1" applyAlignment="1">
      <alignment horizontal="right" vertical="center" wrapText="1"/>
    </xf>
    <xf numFmtId="0" fontId="17" fillId="11" borderId="36" xfId="0" applyFont="1" applyFill="1" applyBorder="1" applyAlignment="1">
      <alignment horizontal="right" vertical="center"/>
    </xf>
    <xf numFmtId="0" fontId="17" fillId="12" borderId="37" xfId="0" applyFont="1" applyFill="1" applyBorder="1" applyAlignment="1">
      <alignment horizontal="center" vertical="center" wrapText="1"/>
    </xf>
    <xf numFmtId="0" fontId="17" fillId="12" borderId="38" xfId="0" applyFont="1" applyFill="1" applyBorder="1" applyAlignment="1">
      <alignment horizontal="center" vertical="center" wrapText="1"/>
    </xf>
    <xf numFmtId="0" fontId="17" fillId="12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left" vertical="center" wrapText="1"/>
    </xf>
    <xf numFmtId="3" fontId="19" fillId="4" borderId="20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3" fontId="19" fillId="4" borderId="21" xfId="0" applyNumberFormat="1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5" xr:uid="{00000000-0005-0000-0000-000001000000}"/>
    <cellStyle name="Normal" xfId="0" builtinId="0"/>
    <cellStyle name="Normal 3 2" xfId="4" xr:uid="{00000000-0005-0000-0000-000003000000}"/>
    <cellStyle name="Normal 5" xfId="3" xr:uid="{00000000-0005-0000-0000-000004000000}"/>
    <cellStyle name="Normal 6" xfId="2" xr:uid="{00000000-0005-0000-0000-000005000000}"/>
  </cellStyles>
  <dxfs count="16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8"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1454817346722"/>
        </right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" tint="0.249977111117893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numFmt numFmtId="167" formatCode="###\ ###\ 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numFmt numFmtId="167" formatCode="###\ ###\ 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numFmt numFmtId="165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1" hidden="1"/>
    </dxf>
    <dxf>
      <font>
        <b/>
        <sz val="9"/>
        <color theme="1" tint="0.249977111117893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1" hidden="1"/>
    </dxf>
    <dxf>
      <font>
        <b/>
        <sz val="9"/>
        <color theme="1" tint="0.249977111117893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  <protection locked="1" hidden="1"/>
    </dxf>
    <dxf>
      <font>
        <b/>
        <sz val="9"/>
        <color theme="1" tint="0.249977111117893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</border>
      <protection locked="1" hidden="1"/>
    </dxf>
    <dxf>
      <font>
        <b/>
        <sz val="9"/>
        <color auto="1"/>
      </font>
      <numFmt numFmtId="164" formatCode="#0\.000\.000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0" hidden="0"/>
    </dxf>
    <dxf>
      <font>
        <u/>
        <sz val="9"/>
        <color theme="1" tint="0.249977111117893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numFmt numFmtId="167" formatCode="###\ ###\ 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numFmt numFmtId="167" formatCode="###\ ###\ 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numFmt numFmtId="165" formatCode="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sz val="9"/>
        <color theme="1" tint="0.249977111117893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/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/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/>
        <sz val="9"/>
        <color theme="1" tint="0.249977111117893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/>
        <sz val="9"/>
        <color auto="1"/>
      </font>
      <numFmt numFmtId="164" formatCode="#0\.000\.000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border>
        <top style="thin">
          <color theme="4" tint="0.39994506668294322"/>
        </top>
      </border>
    </dxf>
    <dxf>
      <border outline="0">
        <right style="thin">
          <color theme="4" tint="0.399914548173467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2" defaultTableStyle="TableStyleMedium9" defaultPivotStyle="PivotStyleLight16">
    <tableStyle name="PivotStyleLight16 2" table="0" count="11" xr9:uid="{00000000-0011-0000-FFFF-FFFF00000000}">
      <tableStyleElement type="headerRow" dxfId="159"/>
      <tableStyleElement type="totalRow" dxfId="158"/>
      <tableStyleElement type="firstRowStripe" dxfId="157"/>
      <tableStyleElement type="firstColumnStripe" dxfId="156"/>
      <tableStyleElement type="firstSubtotalColumn" dxfId="155"/>
      <tableStyleElement type="firstSubtotalRow" dxfId="154"/>
      <tableStyleElement type="secondSubtotalRow" dxfId="153"/>
      <tableStyleElement type="firstRowSubheading" dxfId="152"/>
      <tableStyleElement type="secondRowSubheading" dxfId="151"/>
      <tableStyleElement type="pageFieldLabels" dxfId="150"/>
      <tableStyleElement type="pageFieldValues" dxfId="149"/>
    </tableStyle>
    <tableStyle name="PivotStyleLight16 2 2" table="0" count="11" xr9:uid="{00000000-0011-0000-FFFF-FFFF01000000}">
      <tableStyleElement type="headerRow" dxfId="148"/>
      <tableStyleElement type="totalRow" dxfId="147"/>
      <tableStyleElement type="firstRowStripe" dxfId="146"/>
      <tableStyleElement type="firstColumnStripe" dxfId="145"/>
      <tableStyleElement type="firstSubtotalColumn" dxfId="144"/>
      <tableStyleElement type="firstSubtotalRow" dxfId="143"/>
      <tableStyleElement type="secondSubtotalRow" dxfId="142"/>
      <tableStyleElement type="firstRowSubheading" dxfId="141"/>
      <tableStyleElement type="secondRowSubheading" dxfId="140"/>
      <tableStyleElement type="pageFieldLabels" dxfId="139"/>
      <tableStyleElement type="pageFieldValues" dxfId="138"/>
    </tableStyle>
  </tableStyles>
  <colors>
    <mruColors>
      <color rgb="FFFFFFCC"/>
      <color rgb="FFECF2F8"/>
      <color rgb="FFD9F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uestionario inicial'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1920240</xdr:colOff>
      <xdr:row>4</xdr:row>
      <xdr:rowOff>28473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14E41D-91EF-477E-88AE-918F64CEA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0"/>
          <a:ext cx="1897380" cy="759993"/>
        </a:xfrm>
        <a:prstGeom prst="rect">
          <a:avLst/>
        </a:prstGeom>
      </xdr:spPr>
    </xdr:pic>
    <xdr:clientData/>
  </xdr:twoCellAnchor>
  <xdr:twoCellAnchor editAs="oneCell">
    <xdr:from>
      <xdr:col>1</xdr:col>
      <xdr:colOff>7162800</xdr:colOff>
      <xdr:row>0</xdr:row>
      <xdr:rowOff>144780</xdr:rowOff>
    </xdr:from>
    <xdr:to>
      <xdr:col>1</xdr:col>
      <xdr:colOff>7734383</xdr:colOff>
      <xdr:row>3</xdr:row>
      <xdr:rowOff>175260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77710A4-DF68-439C-BB47-7A1EE177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280" y="144780"/>
          <a:ext cx="571583" cy="579120"/>
        </a:xfrm>
        <a:prstGeom prst="rect">
          <a:avLst/>
        </a:prstGeom>
      </xdr:spPr>
    </xdr:pic>
    <xdr:clientData/>
  </xdr:twoCellAnchor>
  <xdr:twoCellAnchor>
    <xdr:from>
      <xdr:col>1</xdr:col>
      <xdr:colOff>5661660</xdr:colOff>
      <xdr:row>18</xdr:row>
      <xdr:rowOff>99060</xdr:rowOff>
    </xdr:from>
    <xdr:to>
      <xdr:col>1</xdr:col>
      <xdr:colOff>7498080</xdr:colOff>
      <xdr:row>23</xdr:row>
      <xdr:rowOff>106680</xdr:rowOff>
    </xdr:to>
    <xdr:sp macro="" textlink="">
      <xdr:nvSpPr>
        <xdr:cNvPr id="2" name="Flecha: a la derech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B3092D-2749-4B43-8911-FF64A4AA4446}"/>
            </a:ext>
          </a:extLst>
        </xdr:cNvPr>
        <xdr:cNvSpPr>
          <a:spLocks noChangeAspect="1"/>
        </xdr:cNvSpPr>
      </xdr:nvSpPr>
      <xdr:spPr>
        <a:xfrm>
          <a:off x="6454140" y="3901440"/>
          <a:ext cx="1836420" cy="922020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PULSA</a:t>
          </a:r>
          <a:r>
            <a:rPr lang="es-ES" sz="9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PARA COMENZAR CUESTIONARIO</a:t>
          </a:r>
          <a:endParaRPr lang="es-ES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_FSE_CLM\1.0%20POFSE_14-20CLM\1.2%20IEA_POR\IEA%202019\IND\Conv.2016_S.A.Primaria\02-9.2.1.2-2016-00044%20Conv%20Ayto%20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os y Formato"/>
      <sheetName val="actuaciones"/>
      <sheetName val="Provincias"/>
      <sheetName val="Localidades"/>
      <sheetName val="Nivel Estudios"/>
      <sheetName val="DEGURBA"/>
      <sheetName val="Participantes (A completar)"/>
      <sheetName val="comprobación"/>
      <sheetName val="02-9.2.1"/>
    </sheetNames>
    <sheetDataSet>
      <sheetData sheetId="0" refreshError="1"/>
      <sheetData sheetId="1">
        <row r="2">
          <cell r="C2" t="str">
            <v>POCM</v>
          </cell>
        </row>
        <row r="3">
          <cell r="C3" t="str">
            <v>POEJ</v>
          </cell>
        </row>
      </sheetData>
      <sheetData sheetId="2" refreshError="1"/>
      <sheetData sheetId="3" refreshError="1"/>
      <sheetData sheetId="4" refreshError="1"/>
      <sheetData sheetId="5"/>
      <sheetData sheetId="6">
        <row r="3">
          <cell r="AH3" t="str">
            <v>CO07</v>
          </cell>
          <cell r="AK3" t="str">
            <v>M</v>
          </cell>
          <cell r="AV3" t="str">
            <v>CINE 1-2</v>
          </cell>
          <cell r="BE3" t="str">
            <v>S</v>
          </cell>
          <cell r="BH3" t="str">
            <v>N</v>
          </cell>
          <cell r="BJ3" t="str">
            <v>N</v>
          </cell>
          <cell r="BR3" t="str">
            <v>S</v>
          </cell>
          <cell r="BS3" t="str">
            <v>S</v>
          </cell>
          <cell r="BT3" t="str">
            <v>N</v>
          </cell>
          <cell r="BU3" t="str">
            <v>N</v>
          </cell>
          <cell r="BV3" t="str">
            <v>N</v>
          </cell>
          <cell r="BW3" t="str">
            <v>S</v>
          </cell>
          <cell r="BX3" t="str">
            <v>S</v>
          </cell>
          <cell r="BY3" t="str">
            <v>S</v>
          </cell>
        </row>
        <row r="4">
          <cell r="AH4" t="str">
            <v>CO07</v>
          </cell>
          <cell r="AK4" t="str">
            <v>H</v>
          </cell>
          <cell r="AV4" t="str">
            <v>CINE 1-2</v>
          </cell>
          <cell r="BE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R4" t="str">
            <v>S</v>
          </cell>
          <cell r="BS4" t="str">
            <v>N</v>
          </cell>
          <cell r="BT4" t="str">
            <v>N</v>
          </cell>
          <cell r="BU4" t="str">
            <v>S</v>
          </cell>
          <cell r="BV4" t="str">
            <v>N</v>
          </cell>
          <cell r="BW4" t="str">
            <v>N</v>
          </cell>
          <cell r="BX4" t="str">
            <v>S</v>
          </cell>
          <cell r="BY4" t="str">
            <v>S</v>
          </cell>
        </row>
        <row r="5">
          <cell r="AH5" t="str">
            <v>CO07</v>
          </cell>
          <cell r="AK5" t="str">
            <v>M</v>
          </cell>
          <cell r="AV5" t="str">
            <v>CINE 1-2</v>
          </cell>
          <cell r="BE5" t="str">
            <v>S</v>
          </cell>
          <cell r="BH5" t="str">
            <v>N</v>
          </cell>
          <cell r="BJ5" t="str">
            <v>N</v>
          </cell>
          <cell r="BR5" t="str">
            <v>S</v>
          </cell>
          <cell r="BS5" t="str">
            <v>S</v>
          </cell>
          <cell r="BT5" t="str">
            <v>N</v>
          </cell>
          <cell r="BU5" t="str">
            <v>N</v>
          </cell>
          <cell r="BV5" t="str">
            <v>N</v>
          </cell>
          <cell r="BW5" t="str">
            <v>S</v>
          </cell>
          <cell r="BX5" t="str">
            <v>S</v>
          </cell>
          <cell r="BY5" t="str">
            <v>S</v>
          </cell>
        </row>
        <row r="6">
          <cell r="AH6" t="str">
            <v>CO07</v>
          </cell>
          <cell r="AK6" t="str">
            <v>H</v>
          </cell>
          <cell r="AV6" t="str">
            <v>CINE 1-2</v>
          </cell>
          <cell r="BE6" t="str">
            <v>N</v>
          </cell>
          <cell r="BH6" t="str">
            <v>S</v>
          </cell>
          <cell r="BI6" t="str">
            <v>N</v>
          </cell>
          <cell r="BJ6" t="str">
            <v>N</v>
          </cell>
          <cell r="BR6" t="str">
            <v>S</v>
          </cell>
          <cell r="BS6" t="str">
            <v>N</v>
          </cell>
          <cell r="BT6" t="str">
            <v>N</v>
          </cell>
          <cell r="BU6" t="str">
            <v>S</v>
          </cell>
          <cell r="BV6" t="str">
            <v>N</v>
          </cell>
          <cell r="BW6" t="str">
            <v>N</v>
          </cell>
          <cell r="BX6" t="str">
            <v>S</v>
          </cell>
          <cell r="BY6" t="str">
            <v>S</v>
          </cell>
        </row>
        <row r="7">
          <cell r="AH7" t="str">
            <v>CO07</v>
          </cell>
          <cell r="AK7" t="str">
            <v>M</v>
          </cell>
          <cell r="AV7" t="str">
            <v>CINE 1-2</v>
          </cell>
          <cell r="BE7" t="str">
            <v>S</v>
          </cell>
          <cell r="BH7" t="str">
            <v>N</v>
          </cell>
          <cell r="BJ7" t="str">
            <v>N</v>
          </cell>
          <cell r="BR7" t="str">
            <v>S</v>
          </cell>
          <cell r="BS7" t="str">
            <v>S</v>
          </cell>
          <cell r="BT7" t="str">
            <v>N</v>
          </cell>
          <cell r="BU7" t="str">
            <v>N</v>
          </cell>
          <cell r="BV7" t="str">
            <v>N</v>
          </cell>
          <cell r="BW7" t="str">
            <v>S</v>
          </cell>
          <cell r="BX7" t="str">
            <v>S</v>
          </cell>
          <cell r="BY7" t="str">
            <v>S</v>
          </cell>
        </row>
        <row r="8">
          <cell r="AH8" t="str">
            <v>CO07</v>
          </cell>
          <cell r="AK8" t="str">
            <v>H</v>
          </cell>
          <cell r="AV8" t="str">
            <v>CINE 0</v>
          </cell>
          <cell r="BE8" t="str">
            <v>N</v>
          </cell>
          <cell r="BH8" t="str">
            <v>S</v>
          </cell>
          <cell r="BI8" t="str">
            <v>N</v>
          </cell>
          <cell r="BJ8" t="str">
            <v>N</v>
          </cell>
          <cell r="BR8" t="str">
            <v>S</v>
          </cell>
          <cell r="BS8" t="str">
            <v>N</v>
          </cell>
          <cell r="BT8" t="str">
            <v>N</v>
          </cell>
          <cell r="BU8" t="str">
            <v>N</v>
          </cell>
          <cell r="BV8" t="str">
            <v>N</v>
          </cell>
          <cell r="BW8" t="str">
            <v>S</v>
          </cell>
          <cell r="BX8" t="str">
            <v>S</v>
          </cell>
          <cell r="BY8" t="str">
            <v>S</v>
          </cell>
        </row>
        <row r="9">
          <cell r="AH9" t="str">
            <v>CO07</v>
          </cell>
          <cell r="AK9" t="str">
            <v>H</v>
          </cell>
          <cell r="AV9" t="str">
            <v>CINE 1-2</v>
          </cell>
          <cell r="BE9" t="str">
            <v>N</v>
          </cell>
          <cell r="BH9" t="str">
            <v>S</v>
          </cell>
          <cell r="BI9" t="str">
            <v>N</v>
          </cell>
          <cell r="BJ9" t="str">
            <v>N</v>
          </cell>
          <cell r="BR9" t="str">
            <v>S</v>
          </cell>
          <cell r="BS9" t="str">
            <v>N</v>
          </cell>
          <cell r="BT9" t="str">
            <v>N</v>
          </cell>
          <cell r="BU9" t="str">
            <v>N</v>
          </cell>
          <cell r="BV9" t="str">
            <v>N</v>
          </cell>
          <cell r="BW9" t="str">
            <v>S</v>
          </cell>
          <cell r="BX9" t="str">
            <v>S</v>
          </cell>
          <cell r="BY9" t="str">
            <v>S</v>
          </cell>
        </row>
        <row r="10">
          <cell r="AH10" t="str">
            <v>CO07</v>
          </cell>
          <cell r="AK10" t="str">
            <v>M</v>
          </cell>
          <cell r="AV10" t="str">
            <v>CINE 1-2</v>
          </cell>
          <cell r="BE10" t="str">
            <v>S</v>
          </cell>
          <cell r="BH10" t="str">
            <v>N</v>
          </cell>
          <cell r="BJ10" t="str">
            <v>N</v>
          </cell>
          <cell r="BR10" t="str">
            <v>S</v>
          </cell>
          <cell r="BS10" t="str">
            <v>S</v>
          </cell>
          <cell r="BT10" t="str">
            <v>N</v>
          </cell>
          <cell r="BU10" t="str">
            <v>N</v>
          </cell>
          <cell r="BV10" t="str">
            <v>N</v>
          </cell>
          <cell r="BW10" t="str">
            <v>S</v>
          </cell>
          <cell r="BX10" t="str">
            <v>S</v>
          </cell>
          <cell r="BY10" t="str">
            <v>S</v>
          </cell>
        </row>
        <row r="11">
          <cell r="AH11" t="str">
            <v>CO07</v>
          </cell>
          <cell r="AK11" t="str">
            <v>H</v>
          </cell>
          <cell r="AV11" t="str">
            <v>CINE 1-2</v>
          </cell>
          <cell r="BE11" t="str">
            <v>S</v>
          </cell>
          <cell r="BH11" t="str">
            <v>N</v>
          </cell>
          <cell r="BJ11" t="str">
            <v>N</v>
          </cell>
          <cell r="BR11" t="str">
            <v>S</v>
          </cell>
          <cell r="BS11" t="str">
            <v>S</v>
          </cell>
          <cell r="BT11" t="str">
            <v>N</v>
          </cell>
          <cell r="BU11" t="str">
            <v>N</v>
          </cell>
          <cell r="BV11" t="str">
            <v>N</v>
          </cell>
          <cell r="BW11" t="str">
            <v>S</v>
          </cell>
          <cell r="BX11" t="str">
            <v>S</v>
          </cell>
          <cell r="BY11" t="str">
            <v>S</v>
          </cell>
        </row>
        <row r="12">
          <cell r="AH12" t="str">
            <v>CO07</v>
          </cell>
          <cell r="AK12" t="str">
            <v>M</v>
          </cell>
          <cell r="AV12" t="str">
            <v>CINE 1-2</v>
          </cell>
          <cell r="BE12" t="str">
            <v>S</v>
          </cell>
          <cell r="BH12" t="str">
            <v>N</v>
          </cell>
          <cell r="BJ12" t="str">
            <v>N</v>
          </cell>
          <cell r="BR12" t="str">
            <v>S</v>
          </cell>
          <cell r="BS12" t="str">
            <v>S</v>
          </cell>
          <cell r="BT12" t="str">
            <v>N</v>
          </cell>
          <cell r="BU12" t="str">
            <v>N</v>
          </cell>
          <cell r="BV12" t="str">
            <v>N</v>
          </cell>
          <cell r="BW12" t="str">
            <v>S</v>
          </cell>
          <cell r="BX12" t="str">
            <v>S</v>
          </cell>
          <cell r="BY12" t="str">
            <v>S</v>
          </cell>
        </row>
        <row r="13">
          <cell r="AH13" t="str">
            <v>CO07</v>
          </cell>
          <cell r="AK13" t="str">
            <v>M</v>
          </cell>
          <cell r="AV13" t="str">
            <v>CINE 1-2</v>
          </cell>
          <cell r="BE13" t="str">
            <v>S</v>
          </cell>
          <cell r="BH13" t="str">
            <v>N</v>
          </cell>
          <cell r="BJ13" t="str">
            <v>N</v>
          </cell>
          <cell r="BR13" t="str">
            <v>S</v>
          </cell>
          <cell r="BS13" t="str">
            <v>S</v>
          </cell>
          <cell r="BT13" t="str">
            <v>N</v>
          </cell>
          <cell r="BU13" t="str">
            <v>N</v>
          </cell>
          <cell r="BV13" t="str">
            <v>N</v>
          </cell>
          <cell r="BW13" t="str">
            <v>S</v>
          </cell>
          <cell r="BX13" t="str">
            <v>S</v>
          </cell>
          <cell r="BY13" t="str">
            <v>S</v>
          </cell>
        </row>
        <row r="14">
          <cell r="AH14" t="str">
            <v>CO07</v>
          </cell>
          <cell r="AK14" t="str">
            <v>M</v>
          </cell>
          <cell r="AV14" t="str">
            <v>CINE 0</v>
          </cell>
          <cell r="BE14" t="str">
            <v>S</v>
          </cell>
          <cell r="BH14" t="str">
            <v>N</v>
          </cell>
          <cell r="BJ14" t="str">
            <v>N</v>
          </cell>
          <cell r="BR14" t="str">
            <v>S</v>
          </cell>
          <cell r="BS14" t="str">
            <v>S</v>
          </cell>
          <cell r="BT14" t="str">
            <v>N</v>
          </cell>
          <cell r="BU14" t="str">
            <v>N</v>
          </cell>
          <cell r="BV14" t="str">
            <v>N</v>
          </cell>
          <cell r="BW14" t="str">
            <v>S</v>
          </cell>
          <cell r="BX14" t="str">
            <v>S</v>
          </cell>
          <cell r="BY14" t="str">
            <v>S</v>
          </cell>
        </row>
        <row r="15">
          <cell r="AH15" t="str">
            <v>CO07</v>
          </cell>
          <cell r="AK15" t="str">
            <v>M</v>
          </cell>
          <cell r="AV15" t="str">
            <v>CINE 1-2</v>
          </cell>
          <cell r="BE15" t="str">
            <v>S</v>
          </cell>
          <cell r="BH15" t="str">
            <v>N</v>
          </cell>
          <cell r="BJ15" t="str">
            <v>N</v>
          </cell>
          <cell r="BR15" t="str">
            <v>S</v>
          </cell>
          <cell r="BS15" t="str">
            <v>S</v>
          </cell>
          <cell r="BT15" t="str">
            <v>N</v>
          </cell>
          <cell r="BU15" t="str">
            <v>N</v>
          </cell>
          <cell r="BV15" t="str">
            <v>N</v>
          </cell>
          <cell r="BW15" t="str">
            <v>S</v>
          </cell>
          <cell r="BX15" t="str">
            <v>S</v>
          </cell>
          <cell r="BY15" t="str">
            <v>S</v>
          </cell>
        </row>
        <row r="16">
          <cell r="AH16" t="str">
            <v>CO07</v>
          </cell>
          <cell r="AK16" t="str">
            <v>M</v>
          </cell>
          <cell r="AV16" t="str">
            <v>CINE 1-2</v>
          </cell>
          <cell r="BE16" t="str">
            <v>S</v>
          </cell>
          <cell r="BH16" t="str">
            <v>N</v>
          </cell>
          <cell r="BJ16" t="str">
            <v>N</v>
          </cell>
          <cell r="BR16" t="str">
            <v>S</v>
          </cell>
          <cell r="BS16" t="str">
            <v>S</v>
          </cell>
          <cell r="BT16" t="str">
            <v>N</v>
          </cell>
          <cell r="BU16" t="str">
            <v>N</v>
          </cell>
          <cell r="BV16" t="str">
            <v>N</v>
          </cell>
          <cell r="BW16" t="str">
            <v>S</v>
          </cell>
          <cell r="BX16" t="str">
            <v>S</v>
          </cell>
          <cell r="BY16" t="str">
            <v>S</v>
          </cell>
        </row>
        <row r="17">
          <cell r="AH17" t="str">
            <v>CO07</v>
          </cell>
          <cell r="AK17" t="str">
            <v>M</v>
          </cell>
          <cell r="AV17" t="str">
            <v>CINE 1-2</v>
          </cell>
          <cell r="BE17" t="str">
            <v>S</v>
          </cell>
          <cell r="BH17" t="str">
            <v>N</v>
          </cell>
          <cell r="BJ17" t="str">
            <v>N</v>
          </cell>
          <cell r="BR17" t="str">
            <v>S</v>
          </cell>
          <cell r="BS17" t="str">
            <v>S</v>
          </cell>
          <cell r="BT17" t="str">
            <v>N</v>
          </cell>
          <cell r="BU17" t="str">
            <v>N</v>
          </cell>
          <cell r="BV17" t="str">
            <v>N</v>
          </cell>
          <cell r="BW17" t="str">
            <v>S</v>
          </cell>
          <cell r="BX17" t="str">
            <v>S</v>
          </cell>
          <cell r="BY17" t="str">
            <v>S</v>
          </cell>
        </row>
        <row r="18">
          <cell r="AH18" t="str">
            <v>CO07</v>
          </cell>
          <cell r="AK18" t="str">
            <v>H</v>
          </cell>
          <cell r="AV18" t="str">
            <v>CINE 1-2</v>
          </cell>
          <cell r="BE18" t="str">
            <v>S</v>
          </cell>
          <cell r="BH18" t="str">
            <v>N</v>
          </cell>
          <cell r="BJ18" t="str">
            <v>N</v>
          </cell>
          <cell r="BR18" t="str">
            <v>S</v>
          </cell>
          <cell r="BS18" t="str">
            <v>S</v>
          </cell>
          <cell r="BT18" t="str">
            <v>N</v>
          </cell>
          <cell r="BU18" t="str">
            <v>N</v>
          </cell>
          <cell r="BV18" t="str">
            <v>N</v>
          </cell>
          <cell r="BW18" t="str">
            <v>S</v>
          </cell>
          <cell r="BX18" t="str">
            <v>S</v>
          </cell>
          <cell r="BY18" t="str">
            <v>S</v>
          </cell>
        </row>
        <row r="19">
          <cell r="AH19" t="str">
            <v>CO07</v>
          </cell>
          <cell r="AK19" t="str">
            <v>M</v>
          </cell>
          <cell r="AV19" t="str">
            <v>CINE 1-2</v>
          </cell>
          <cell r="BE19" t="str">
            <v>S</v>
          </cell>
          <cell r="BH19" t="str">
            <v>N</v>
          </cell>
          <cell r="BJ19" t="str">
            <v>N</v>
          </cell>
          <cell r="BR19" t="str">
            <v>S</v>
          </cell>
          <cell r="BS19" t="str">
            <v>S</v>
          </cell>
          <cell r="BT19" t="str">
            <v>N</v>
          </cell>
          <cell r="BU19" t="str">
            <v>N</v>
          </cell>
          <cell r="BV19" t="str">
            <v>N</v>
          </cell>
          <cell r="BW19" t="str">
            <v>S</v>
          </cell>
          <cell r="BX19" t="str">
            <v>S</v>
          </cell>
          <cell r="BY19" t="str">
            <v>S</v>
          </cell>
        </row>
        <row r="20">
          <cell r="AH20" t="str">
            <v>CO07</v>
          </cell>
          <cell r="AK20" t="str">
            <v>M</v>
          </cell>
          <cell r="AV20" t="str">
            <v>CINE 1-2</v>
          </cell>
          <cell r="BE20" t="str">
            <v>S</v>
          </cell>
          <cell r="BH20" t="str">
            <v>N</v>
          </cell>
          <cell r="BJ20" t="str">
            <v>N</v>
          </cell>
          <cell r="BR20" t="str">
            <v>S</v>
          </cell>
          <cell r="BS20" t="str">
            <v>S</v>
          </cell>
          <cell r="BT20" t="str">
            <v>N</v>
          </cell>
          <cell r="BU20" t="str">
            <v>N</v>
          </cell>
          <cell r="BV20" t="str">
            <v>N</v>
          </cell>
          <cell r="BW20" t="str">
            <v>S</v>
          </cell>
          <cell r="BX20" t="str">
            <v>S</v>
          </cell>
          <cell r="BY20" t="str">
            <v>S</v>
          </cell>
        </row>
        <row r="21">
          <cell r="AH21" t="str">
            <v>CO07</v>
          </cell>
          <cell r="AK21" t="str">
            <v>M</v>
          </cell>
          <cell r="AV21" t="str">
            <v>CINE 1-2</v>
          </cell>
          <cell r="BE21" t="str">
            <v>S</v>
          </cell>
          <cell r="BH21" t="str">
            <v>N</v>
          </cell>
          <cell r="BJ21" t="str">
            <v>N</v>
          </cell>
          <cell r="BR21" t="str">
            <v>S</v>
          </cell>
          <cell r="BS21" t="str">
            <v>S</v>
          </cell>
          <cell r="BT21" t="str">
            <v>N</v>
          </cell>
          <cell r="BU21" t="str">
            <v>N</v>
          </cell>
          <cell r="BV21" t="str">
            <v>N</v>
          </cell>
          <cell r="BW21" t="str">
            <v>S</v>
          </cell>
          <cell r="BX21" t="str">
            <v>S</v>
          </cell>
          <cell r="BY21" t="str">
            <v>S</v>
          </cell>
        </row>
        <row r="22">
          <cell r="AH22" t="str">
            <v>CO07</v>
          </cell>
          <cell r="AK22" t="str">
            <v>M</v>
          </cell>
          <cell r="AV22" t="str">
            <v>CINE 1-2</v>
          </cell>
          <cell r="BE22" t="str">
            <v>S</v>
          </cell>
          <cell r="BH22" t="str">
            <v>N</v>
          </cell>
          <cell r="BJ22" t="str">
            <v>N</v>
          </cell>
          <cell r="BR22" t="str">
            <v>S</v>
          </cell>
          <cell r="BS22" t="str">
            <v>S</v>
          </cell>
          <cell r="BT22" t="str">
            <v>N</v>
          </cell>
          <cell r="BU22" t="str">
            <v>S</v>
          </cell>
          <cell r="BV22" t="str">
            <v>N</v>
          </cell>
          <cell r="BW22" t="str">
            <v>N</v>
          </cell>
          <cell r="BX22" t="str">
            <v>S</v>
          </cell>
          <cell r="BY22" t="str">
            <v>S</v>
          </cell>
        </row>
        <row r="23">
          <cell r="AH23" t="str">
            <v>0A</v>
          </cell>
          <cell r="AK23" t="str">
            <v>H</v>
          </cell>
          <cell r="AV23" t="str">
            <v>CINE 1-2</v>
          </cell>
          <cell r="BE23" t="str">
            <v>S</v>
          </cell>
          <cell r="BH23" t="str">
            <v>N</v>
          </cell>
          <cell r="BJ23" t="str">
            <v>N</v>
          </cell>
          <cell r="BR23" t="str">
            <v>S</v>
          </cell>
          <cell r="BS23" t="str">
            <v>S</v>
          </cell>
          <cell r="BT23" t="str">
            <v>N</v>
          </cell>
          <cell r="BU23" t="str">
            <v>N</v>
          </cell>
          <cell r="BV23" t="str">
            <v>N</v>
          </cell>
          <cell r="BW23" t="str">
            <v>S</v>
          </cell>
          <cell r="BX23" t="str">
            <v>S</v>
          </cell>
          <cell r="BY23" t="str">
            <v>N</v>
          </cell>
        </row>
        <row r="24">
          <cell r="AH24" t="str">
            <v>0A</v>
          </cell>
          <cell r="AK24" t="str">
            <v>M</v>
          </cell>
          <cell r="AV24" t="str">
            <v>CINE 1-2</v>
          </cell>
          <cell r="BE24" t="str">
            <v>S</v>
          </cell>
          <cell r="BH24" t="str">
            <v>N</v>
          </cell>
          <cell r="BJ24" t="str">
            <v>N</v>
          </cell>
          <cell r="BR24" t="str">
            <v>S</v>
          </cell>
          <cell r="BS24" t="str">
            <v>S</v>
          </cell>
          <cell r="BT24" t="str">
            <v>N</v>
          </cell>
          <cell r="BU24" t="str">
            <v>N</v>
          </cell>
          <cell r="BV24" t="str">
            <v>N</v>
          </cell>
          <cell r="BW24" t="str">
            <v>S</v>
          </cell>
          <cell r="BX24" t="str">
            <v>S</v>
          </cell>
          <cell r="BY24" t="str">
            <v>S</v>
          </cell>
        </row>
        <row r="25">
          <cell r="AH25" t="str">
            <v>0A</v>
          </cell>
          <cell r="AK25" t="str">
            <v>M</v>
          </cell>
          <cell r="AV25" t="str">
            <v>CINE 1-2</v>
          </cell>
          <cell r="BE25" t="str">
            <v>S</v>
          </cell>
          <cell r="BH25" t="str">
            <v>N</v>
          </cell>
          <cell r="BJ25" t="str">
            <v>N</v>
          </cell>
          <cell r="BR25" t="str">
            <v>S</v>
          </cell>
          <cell r="BS25" t="str">
            <v>S</v>
          </cell>
          <cell r="BT25" t="str">
            <v>N</v>
          </cell>
          <cell r="BU25" t="str">
            <v>N</v>
          </cell>
          <cell r="BV25" t="str">
            <v>N</v>
          </cell>
          <cell r="BW25" t="str">
            <v>S</v>
          </cell>
          <cell r="BX25" t="str">
            <v>S</v>
          </cell>
          <cell r="BY25" t="str">
            <v>N</v>
          </cell>
        </row>
        <row r="26">
          <cell r="AH26" t="str">
            <v>0A</v>
          </cell>
          <cell r="AK26" t="str">
            <v>H</v>
          </cell>
          <cell r="AV26" t="str">
            <v>CINE 1-2</v>
          </cell>
          <cell r="BE26" t="str">
            <v>S</v>
          </cell>
          <cell r="BH26" t="str">
            <v>N</v>
          </cell>
          <cell r="BJ26" t="str">
            <v>N</v>
          </cell>
          <cell r="BR26" t="str">
            <v>S</v>
          </cell>
          <cell r="BS26" t="str">
            <v>S</v>
          </cell>
          <cell r="BT26" t="str">
            <v>N</v>
          </cell>
          <cell r="BU26" t="str">
            <v>S</v>
          </cell>
          <cell r="BV26" t="str">
            <v>N</v>
          </cell>
          <cell r="BW26" t="str">
            <v>N</v>
          </cell>
          <cell r="BX26" t="str">
            <v>S</v>
          </cell>
          <cell r="BY26" t="str">
            <v>N</v>
          </cell>
        </row>
        <row r="27">
          <cell r="AH27" t="str">
            <v>CO06</v>
          </cell>
          <cell r="AK27" t="str">
            <v>M</v>
          </cell>
          <cell r="AV27" t="str">
            <v>CINE 1-2</v>
          </cell>
          <cell r="BE27" t="str">
            <v>S</v>
          </cell>
          <cell r="BH27" t="str">
            <v>N</v>
          </cell>
          <cell r="BJ27" t="str">
            <v>N</v>
          </cell>
          <cell r="BR27" t="str">
            <v>S</v>
          </cell>
          <cell r="BS27" t="str">
            <v>S</v>
          </cell>
          <cell r="BT27" t="str">
            <v>N</v>
          </cell>
          <cell r="BU27" t="str">
            <v>N</v>
          </cell>
          <cell r="BV27" t="str">
            <v>N</v>
          </cell>
          <cell r="BW27" t="str">
            <v>S</v>
          </cell>
          <cell r="BX27" t="str">
            <v>S</v>
          </cell>
          <cell r="BY27" t="str">
            <v>N</v>
          </cell>
        </row>
        <row r="28">
          <cell r="AH28" t="str">
            <v>0A</v>
          </cell>
          <cell r="AK28" t="str">
            <v>M</v>
          </cell>
          <cell r="AV28" t="str">
            <v>CINE 1-2</v>
          </cell>
          <cell r="BE28" t="str">
            <v>N</v>
          </cell>
          <cell r="BH28" t="str">
            <v>S</v>
          </cell>
          <cell r="BI28" t="str">
            <v>N</v>
          </cell>
          <cell r="BJ28" t="str">
            <v>N</v>
          </cell>
          <cell r="BR28" t="str">
            <v>S</v>
          </cell>
          <cell r="BS28" t="str">
            <v>N</v>
          </cell>
          <cell r="BT28" t="str">
            <v>S</v>
          </cell>
          <cell r="BU28" t="str">
            <v>N</v>
          </cell>
          <cell r="BV28" t="str">
            <v>N</v>
          </cell>
          <cell r="BW28" t="str">
            <v>N</v>
          </cell>
          <cell r="BX28" t="str">
            <v>S</v>
          </cell>
          <cell r="BY28" t="str">
            <v>N</v>
          </cell>
        </row>
        <row r="29">
          <cell r="AH29" t="str">
            <v>0A</v>
          </cell>
          <cell r="AK29" t="str">
            <v>H</v>
          </cell>
          <cell r="AV29" t="str">
            <v>CINE 1-2</v>
          </cell>
          <cell r="BE29" t="str">
            <v>S</v>
          </cell>
          <cell r="BH29" t="str">
            <v>N</v>
          </cell>
          <cell r="BJ29" t="str">
            <v>N</v>
          </cell>
          <cell r="BR29" t="str">
            <v>S</v>
          </cell>
          <cell r="BS29" t="str">
            <v>S</v>
          </cell>
          <cell r="BT29" t="str">
            <v>N</v>
          </cell>
          <cell r="BU29" t="str">
            <v>S</v>
          </cell>
          <cell r="BV29" t="str">
            <v>N</v>
          </cell>
          <cell r="BW29" t="str">
            <v>N</v>
          </cell>
          <cell r="BX29" t="str">
            <v>S</v>
          </cell>
          <cell r="BY29" t="str">
            <v>N</v>
          </cell>
        </row>
        <row r="30">
          <cell r="AH30" t="str">
            <v>0A</v>
          </cell>
          <cell r="AK30" t="str">
            <v>h</v>
          </cell>
          <cell r="AV30" t="str">
            <v>CINE 1-2</v>
          </cell>
          <cell r="BE30" t="str">
            <v>S</v>
          </cell>
          <cell r="BH30" t="str">
            <v>N</v>
          </cell>
          <cell r="BJ30" t="str">
            <v>N</v>
          </cell>
          <cell r="BR30" t="str">
            <v>S</v>
          </cell>
          <cell r="BS30" t="str">
            <v>S</v>
          </cell>
          <cell r="BT30" t="str">
            <v>N</v>
          </cell>
          <cell r="BU30" t="str">
            <v>N</v>
          </cell>
          <cell r="BV30" t="str">
            <v>N</v>
          </cell>
          <cell r="BW30" t="str">
            <v>S</v>
          </cell>
          <cell r="BX30" t="str">
            <v>S</v>
          </cell>
          <cell r="BY30" t="str">
            <v>N</v>
          </cell>
        </row>
        <row r="31">
          <cell r="AH31" t="str">
            <v>CO07</v>
          </cell>
          <cell r="AK31" t="str">
            <v>M</v>
          </cell>
          <cell r="AV31" t="str">
            <v>CINE 1-2</v>
          </cell>
          <cell r="BE31" t="str">
            <v>N</v>
          </cell>
          <cell r="BH31" t="str">
            <v>S</v>
          </cell>
          <cell r="BI31" t="str">
            <v>N</v>
          </cell>
          <cell r="BJ31" t="str">
            <v>N</v>
          </cell>
          <cell r="BR31" t="str">
            <v>S</v>
          </cell>
          <cell r="BS31" t="str">
            <v>N</v>
          </cell>
          <cell r="BT31" t="str">
            <v>N</v>
          </cell>
          <cell r="BU31" t="str">
            <v>N</v>
          </cell>
          <cell r="BV31" t="str">
            <v>N</v>
          </cell>
          <cell r="BW31" t="str">
            <v>S</v>
          </cell>
          <cell r="BX31" t="str">
            <v>S</v>
          </cell>
          <cell r="BY31" t="str">
            <v>S</v>
          </cell>
        </row>
        <row r="32">
          <cell r="AH32" t="str">
            <v>CO07</v>
          </cell>
          <cell r="AK32" t="str">
            <v>M</v>
          </cell>
          <cell r="AV32" t="str">
            <v>CINE 1-2</v>
          </cell>
          <cell r="BE32" t="str">
            <v>N</v>
          </cell>
          <cell r="BH32" t="str">
            <v>S</v>
          </cell>
          <cell r="BI32" t="str">
            <v>N</v>
          </cell>
          <cell r="BJ32" t="str">
            <v>N</v>
          </cell>
          <cell r="BR32" t="str">
            <v>S</v>
          </cell>
          <cell r="BS32" t="str">
            <v>N</v>
          </cell>
          <cell r="BT32" t="str">
            <v>N</v>
          </cell>
          <cell r="BU32" t="str">
            <v>N</v>
          </cell>
          <cell r="BV32" t="str">
            <v>N</v>
          </cell>
          <cell r="BW32" t="str">
            <v>S</v>
          </cell>
          <cell r="BX32" t="str">
            <v>S</v>
          </cell>
          <cell r="BY32" t="str">
            <v>S</v>
          </cell>
        </row>
        <row r="33">
          <cell r="AH33" t="str">
            <v>CO07</v>
          </cell>
          <cell r="AK33" t="str">
            <v>M</v>
          </cell>
          <cell r="AV33" t="str">
            <v>CINE 1-2</v>
          </cell>
          <cell r="BE33" t="str">
            <v>S</v>
          </cell>
          <cell r="BH33" t="str">
            <v>N</v>
          </cell>
          <cell r="BJ33" t="str">
            <v>N</v>
          </cell>
          <cell r="BR33" t="str">
            <v>S</v>
          </cell>
          <cell r="BS33" t="str">
            <v>S</v>
          </cell>
          <cell r="BT33" t="str">
            <v>N</v>
          </cell>
          <cell r="BU33" t="str">
            <v>N</v>
          </cell>
          <cell r="BV33" t="str">
            <v>N</v>
          </cell>
          <cell r="BW33" t="str">
            <v>S</v>
          </cell>
          <cell r="BX33" t="str">
            <v>S</v>
          </cell>
          <cell r="BY33" t="str">
            <v>S</v>
          </cell>
        </row>
        <row r="34">
          <cell r="AH34" t="str">
            <v>0A</v>
          </cell>
          <cell r="AK34" t="str">
            <v>M</v>
          </cell>
          <cell r="AV34" t="str">
            <v>CINE 1-2</v>
          </cell>
          <cell r="BE34" t="str">
            <v>S</v>
          </cell>
          <cell r="BH34" t="str">
            <v>N</v>
          </cell>
          <cell r="BJ34" t="str">
            <v>N</v>
          </cell>
          <cell r="BR34" t="str">
            <v>S</v>
          </cell>
          <cell r="BS34" t="str">
            <v>S</v>
          </cell>
          <cell r="BT34" t="str">
            <v>N</v>
          </cell>
          <cell r="BU34" t="str">
            <v>N</v>
          </cell>
          <cell r="BV34" t="str">
            <v>N</v>
          </cell>
          <cell r="BW34" t="str">
            <v>S</v>
          </cell>
          <cell r="BX34" t="str">
            <v>S</v>
          </cell>
          <cell r="BY34" t="str">
            <v>N</v>
          </cell>
        </row>
        <row r="35">
          <cell r="AH35" t="str">
            <v>0A</v>
          </cell>
          <cell r="AK35" t="str">
            <v>H</v>
          </cell>
          <cell r="AV35" t="str">
            <v>CINE 1-2</v>
          </cell>
          <cell r="BE35" t="str">
            <v>S</v>
          </cell>
          <cell r="BH35" t="str">
            <v>N</v>
          </cell>
          <cell r="BJ35" t="str">
            <v>N</v>
          </cell>
          <cell r="BR35" t="str">
            <v>S</v>
          </cell>
          <cell r="BS35" t="str">
            <v>S</v>
          </cell>
          <cell r="BT35" t="str">
            <v>N</v>
          </cell>
          <cell r="BU35" t="str">
            <v>N</v>
          </cell>
          <cell r="BV35" t="str">
            <v>N</v>
          </cell>
          <cell r="BW35" t="str">
            <v>S</v>
          </cell>
          <cell r="BX35" t="str">
            <v>S</v>
          </cell>
          <cell r="BY35" t="str">
            <v>N</v>
          </cell>
        </row>
        <row r="36">
          <cell r="AH36" t="str">
            <v>0A</v>
          </cell>
          <cell r="AK36" t="str">
            <v>M</v>
          </cell>
          <cell r="AV36" t="str">
            <v>CINE 1-2</v>
          </cell>
          <cell r="BE36" t="str">
            <v>S</v>
          </cell>
          <cell r="BH36" t="str">
            <v>N</v>
          </cell>
          <cell r="BJ36" t="str">
            <v>N</v>
          </cell>
          <cell r="BR36" t="str">
            <v>S</v>
          </cell>
          <cell r="BS36" t="str">
            <v>S</v>
          </cell>
          <cell r="BT36" t="str">
            <v>N</v>
          </cell>
          <cell r="BU36" t="str">
            <v>N</v>
          </cell>
          <cell r="BV36" t="str">
            <v>N</v>
          </cell>
          <cell r="BW36" t="str">
            <v>S</v>
          </cell>
          <cell r="BX36" t="str">
            <v>S</v>
          </cell>
          <cell r="BY36" t="str">
            <v>N</v>
          </cell>
        </row>
        <row r="37">
          <cell r="AH37" t="str">
            <v>0A</v>
          </cell>
          <cell r="AK37" t="str">
            <v>M</v>
          </cell>
          <cell r="AV37" t="str">
            <v>CINE 1-2</v>
          </cell>
          <cell r="BE37" t="str">
            <v>S</v>
          </cell>
          <cell r="BH37" t="str">
            <v>N</v>
          </cell>
          <cell r="BJ37" t="str">
            <v>N</v>
          </cell>
          <cell r="BR37" t="str">
            <v>S</v>
          </cell>
          <cell r="BS37" t="str">
            <v>S</v>
          </cell>
          <cell r="BT37" t="str">
            <v>N</v>
          </cell>
          <cell r="BU37" t="str">
            <v>S</v>
          </cell>
          <cell r="BV37" t="str">
            <v>N</v>
          </cell>
          <cell r="BW37" t="str">
            <v>N</v>
          </cell>
          <cell r="BX37" t="str">
            <v>S</v>
          </cell>
          <cell r="BY37" t="str">
            <v>N</v>
          </cell>
        </row>
        <row r="38">
          <cell r="AH38" t="str">
            <v>0A</v>
          </cell>
          <cell r="AK38" t="str">
            <v>M</v>
          </cell>
          <cell r="AV38" t="str">
            <v>CINE 1-2</v>
          </cell>
          <cell r="BE38" t="str">
            <v>S</v>
          </cell>
          <cell r="BH38" t="str">
            <v>N</v>
          </cell>
          <cell r="BJ38" t="str">
            <v>N</v>
          </cell>
          <cell r="BR38" t="str">
            <v>S</v>
          </cell>
          <cell r="BS38" t="str">
            <v>S</v>
          </cell>
          <cell r="BT38" t="str">
            <v>N</v>
          </cell>
          <cell r="BU38" t="str">
            <v>S</v>
          </cell>
          <cell r="BV38" t="str">
            <v>N</v>
          </cell>
          <cell r="BW38" t="str">
            <v>N</v>
          </cell>
          <cell r="BX38" t="str">
            <v>S</v>
          </cell>
          <cell r="BY38" t="str">
            <v>N</v>
          </cell>
        </row>
        <row r="39">
          <cell r="AH39" t="str">
            <v>0A</v>
          </cell>
          <cell r="AK39" t="str">
            <v>M</v>
          </cell>
          <cell r="AV39" t="str">
            <v>CINE 1-2</v>
          </cell>
          <cell r="BE39" t="str">
            <v>S</v>
          </cell>
          <cell r="BH39" t="str">
            <v>N</v>
          </cell>
          <cell r="BJ39" t="str">
            <v>N</v>
          </cell>
          <cell r="BR39" t="str">
            <v>S</v>
          </cell>
          <cell r="BS39" t="str">
            <v>S</v>
          </cell>
          <cell r="BT39" t="str">
            <v>N</v>
          </cell>
          <cell r="BU39" t="str">
            <v>S</v>
          </cell>
          <cell r="BV39" t="str">
            <v>N</v>
          </cell>
          <cell r="BW39" t="str">
            <v>N</v>
          </cell>
          <cell r="BX39" t="str">
            <v>S</v>
          </cell>
          <cell r="BY39" t="str">
            <v>N</v>
          </cell>
        </row>
        <row r="40">
          <cell r="AH40" t="str">
            <v>0A</v>
          </cell>
          <cell r="AK40" t="str">
            <v>H</v>
          </cell>
          <cell r="AV40" t="str">
            <v>CINE 1-2</v>
          </cell>
          <cell r="BE40" t="str">
            <v>S</v>
          </cell>
          <cell r="BH40" t="str">
            <v>N</v>
          </cell>
          <cell r="BJ40" t="str">
            <v>N</v>
          </cell>
          <cell r="BR40" t="str">
            <v>S</v>
          </cell>
          <cell r="BS40" t="str">
            <v>S</v>
          </cell>
          <cell r="BT40" t="str">
            <v>N</v>
          </cell>
          <cell r="BU40" t="str">
            <v>S</v>
          </cell>
          <cell r="BV40" t="str">
            <v>N</v>
          </cell>
          <cell r="BW40" t="str">
            <v>N</v>
          </cell>
          <cell r="BX40" t="str">
            <v>S</v>
          </cell>
          <cell r="BY40" t="str">
            <v>N</v>
          </cell>
        </row>
        <row r="41">
          <cell r="AH41" t="str">
            <v>0A</v>
          </cell>
          <cell r="AK41" t="str">
            <v>M</v>
          </cell>
          <cell r="AV41" t="str">
            <v>CINE 1-2</v>
          </cell>
          <cell r="BE41" t="str">
            <v>S</v>
          </cell>
          <cell r="BH41" t="str">
            <v>N</v>
          </cell>
          <cell r="BJ41" t="str">
            <v>N</v>
          </cell>
          <cell r="BR41" t="str">
            <v>S</v>
          </cell>
          <cell r="BS41" t="str">
            <v>S</v>
          </cell>
          <cell r="BT41" t="str">
            <v>N</v>
          </cell>
          <cell r="BU41" t="str">
            <v>S</v>
          </cell>
          <cell r="BV41" t="str">
            <v>N</v>
          </cell>
          <cell r="BW41" t="str">
            <v>N</v>
          </cell>
          <cell r="BX41" t="str">
            <v>S</v>
          </cell>
          <cell r="BY41" t="str">
            <v>N</v>
          </cell>
        </row>
        <row r="42">
          <cell r="AH42" t="str">
            <v>CO06</v>
          </cell>
          <cell r="AK42" t="str">
            <v>M</v>
          </cell>
          <cell r="AV42" t="str">
            <v>CINE 1-2</v>
          </cell>
          <cell r="BE42" t="str">
            <v>S</v>
          </cell>
          <cell r="BH42" t="str">
            <v>N</v>
          </cell>
          <cell r="BJ42" t="str">
            <v>N</v>
          </cell>
          <cell r="BR42" t="str">
            <v>S</v>
          </cell>
          <cell r="BS42" t="str">
            <v>S</v>
          </cell>
          <cell r="BT42" t="str">
            <v>N</v>
          </cell>
          <cell r="BU42" t="str">
            <v>S</v>
          </cell>
          <cell r="BV42" t="str">
            <v>N</v>
          </cell>
          <cell r="BW42" t="str">
            <v>N</v>
          </cell>
          <cell r="BX42" t="str">
            <v>S</v>
          </cell>
          <cell r="BY42" t="str">
            <v>N</v>
          </cell>
        </row>
        <row r="43">
          <cell r="AH43" t="str">
            <v>CO07</v>
          </cell>
          <cell r="AK43" t="str">
            <v>H</v>
          </cell>
          <cell r="AV43" t="str">
            <v>CINE 1-2</v>
          </cell>
          <cell r="BE43" t="str">
            <v>N</v>
          </cell>
          <cell r="BH43" t="str">
            <v>S</v>
          </cell>
          <cell r="BI43" t="str">
            <v>N</v>
          </cell>
          <cell r="BJ43" t="str">
            <v>N</v>
          </cell>
          <cell r="BR43" t="str">
            <v>S</v>
          </cell>
          <cell r="BS43" t="str">
            <v>N</v>
          </cell>
          <cell r="BT43" t="str">
            <v>N</v>
          </cell>
          <cell r="BU43" t="str">
            <v>S</v>
          </cell>
          <cell r="BV43" t="str">
            <v>N</v>
          </cell>
          <cell r="BW43" t="str">
            <v>N</v>
          </cell>
          <cell r="BX43" t="str">
            <v>S</v>
          </cell>
          <cell r="BY43" t="str">
            <v>N</v>
          </cell>
        </row>
        <row r="44">
          <cell r="AH44" t="str">
            <v>CO07</v>
          </cell>
          <cell r="AK44" t="str">
            <v>M</v>
          </cell>
          <cell r="AV44" t="str">
            <v>CINE 0</v>
          </cell>
          <cell r="BE44" t="str">
            <v>S</v>
          </cell>
          <cell r="BH44" t="str">
            <v>N</v>
          </cell>
          <cell r="BJ44" t="str">
            <v>N</v>
          </cell>
          <cell r="BR44" t="str">
            <v>S</v>
          </cell>
          <cell r="BS44" t="str">
            <v>S</v>
          </cell>
          <cell r="BT44" t="str">
            <v>N</v>
          </cell>
          <cell r="BU44" t="str">
            <v>S</v>
          </cell>
          <cell r="BV44" t="str">
            <v>N</v>
          </cell>
          <cell r="BW44" t="str">
            <v>N</v>
          </cell>
          <cell r="BX44" t="str">
            <v>S</v>
          </cell>
          <cell r="BY44" t="str">
            <v>N</v>
          </cell>
        </row>
        <row r="45">
          <cell r="AH45" t="str">
            <v>0A</v>
          </cell>
          <cell r="AK45" t="str">
            <v>M</v>
          </cell>
          <cell r="AV45" t="str">
            <v>CINE 1-2</v>
          </cell>
          <cell r="BE45" t="str">
            <v>S</v>
          </cell>
          <cell r="BH45" t="str">
            <v>N</v>
          </cell>
          <cell r="BJ45" t="str">
            <v>N</v>
          </cell>
          <cell r="BR45" t="str">
            <v>S</v>
          </cell>
          <cell r="BS45" t="str">
            <v>S</v>
          </cell>
          <cell r="BT45" t="str">
            <v>N</v>
          </cell>
          <cell r="BU45" t="str">
            <v>S</v>
          </cell>
          <cell r="BV45" t="str">
            <v>N</v>
          </cell>
          <cell r="BW45" t="str">
            <v>N</v>
          </cell>
          <cell r="BX45" t="str">
            <v>S</v>
          </cell>
          <cell r="BY45" t="str">
            <v>N</v>
          </cell>
        </row>
        <row r="46">
          <cell r="AH46" t="str">
            <v>0A</v>
          </cell>
          <cell r="AK46" t="str">
            <v>H</v>
          </cell>
          <cell r="AV46" t="str">
            <v>CINE 1-2</v>
          </cell>
          <cell r="BE46" t="str">
            <v>S</v>
          </cell>
          <cell r="BH46" t="str">
            <v>N</v>
          </cell>
          <cell r="BJ46" t="str">
            <v>N</v>
          </cell>
          <cell r="BR46" t="str">
            <v>S</v>
          </cell>
          <cell r="BS46" t="str">
            <v>S</v>
          </cell>
          <cell r="BT46" t="str">
            <v>N</v>
          </cell>
          <cell r="BU46" t="str">
            <v>S</v>
          </cell>
          <cell r="BV46" t="str">
            <v>N</v>
          </cell>
          <cell r="BW46" t="str">
            <v>N</v>
          </cell>
          <cell r="BX46" t="str">
            <v>S</v>
          </cell>
          <cell r="BY46" t="str">
            <v>N</v>
          </cell>
        </row>
        <row r="47">
          <cell r="AH47" t="str">
            <v>0A</v>
          </cell>
          <cell r="AK47" t="str">
            <v>M</v>
          </cell>
          <cell r="AV47" t="str">
            <v>CINE 1-2</v>
          </cell>
          <cell r="BE47" t="str">
            <v>S</v>
          </cell>
          <cell r="BH47" t="str">
            <v>N</v>
          </cell>
          <cell r="BJ47" t="str">
            <v>N</v>
          </cell>
          <cell r="BR47" t="str">
            <v>S</v>
          </cell>
          <cell r="BS47" t="str">
            <v>S</v>
          </cell>
          <cell r="BT47" t="str">
            <v>N</v>
          </cell>
          <cell r="BU47" t="str">
            <v>S</v>
          </cell>
          <cell r="BV47" t="str">
            <v>N</v>
          </cell>
          <cell r="BW47" t="str">
            <v>N</v>
          </cell>
          <cell r="BX47" t="str">
            <v>S</v>
          </cell>
          <cell r="BY47" t="str">
            <v>N</v>
          </cell>
        </row>
        <row r="48">
          <cell r="AH48" t="str">
            <v>CO06</v>
          </cell>
          <cell r="AK48" t="str">
            <v>M</v>
          </cell>
          <cell r="AV48" t="str">
            <v>CINE 0</v>
          </cell>
          <cell r="BE48" t="str">
            <v>N</v>
          </cell>
          <cell r="BH48" t="str">
            <v>S</v>
          </cell>
          <cell r="BI48" t="str">
            <v>N</v>
          </cell>
          <cell r="BJ48" t="str">
            <v>N</v>
          </cell>
          <cell r="BR48" t="str">
            <v>S</v>
          </cell>
          <cell r="BS48" t="str">
            <v>N</v>
          </cell>
          <cell r="BT48" t="str">
            <v>S</v>
          </cell>
          <cell r="BU48" t="str">
            <v>N</v>
          </cell>
          <cell r="BV48" t="str">
            <v>N</v>
          </cell>
          <cell r="BW48" t="str">
            <v>N</v>
          </cell>
          <cell r="BX48" t="str">
            <v>S</v>
          </cell>
          <cell r="BY48" t="str">
            <v>N</v>
          </cell>
        </row>
        <row r="49">
          <cell r="AH49" t="str">
            <v>CO06</v>
          </cell>
          <cell r="AK49" t="str">
            <v>M</v>
          </cell>
          <cell r="AV49" t="str">
            <v>CINE 1-2</v>
          </cell>
          <cell r="BE49" t="str">
            <v>N</v>
          </cell>
          <cell r="BH49" t="str">
            <v>S</v>
          </cell>
          <cell r="BI49" t="str">
            <v>N</v>
          </cell>
          <cell r="BJ49" t="str">
            <v>N</v>
          </cell>
          <cell r="BR49" t="str">
            <v>S</v>
          </cell>
          <cell r="BS49" t="str">
            <v>N</v>
          </cell>
          <cell r="BT49" t="str">
            <v>N</v>
          </cell>
          <cell r="BU49" t="str">
            <v>S</v>
          </cell>
          <cell r="BV49" t="str">
            <v>N</v>
          </cell>
          <cell r="BW49" t="str">
            <v>N</v>
          </cell>
          <cell r="BX49" t="str">
            <v>S</v>
          </cell>
          <cell r="BY49" t="str">
            <v>N</v>
          </cell>
        </row>
        <row r="50">
          <cell r="AH50" t="str">
            <v>CO06</v>
          </cell>
          <cell r="AK50" t="str">
            <v>M</v>
          </cell>
          <cell r="AV50" t="str">
            <v>CINE 1-2</v>
          </cell>
          <cell r="BE50" t="str">
            <v>N</v>
          </cell>
          <cell r="BH50" t="str">
            <v>S</v>
          </cell>
          <cell r="BI50" t="str">
            <v>N</v>
          </cell>
          <cell r="BJ50" t="str">
            <v>N</v>
          </cell>
          <cell r="BR50" t="str">
            <v>S</v>
          </cell>
          <cell r="BS50" t="str">
            <v>N</v>
          </cell>
          <cell r="BT50" t="str">
            <v>N</v>
          </cell>
          <cell r="BU50" t="str">
            <v>S</v>
          </cell>
          <cell r="BV50" t="str">
            <v>N</v>
          </cell>
          <cell r="BW50" t="str">
            <v>N</v>
          </cell>
          <cell r="BX50" t="str">
            <v>S</v>
          </cell>
          <cell r="BY50" t="str">
            <v>N</v>
          </cell>
        </row>
        <row r="51">
          <cell r="AH51" t="str">
            <v>CO06</v>
          </cell>
          <cell r="AK51" t="str">
            <v>H</v>
          </cell>
          <cell r="AV51" t="str">
            <v>CINE 1-2</v>
          </cell>
          <cell r="BE51" t="str">
            <v>N</v>
          </cell>
          <cell r="BH51" t="str">
            <v>S</v>
          </cell>
          <cell r="BI51" t="str">
            <v>N</v>
          </cell>
          <cell r="BJ51" t="str">
            <v>N</v>
          </cell>
          <cell r="BR51" t="str">
            <v>S</v>
          </cell>
          <cell r="BS51" t="str">
            <v>N</v>
          </cell>
          <cell r="BT51" t="str">
            <v>N</v>
          </cell>
          <cell r="BU51" t="str">
            <v>S</v>
          </cell>
          <cell r="BV51" t="str">
            <v>N</v>
          </cell>
          <cell r="BW51" t="str">
            <v>N</v>
          </cell>
          <cell r="BX51" t="str">
            <v>S</v>
          </cell>
          <cell r="BY51" t="str">
            <v>N</v>
          </cell>
        </row>
        <row r="52">
          <cell r="AH52" t="str">
            <v>CO06</v>
          </cell>
          <cell r="AK52" t="str">
            <v>H</v>
          </cell>
          <cell r="AV52" t="str">
            <v>CINE 1-2</v>
          </cell>
          <cell r="BE52" t="str">
            <v>N</v>
          </cell>
          <cell r="BH52" t="str">
            <v>S</v>
          </cell>
          <cell r="BI52" t="str">
            <v>N</v>
          </cell>
          <cell r="BJ52" t="str">
            <v>N</v>
          </cell>
          <cell r="BR52" t="str">
            <v>S</v>
          </cell>
          <cell r="BS52" t="str">
            <v>N</v>
          </cell>
          <cell r="BT52" t="str">
            <v>S</v>
          </cell>
          <cell r="BU52" t="str">
            <v>N</v>
          </cell>
          <cell r="BV52" t="str">
            <v>N</v>
          </cell>
          <cell r="BW52" t="str">
            <v>N</v>
          </cell>
          <cell r="BX52" t="str">
            <v>S</v>
          </cell>
          <cell r="BY52" t="str">
            <v>N</v>
          </cell>
        </row>
        <row r="53">
          <cell r="AH53" t="str">
            <v>CO06</v>
          </cell>
          <cell r="AK53" t="str">
            <v>M</v>
          </cell>
          <cell r="AV53" t="str">
            <v>CINE 1-2</v>
          </cell>
          <cell r="BE53" t="str">
            <v>N</v>
          </cell>
          <cell r="BH53" t="str">
            <v>S</v>
          </cell>
          <cell r="BI53" t="str">
            <v>N</v>
          </cell>
          <cell r="BJ53" t="str">
            <v>N</v>
          </cell>
          <cell r="BR53" t="str">
            <v>S</v>
          </cell>
          <cell r="BS53" t="str">
            <v>N</v>
          </cell>
          <cell r="BT53" t="str">
            <v>N</v>
          </cell>
          <cell r="BU53" t="str">
            <v>S</v>
          </cell>
          <cell r="BV53" t="str">
            <v>N</v>
          </cell>
          <cell r="BW53" t="str">
            <v>N</v>
          </cell>
          <cell r="BX53" t="str">
            <v>S</v>
          </cell>
          <cell r="BY53" t="str">
            <v>N</v>
          </cell>
        </row>
        <row r="54">
          <cell r="AH54" t="str">
            <v>CO06</v>
          </cell>
          <cell r="AK54" t="str">
            <v>M</v>
          </cell>
          <cell r="AV54" t="str">
            <v>CINE 0</v>
          </cell>
          <cell r="BE54" t="str">
            <v>N</v>
          </cell>
          <cell r="BH54" t="str">
            <v>S</v>
          </cell>
          <cell r="BI54" t="str">
            <v>N</v>
          </cell>
          <cell r="BJ54" t="str">
            <v>N</v>
          </cell>
          <cell r="BR54" t="str">
            <v>S</v>
          </cell>
          <cell r="BS54" t="str">
            <v>N</v>
          </cell>
          <cell r="BT54" t="str">
            <v>S</v>
          </cell>
          <cell r="BU54" t="str">
            <v>N</v>
          </cell>
          <cell r="BV54" t="str">
            <v>N</v>
          </cell>
          <cell r="BW54" t="str">
            <v>N</v>
          </cell>
          <cell r="BX54" t="str">
            <v>S</v>
          </cell>
          <cell r="BY54" t="str">
            <v>N</v>
          </cell>
        </row>
        <row r="55">
          <cell r="AH55" t="str">
            <v>CO06</v>
          </cell>
          <cell r="AK55" t="str">
            <v>M</v>
          </cell>
          <cell r="AV55" t="str">
            <v>CINE 0</v>
          </cell>
          <cell r="BE55" t="str">
            <v>N</v>
          </cell>
          <cell r="BH55" t="str">
            <v>S</v>
          </cell>
          <cell r="BI55" t="str">
            <v>N</v>
          </cell>
          <cell r="BJ55" t="str">
            <v>N</v>
          </cell>
          <cell r="BR55" t="str">
            <v>S</v>
          </cell>
          <cell r="BS55" t="str">
            <v>N</v>
          </cell>
          <cell r="BT55" t="str">
            <v>N</v>
          </cell>
          <cell r="BU55" t="str">
            <v>S</v>
          </cell>
          <cell r="BV55" t="str">
            <v>N</v>
          </cell>
          <cell r="BW55" t="str">
            <v>N</v>
          </cell>
          <cell r="BX55" t="str">
            <v>S</v>
          </cell>
          <cell r="BY55" t="str">
            <v>N</v>
          </cell>
        </row>
        <row r="56">
          <cell r="AH56" t="str">
            <v>CO06</v>
          </cell>
          <cell r="AK56" t="str">
            <v>M</v>
          </cell>
          <cell r="AV56" t="str">
            <v>CINE 1-2</v>
          </cell>
          <cell r="BE56" t="str">
            <v>N</v>
          </cell>
          <cell r="BH56" t="str">
            <v>S</v>
          </cell>
          <cell r="BI56" t="str">
            <v>N</v>
          </cell>
          <cell r="BJ56" t="str">
            <v>N</v>
          </cell>
          <cell r="BR56" t="str">
            <v>S</v>
          </cell>
          <cell r="BS56" t="str">
            <v>N</v>
          </cell>
          <cell r="BT56" t="str">
            <v>N</v>
          </cell>
          <cell r="BU56" t="str">
            <v>S</v>
          </cell>
          <cell r="BV56" t="str">
            <v>N</v>
          </cell>
          <cell r="BW56" t="str">
            <v>N</v>
          </cell>
          <cell r="BX56" t="str">
            <v>S</v>
          </cell>
          <cell r="BY56" t="str">
            <v>N</v>
          </cell>
        </row>
        <row r="57">
          <cell r="AH57" t="str">
            <v>CO06</v>
          </cell>
          <cell r="AK57" t="str">
            <v>M</v>
          </cell>
          <cell r="AV57" t="str">
            <v>CINE 1-2</v>
          </cell>
          <cell r="BE57" t="str">
            <v>N</v>
          </cell>
          <cell r="BH57" t="str">
            <v>S</v>
          </cell>
          <cell r="BI57" t="str">
            <v>N</v>
          </cell>
          <cell r="BJ57" t="str">
            <v>N</v>
          </cell>
          <cell r="BR57" t="str">
            <v>S</v>
          </cell>
          <cell r="BS57" t="str">
            <v>N</v>
          </cell>
          <cell r="BT57" t="str">
            <v>N</v>
          </cell>
          <cell r="BU57" t="str">
            <v>S</v>
          </cell>
          <cell r="BV57" t="str">
            <v>N</v>
          </cell>
          <cell r="BW57" t="str">
            <v>N</v>
          </cell>
          <cell r="BX57" t="str">
            <v>S</v>
          </cell>
          <cell r="BY57" t="str">
            <v>N</v>
          </cell>
        </row>
        <row r="58">
          <cell r="AH58" t="str">
            <v>CO06</v>
          </cell>
          <cell r="AK58" t="str">
            <v>M</v>
          </cell>
          <cell r="AV58" t="str">
            <v>CINE 1-2</v>
          </cell>
          <cell r="BE58" t="str">
            <v>N</v>
          </cell>
          <cell r="BH58" t="str">
            <v>S</v>
          </cell>
          <cell r="BI58" t="str">
            <v>N</v>
          </cell>
          <cell r="BJ58" t="str">
            <v>N</v>
          </cell>
          <cell r="BR58" t="str">
            <v>S</v>
          </cell>
          <cell r="BS58" t="str">
            <v>N</v>
          </cell>
          <cell r="BT58" t="str">
            <v>N</v>
          </cell>
          <cell r="BU58" t="str">
            <v>S</v>
          </cell>
          <cell r="BV58" t="str">
            <v>N</v>
          </cell>
          <cell r="BW58" t="str">
            <v>N</v>
          </cell>
          <cell r="BX58" t="str">
            <v>S</v>
          </cell>
          <cell r="BY58" t="str">
            <v>N</v>
          </cell>
        </row>
        <row r="59">
          <cell r="AH59" t="str">
            <v>CO06</v>
          </cell>
          <cell r="AK59" t="str">
            <v>H</v>
          </cell>
          <cell r="AV59" t="str">
            <v>CINE 1-2</v>
          </cell>
          <cell r="BE59" t="str">
            <v>N</v>
          </cell>
          <cell r="BH59" t="str">
            <v>S</v>
          </cell>
          <cell r="BI59" t="str">
            <v>N</v>
          </cell>
          <cell r="BJ59" t="str">
            <v>N</v>
          </cell>
          <cell r="BR59" t="str">
            <v>S</v>
          </cell>
          <cell r="BS59" t="str">
            <v>N</v>
          </cell>
          <cell r="BT59" t="str">
            <v>N</v>
          </cell>
          <cell r="BU59" t="str">
            <v>S</v>
          </cell>
          <cell r="BV59" t="str">
            <v>N</v>
          </cell>
          <cell r="BW59" t="str">
            <v>N</v>
          </cell>
          <cell r="BX59" t="str">
            <v>S</v>
          </cell>
          <cell r="BY59" t="str">
            <v>N</v>
          </cell>
        </row>
        <row r="60">
          <cell r="AH60" t="str">
            <v>CO06</v>
          </cell>
          <cell r="AK60" t="str">
            <v>H</v>
          </cell>
          <cell r="AV60" t="str">
            <v>CINE 1-2</v>
          </cell>
          <cell r="BE60" t="str">
            <v>N</v>
          </cell>
          <cell r="BH60" t="str">
            <v>S</v>
          </cell>
          <cell r="BI60" t="str">
            <v>N</v>
          </cell>
          <cell r="BJ60" t="str">
            <v>N</v>
          </cell>
          <cell r="BR60" t="str">
            <v>S</v>
          </cell>
          <cell r="BS60" t="str">
            <v>N</v>
          </cell>
          <cell r="BT60" t="str">
            <v>N</v>
          </cell>
          <cell r="BU60" t="str">
            <v>S</v>
          </cell>
          <cell r="BV60" t="str">
            <v>N</v>
          </cell>
          <cell r="BW60" t="str">
            <v>N</v>
          </cell>
          <cell r="BX60" t="str">
            <v>S</v>
          </cell>
          <cell r="BY60" t="str">
            <v>N</v>
          </cell>
        </row>
        <row r="61">
          <cell r="AH61" t="str">
            <v>CO06</v>
          </cell>
          <cell r="AK61" t="str">
            <v>M</v>
          </cell>
          <cell r="AV61" t="str">
            <v>CINE 0</v>
          </cell>
          <cell r="BE61" t="str">
            <v>N</v>
          </cell>
          <cell r="BH61" t="str">
            <v>S</v>
          </cell>
          <cell r="BI61" t="str">
            <v>N</v>
          </cell>
          <cell r="BJ61" t="str">
            <v>N</v>
          </cell>
          <cell r="BR61" t="str">
            <v>S</v>
          </cell>
          <cell r="BS61" t="str">
            <v>N</v>
          </cell>
          <cell r="BT61" t="str">
            <v>N</v>
          </cell>
          <cell r="BU61" t="str">
            <v>S</v>
          </cell>
          <cell r="BV61" t="str">
            <v>N</v>
          </cell>
          <cell r="BW61" t="str">
            <v>N</v>
          </cell>
          <cell r="BX61" t="str">
            <v>S</v>
          </cell>
          <cell r="BY61" t="str">
            <v>N</v>
          </cell>
        </row>
        <row r="62">
          <cell r="AH62" t="str">
            <v>CO06</v>
          </cell>
          <cell r="AK62" t="str">
            <v>M</v>
          </cell>
          <cell r="AV62" t="str">
            <v>CINE 1-2</v>
          </cell>
          <cell r="BE62" t="str">
            <v>N</v>
          </cell>
          <cell r="BH62" t="str">
            <v>S</v>
          </cell>
          <cell r="BI62" t="str">
            <v>N</v>
          </cell>
          <cell r="BJ62" t="str">
            <v>N</v>
          </cell>
          <cell r="BR62" t="str">
            <v>S</v>
          </cell>
          <cell r="BS62" t="str">
            <v>N</v>
          </cell>
          <cell r="BT62" t="str">
            <v>N</v>
          </cell>
          <cell r="BU62" t="str">
            <v>S</v>
          </cell>
          <cell r="BV62" t="str">
            <v>N</v>
          </cell>
          <cell r="BW62" t="str">
            <v>N</v>
          </cell>
          <cell r="BX62" t="str">
            <v>S</v>
          </cell>
          <cell r="BY62" t="str">
            <v>N</v>
          </cell>
        </row>
        <row r="63">
          <cell r="AH63" t="str">
            <v>CO06</v>
          </cell>
          <cell r="AK63" t="str">
            <v>M</v>
          </cell>
          <cell r="AV63" t="str">
            <v>CINE 1-2</v>
          </cell>
          <cell r="BE63" t="str">
            <v>N</v>
          </cell>
          <cell r="BH63" t="str">
            <v>S</v>
          </cell>
          <cell r="BI63" t="str">
            <v>N</v>
          </cell>
          <cell r="BJ63" t="str">
            <v>N</v>
          </cell>
          <cell r="BR63" t="str">
            <v>S</v>
          </cell>
          <cell r="BS63" t="str">
            <v>N</v>
          </cell>
          <cell r="BT63" t="str">
            <v>N</v>
          </cell>
          <cell r="BU63" t="str">
            <v>S</v>
          </cell>
          <cell r="BV63" t="str">
            <v>N</v>
          </cell>
          <cell r="BW63" t="str">
            <v>N</v>
          </cell>
          <cell r="BX63" t="str">
            <v>S</v>
          </cell>
          <cell r="BY63" t="str">
            <v>N</v>
          </cell>
        </row>
        <row r="64">
          <cell r="AH64" t="str">
            <v>CO06</v>
          </cell>
          <cell r="AK64" t="str">
            <v>M</v>
          </cell>
          <cell r="AV64" t="str">
            <v>CINE 1-2</v>
          </cell>
          <cell r="BE64" t="str">
            <v>N</v>
          </cell>
          <cell r="BH64" t="str">
            <v>S</v>
          </cell>
          <cell r="BI64" t="str">
            <v>N</v>
          </cell>
          <cell r="BJ64" t="str">
            <v>N</v>
          </cell>
          <cell r="BR64" t="str">
            <v>S</v>
          </cell>
          <cell r="BS64" t="str">
            <v>N</v>
          </cell>
          <cell r="BT64" t="str">
            <v>S</v>
          </cell>
          <cell r="BU64" t="str">
            <v>N</v>
          </cell>
          <cell r="BV64" t="str">
            <v>N</v>
          </cell>
          <cell r="BW64" t="str">
            <v>N</v>
          </cell>
          <cell r="BX64" t="str">
            <v>S</v>
          </cell>
          <cell r="BY64" t="str">
            <v>N</v>
          </cell>
        </row>
        <row r="65">
          <cell r="AH65" t="str">
            <v>CO06</v>
          </cell>
          <cell r="AK65" t="str">
            <v>M</v>
          </cell>
          <cell r="AV65" t="str">
            <v>CINE 0</v>
          </cell>
          <cell r="BE65" t="str">
            <v>N</v>
          </cell>
          <cell r="BH65" t="str">
            <v>S</v>
          </cell>
          <cell r="BI65" t="str">
            <v>N</v>
          </cell>
          <cell r="BJ65" t="str">
            <v>N</v>
          </cell>
          <cell r="BR65" t="str">
            <v>S</v>
          </cell>
          <cell r="BS65" t="str">
            <v>N</v>
          </cell>
          <cell r="BT65" t="str">
            <v>S</v>
          </cell>
          <cell r="BU65" t="str">
            <v>N</v>
          </cell>
          <cell r="BV65" t="str">
            <v>N</v>
          </cell>
          <cell r="BW65" t="str">
            <v>N</v>
          </cell>
          <cell r="BX65" t="str">
            <v>S</v>
          </cell>
        </row>
        <row r="66">
          <cell r="AH66" t="str">
            <v>CO06</v>
          </cell>
          <cell r="AK66" t="str">
            <v>H</v>
          </cell>
          <cell r="AV66" t="str">
            <v>CINE 1-2</v>
          </cell>
          <cell r="BE66" t="str">
            <v>N</v>
          </cell>
          <cell r="BH66" t="str">
            <v>S</v>
          </cell>
          <cell r="BI66" t="str">
            <v>N</v>
          </cell>
          <cell r="BJ66" t="str">
            <v>N</v>
          </cell>
          <cell r="BR66" t="str">
            <v>S</v>
          </cell>
          <cell r="BS66" t="str">
            <v>N</v>
          </cell>
          <cell r="BT66" t="str">
            <v>N</v>
          </cell>
          <cell r="BU66" t="str">
            <v>S</v>
          </cell>
          <cell r="BV66" t="str">
            <v>N</v>
          </cell>
          <cell r="BW66" t="str">
            <v>N</v>
          </cell>
          <cell r="BX66" t="str">
            <v>S</v>
          </cell>
          <cell r="BY66" t="str">
            <v>N</v>
          </cell>
        </row>
        <row r="67">
          <cell r="AH67" t="str">
            <v>CO06</v>
          </cell>
          <cell r="AK67" t="str">
            <v>H</v>
          </cell>
          <cell r="AV67" t="str">
            <v>CINE 1-2</v>
          </cell>
          <cell r="BE67" t="str">
            <v>N</v>
          </cell>
          <cell r="BH67" t="str">
            <v>S</v>
          </cell>
          <cell r="BI67" t="str">
            <v>N</v>
          </cell>
          <cell r="BJ67" t="str">
            <v>N</v>
          </cell>
          <cell r="BR67" t="str">
            <v>S</v>
          </cell>
          <cell r="BS67" t="str">
            <v>N</v>
          </cell>
          <cell r="BT67" t="str">
            <v>N</v>
          </cell>
          <cell r="BU67" t="str">
            <v>S</v>
          </cell>
          <cell r="BV67" t="str">
            <v>N</v>
          </cell>
          <cell r="BW67" t="str">
            <v>N</v>
          </cell>
          <cell r="BX67" t="str">
            <v>S</v>
          </cell>
          <cell r="BY67" t="str">
            <v>N</v>
          </cell>
        </row>
        <row r="68">
          <cell r="AH68" t="str">
            <v>CO06</v>
          </cell>
          <cell r="AK68" t="str">
            <v>M</v>
          </cell>
          <cell r="AV68" t="str">
            <v>CINE 1-2</v>
          </cell>
          <cell r="BE68" t="str">
            <v>N</v>
          </cell>
          <cell r="BH68" t="str">
            <v>S</v>
          </cell>
          <cell r="BI68" t="str">
            <v>N</v>
          </cell>
          <cell r="BJ68" t="str">
            <v>N</v>
          </cell>
          <cell r="BR68" t="str">
            <v>S</v>
          </cell>
          <cell r="BS68" t="str">
            <v>N</v>
          </cell>
          <cell r="BT68" t="str">
            <v>N</v>
          </cell>
          <cell r="BU68" t="str">
            <v>S</v>
          </cell>
          <cell r="BV68" t="str">
            <v>N</v>
          </cell>
          <cell r="BW68" t="str">
            <v>N</v>
          </cell>
          <cell r="BX68" t="str">
            <v>S</v>
          </cell>
          <cell r="BY68" t="str">
            <v>N</v>
          </cell>
        </row>
        <row r="69">
          <cell r="AH69" t="str">
            <v>CO06</v>
          </cell>
          <cell r="AK69" t="str">
            <v>H</v>
          </cell>
          <cell r="AV69" t="str">
            <v>CINE 0</v>
          </cell>
          <cell r="BE69" t="str">
            <v>N</v>
          </cell>
          <cell r="BH69" t="str">
            <v>S</v>
          </cell>
          <cell r="BI69" t="str">
            <v>N</v>
          </cell>
          <cell r="BJ69" t="str">
            <v>N</v>
          </cell>
          <cell r="BR69" t="str">
            <v>S</v>
          </cell>
          <cell r="BS69" t="str">
            <v>N</v>
          </cell>
          <cell r="BT69" t="str">
            <v>N</v>
          </cell>
          <cell r="BU69" t="str">
            <v>S</v>
          </cell>
          <cell r="BV69" t="str">
            <v>N</v>
          </cell>
          <cell r="BW69" t="str">
            <v>N</v>
          </cell>
          <cell r="BX69" t="str">
            <v>S</v>
          </cell>
          <cell r="BY69" t="str">
            <v>N</v>
          </cell>
        </row>
        <row r="70">
          <cell r="AH70" t="str">
            <v>CO06</v>
          </cell>
          <cell r="AK70" t="str">
            <v>M</v>
          </cell>
          <cell r="AV70" t="str">
            <v>CINE 1-2</v>
          </cell>
          <cell r="BE70" t="str">
            <v>N</v>
          </cell>
          <cell r="BH70" t="str">
            <v>S</v>
          </cell>
          <cell r="BI70" t="str">
            <v>N</v>
          </cell>
          <cell r="BJ70" t="str">
            <v>N</v>
          </cell>
          <cell r="BR70" t="str">
            <v>S</v>
          </cell>
          <cell r="BS70" t="str">
            <v>N</v>
          </cell>
          <cell r="BT70" t="str">
            <v>N</v>
          </cell>
          <cell r="BU70" t="str">
            <v>S</v>
          </cell>
          <cell r="BV70" t="str">
            <v>N</v>
          </cell>
          <cell r="BW70" t="str">
            <v>N</v>
          </cell>
          <cell r="BX70" t="str">
            <v>S</v>
          </cell>
          <cell r="BY70" t="str">
            <v>N</v>
          </cell>
        </row>
        <row r="71">
          <cell r="AH71" t="str">
            <v>CO06</v>
          </cell>
          <cell r="AK71" t="str">
            <v>M</v>
          </cell>
          <cell r="AV71" t="str">
            <v>CINE 1-2</v>
          </cell>
          <cell r="BE71" t="str">
            <v>N</v>
          </cell>
          <cell r="BH71" t="str">
            <v>S</v>
          </cell>
          <cell r="BI71" t="str">
            <v>N</v>
          </cell>
          <cell r="BJ71" t="str">
            <v>N</v>
          </cell>
          <cell r="BR71" t="str">
            <v>S</v>
          </cell>
          <cell r="BS71" t="str">
            <v>N</v>
          </cell>
          <cell r="BT71" t="str">
            <v>S</v>
          </cell>
          <cell r="BU71" t="str">
            <v>N</v>
          </cell>
          <cell r="BV71" t="str">
            <v>N</v>
          </cell>
          <cell r="BW71" t="str">
            <v>N</v>
          </cell>
          <cell r="BX71" t="str">
            <v>S</v>
          </cell>
          <cell r="BY71" t="str">
            <v>N</v>
          </cell>
        </row>
        <row r="72">
          <cell r="AH72" t="str">
            <v>CO06</v>
          </cell>
          <cell r="AK72" t="str">
            <v>H</v>
          </cell>
          <cell r="AV72" t="str">
            <v>CINE 1-2</v>
          </cell>
          <cell r="BE72" t="str">
            <v>N</v>
          </cell>
          <cell r="BH72" t="str">
            <v>S</v>
          </cell>
          <cell r="BI72" t="str">
            <v>N</v>
          </cell>
          <cell r="BJ72" t="str">
            <v>N</v>
          </cell>
          <cell r="BR72" t="str">
            <v>S</v>
          </cell>
          <cell r="BS72" t="str">
            <v>N</v>
          </cell>
          <cell r="BT72" t="str">
            <v>N</v>
          </cell>
          <cell r="BU72" t="str">
            <v>S</v>
          </cell>
          <cell r="BV72" t="str">
            <v>N</v>
          </cell>
          <cell r="BW72" t="str">
            <v>N</v>
          </cell>
          <cell r="BX72" t="str">
            <v>S</v>
          </cell>
          <cell r="BY72" t="str">
            <v>N</v>
          </cell>
        </row>
        <row r="73">
          <cell r="AH73" t="str">
            <v>CO06</v>
          </cell>
          <cell r="AK73" t="str">
            <v>H</v>
          </cell>
          <cell r="AV73" t="str">
            <v>CINE 1-2</v>
          </cell>
          <cell r="BE73" t="str">
            <v>N</v>
          </cell>
          <cell r="BH73" t="str">
            <v>S</v>
          </cell>
          <cell r="BI73" t="str">
            <v>N</v>
          </cell>
          <cell r="BJ73" t="str">
            <v>N</v>
          </cell>
          <cell r="BR73" t="str">
            <v>S</v>
          </cell>
          <cell r="BS73" t="str">
            <v>N</v>
          </cell>
          <cell r="BT73" t="str">
            <v>N</v>
          </cell>
          <cell r="BU73" t="str">
            <v>S</v>
          </cell>
          <cell r="BV73" t="str">
            <v>N</v>
          </cell>
          <cell r="BW73" t="str">
            <v>N</v>
          </cell>
          <cell r="BX73" t="str">
            <v>S</v>
          </cell>
          <cell r="BY73" t="str">
            <v>N</v>
          </cell>
        </row>
        <row r="74">
          <cell r="AH74" t="str">
            <v>CO06</v>
          </cell>
          <cell r="AK74" t="str">
            <v>H</v>
          </cell>
          <cell r="AV74" t="str">
            <v>CINE 1-2</v>
          </cell>
          <cell r="BE74" t="str">
            <v>N</v>
          </cell>
          <cell r="BH74" t="str">
            <v>S</v>
          </cell>
          <cell r="BI74" t="str">
            <v>N</v>
          </cell>
          <cell r="BJ74" t="str">
            <v>N</v>
          </cell>
          <cell r="BR74" t="str">
            <v>S</v>
          </cell>
          <cell r="BS74" t="str">
            <v>N</v>
          </cell>
          <cell r="BT74" t="str">
            <v>N</v>
          </cell>
          <cell r="BU74" t="str">
            <v>S</v>
          </cell>
          <cell r="BV74" t="str">
            <v>N</v>
          </cell>
          <cell r="BW74" t="str">
            <v>N</v>
          </cell>
          <cell r="BX74" t="str">
            <v>S</v>
          </cell>
          <cell r="BY74" t="str">
            <v>N</v>
          </cell>
        </row>
        <row r="75">
          <cell r="AH75" t="str">
            <v>CO06</v>
          </cell>
          <cell r="AK75" t="str">
            <v>M</v>
          </cell>
          <cell r="AV75" t="str">
            <v>CINE 1-2</v>
          </cell>
          <cell r="BE75" t="str">
            <v>N</v>
          </cell>
          <cell r="BH75" t="str">
            <v>S</v>
          </cell>
          <cell r="BI75" t="str">
            <v>N</v>
          </cell>
          <cell r="BJ75" t="str">
            <v>N</v>
          </cell>
          <cell r="BR75" t="str">
            <v>S</v>
          </cell>
          <cell r="BS75" t="str">
            <v>N</v>
          </cell>
          <cell r="BT75" t="str">
            <v>N</v>
          </cell>
          <cell r="BU75" t="str">
            <v>S</v>
          </cell>
          <cell r="BV75" t="str">
            <v>N</v>
          </cell>
          <cell r="BW75" t="str">
            <v>N</v>
          </cell>
          <cell r="BX75" t="str">
            <v>S</v>
          </cell>
          <cell r="BY75" t="str">
            <v>N</v>
          </cell>
        </row>
        <row r="76">
          <cell r="AH76" t="str">
            <v>CO06</v>
          </cell>
          <cell r="AK76" t="str">
            <v>H</v>
          </cell>
          <cell r="AV76" t="str">
            <v>CINE 1-2</v>
          </cell>
          <cell r="BE76" t="str">
            <v>N</v>
          </cell>
          <cell r="BH76" t="str">
            <v>S</v>
          </cell>
          <cell r="BI76" t="str">
            <v>N</v>
          </cell>
          <cell r="BJ76" t="str">
            <v>N</v>
          </cell>
          <cell r="BR76" t="str">
            <v>S</v>
          </cell>
          <cell r="BS76" t="str">
            <v>N</v>
          </cell>
          <cell r="BT76" t="str">
            <v>N</v>
          </cell>
          <cell r="BU76" t="str">
            <v>S</v>
          </cell>
          <cell r="BV76" t="str">
            <v>N</v>
          </cell>
          <cell r="BW76" t="str">
            <v>N</v>
          </cell>
          <cell r="BX76" t="str">
            <v>S</v>
          </cell>
          <cell r="BY76" t="str">
            <v>N</v>
          </cell>
        </row>
        <row r="77">
          <cell r="AH77" t="str">
            <v>CO06</v>
          </cell>
          <cell r="AK77" t="str">
            <v>M</v>
          </cell>
          <cell r="AV77" t="str">
            <v>CINE 1-2</v>
          </cell>
          <cell r="BE77" t="str">
            <v>N</v>
          </cell>
          <cell r="BH77" t="str">
            <v>S</v>
          </cell>
          <cell r="BI77" t="str">
            <v>N</v>
          </cell>
          <cell r="BJ77" t="str">
            <v>N</v>
          </cell>
          <cell r="BR77" t="str">
            <v>S</v>
          </cell>
          <cell r="BS77" t="str">
            <v>N</v>
          </cell>
          <cell r="BT77" t="str">
            <v>N</v>
          </cell>
          <cell r="BU77" t="str">
            <v>S</v>
          </cell>
          <cell r="BV77" t="str">
            <v>N</v>
          </cell>
          <cell r="BW77" t="str">
            <v>N</v>
          </cell>
          <cell r="BX77" t="str">
            <v>S</v>
          </cell>
          <cell r="BY77" t="str">
            <v>N</v>
          </cell>
        </row>
        <row r="78">
          <cell r="AH78" t="str">
            <v>CO06</v>
          </cell>
          <cell r="AK78" t="str">
            <v>H</v>
          </cell>
          <cell r="AV78" t="str">
            <v>CINE 1-2</v>
          </cell>
          <cell r="BE78" t="str">
            <v>N</v>
          </cell>
          <cell r="BH78" t="str">
            <v>S</v>
          </cell>
          <cell r="BI78" t="str">
            <v>N</v>
          </cell>
          <cell r="BJ78" t="str">
            <v>N</v>
          </cell>
          <cell r="BR78" t="str">
            <v>S</v>
          </cell>
          <cell r="BS78" t="str">
            <v>N</v>
          </cell>
          <cell r="BT78" t="str">
            <v>S</v>
          </cell>
          <cell r="BU78" t="str">
            <v>N</v>
          </cell>
          <cell r="BV78" t="str">
            <v>N</v>
          </cell>
          <cell r="BW78" t="str">
            <v>N</v>
          </cell>
          <cell r="BX78" t="str">
            <v>S</v>
          </cell>
          <cell r="BY78" t="str">
            <v>N</v>
          </cell>
        </row>
        <row r="79">
          <cell r="AH79" t="str">
            <v>CO06</v>
          </cell>
          <cell r="AK79" t="str">
            <v>H</v>
          </cell>
          <cell r="AV79" t="str">
            <v>CINE 1-2</v>
          </cell>
          <cell r="BE79" t="str">
            <v>N</v>
          </cell>
          <cell r="BH79" t="str">
            <v>S</v>
          </cell>
          <cell r="BI79" t="str">
            <v>N</v>
          </cell>
          <cell r="BJ79" t="str">
            <v>N</v>
          </cell>
          <cell r="BR79" t="str">
            <v>S</v>
          </cell>
          <cell r="BS79" t="str">
            <v>N</v>
          </cell>
          <cell r="BT79" t="str">
            <v>N</v>
          </cell>
          <cell r="BU79" t="str">
            <v>S</v>
          </cell>
          <cell r="BV79" t="str">
            <v>N</v>
          </cell>
          <cell r="BW79" t="str">
            <v>N</v>
          </cell>
          <cell r="BX79" t="str">
            <v>S</v>
          </cell>
          <cell r="BY79" t="str">
            <v>N</v>
          </cell>
        </row>
        <row r="80">
          <cell r="AH80" t="str">
            <v>CO06</v>
          </cell>
          <cell r="AK80" t="str">
            <v>M</v>
          </cell>
          <cell r="AV80" t="str">
            <v>CINE 1-2</v>
          </cell>
          <cell r="BE80" t="str">
            <v>N</v>
          </cell>
          <cell r="BH80" t="str">
            <v>S</v>
          </cell>
          <cell r="BI80" t="str">
            <v>N</v>
          </cell>
          <cell r="BJ80" t="str">
            <v>N</v>
          </cell>
          <cell r="BR80" t="str">
            <v>S</v>
          </cell>
          <cell r="BS80" t="str">
            <v>N</v>
          </cell>
          <cell r="BT80" t="str">
            <v>N</v>
          </cell>
          <cell r="BU80" t="str">
            <v>S</v>
          </cell>
          <cell r="BV80" t="str">
            <v>N</v>
          </cell>
          <cell r="BW80" t="str">
            <v>N</v>
          </cell>
          <cell r="BX80" t="str">
            <v>S</v>
          </cell>
          <cell r="BY80" t="str">
            <v>N</v>
          </cell>
        </row>
        <row r="81">
          <cell r="AH81" t="str">
            <v>CO06</v>
          </cell>
          <cell r="AK81" t="str">
            <v>M</v>
          </cell>
          <cell r="AV81" t="str">
            <v>CINE 1-2</v>
          </cell>
          <cell r="BE81" t="str">
            <v>N</v>
          </cell>
          <cell r="BH81" t="str">
            <v>S</v>
          </cell>
          <cell r="BI81" t="str">
            <v>N</v>
          </cell>
          <cell r="BJ81" t="str">
            <v>N</v>
          </cell>
          <cell r="BR81" t="str">
            <v>S</v>
          </cell>
          <cell r="BS81" t="str">
            <v>N</v>
          </cell>
          <cell r="BT81" t="str">
            <v>S</v>
          </cell>
          <cell r="BU81" t="str">
            <v>N</v>
          </cell>
          <cell r="BV81" t="str">
            <v>N</v>
          </cell>
          <cell r="BW81" t="str">
            <v>N</v>
          </cell>
          <cell r="BX81" t="str">
            <v>S</v>
          </cell>
          <cell r="BY81" t="str">
            <v>N</v>
          </cell>
        </row>
        <row r="82">
          <cell r="AH82" t="str">
            <v>CO06</v>
          </cell>
          <cell r="AK82" t="str">
            <v>M</v>
          </cell>
          <cell r="AV82" t="str">
            <v>CINE 0</v>
          </cell>
          <cell r="BE82" t="str">
            <v>N</v>
          </cell>
          <cell r="BH82" t="str">
            <v>S</v>
          </cell>
          <cell r="BI82" t="str">
            <v>N</v>
          </cell>
          <cell r="BJ82" t="str">
            <v>N</v>
          </cell>
          <cell r="BR82" t="str">
            <v>S</v>
          </cell>
          <cell r="BS82" t="str">
            <v>N</v>
          </cell>
          <cell r="BT82" t="str">
            <v>N</v>
          </cell>
          <cell r="BU82" t="str">
            <v>S</v>
          </cell>
          <cell r="BV82" t="str">
            <v>N</v>
          </cell>
          <cell r="BW82" t="str">
            <v>N</v>
          </cell>
          <cell r="BX82" t="str">
            <v>S</v>
          </cell>
          <cell r="BY82" t="str">
            <v>N</v>
          </cell>
        </row>
        <row r="83">
          <cell r="AH83" t="str">
            <v>CO06</v>
          </cell>
          <cell r="AK83" t="str">
            <v>M</v>
          </cell>
          <cell r="AV83" t="str">
            <v>CINE 1-2</v>
          </cell>
          <cell r="BE83" t="str">
            <v>N</v>
          </cell>
          <cell r="BH83" t="str">
            <v>S</v>
          </cell>
          <cell r="BI83" t="str">
            <v>N</v>
          </cell>
          <cell r="BJ83" t="str">
            <v>N</v>
          </cell>
          <cell r="BR83" t="str">
            <v>S</v>
          </cell>
          <cell r="BS83" t="str">
            <v>N</v>
          </cell>
          <cell r="BT83" t="str">
            <v>N</v>
          </cell>
          <cell r="BU83" t="str">
            <v>S</v>
          </cell>
          <cell r="BV83" t="str">
            <v>N</v>
          </cell>
          <cell r="BW83" t="str">
            <v>N</v>
          </cell>
          <cell r="BX83" t="str">
            <v>S</v>
          </cell>
          <cell r="BY83" t="str">
            <v>N</v>
          </cell>
        </row>
        <row r="84">
          <cell r="AH84" t="str">
            <v>CO06</v>
          </cell>
          <cell r="AK84" t="str">
            <v>M</v>
          </cell>
          <cell r="AV84" t="str">
            <v>CINE 1-2</v>
          </cell>
          <cell r="BE84" t="str">
            <v>N</v>
          </cell>
          <cell r="BH84" t="str">
            <v>S</v>
          </cell>
          <cell r="BI84" t="str">
            <v>N</v>
          </cell>
          <cell r="BJ84" t="str">
            <v>N</v>
          </cell>
          <cell r="BR84" t="str">
            <v>S</v>
          </cell>
          <cell r="BS84" t="str">
            <v>N</v>
          </cell>
          <cell r="BT84" t="str">
            <v>N</v>
          </cell>
          <cell r="BU84" t="str">
            <v>S</v>
          </cell>
          <cell r="BV84" t="str">
            <v>N</v>
          </cell>
          <cell r="BW84" t="str">
            <v>N</v>
          </cell>
          <cell r="BX84" t="str">
            <v>S</v>
          </cell>
          <cell r="BY84" t="str">
            <v>N</v>
          </cell>
        </row>
        <row r="85">
          <cell r="AH85" t="str">
            <v>CO06</v>
          </cell>
          <cell r="AK85" t="str">
            <v>M</v>
          </cell>
          <cell r="AV85" t="str">
            <v>CINE 1-2</v>
          </cell>
          <cell r="BE85" t="str">
            <v>N</v>
          </cell>
          <cell r="BH85" t="str">
            <v>S</v>
          </cell>
          <cell r="BI85" t="str">
            <v>N</v>
          </cell>
          <cell r="BJ85" t="str">
            <v>N</v>
          </cell>
          <cell r="BR85" t="str">
            <v>S</v>
          </cell>
          <cell r="BS85" t="str">
            <v>N</v>
          </cell>
          <cell r="BT85" t="str">
            <v>N</v>
          </cell>
          <cell r="BU85" t="str">
            <v>S</v>
          </cell>
          <cell r="BV85" t="str">
            <v>N</v>
          </cell>
          <cell r="BW85" t="str">
            <v>N</v>
          </cell>
          <cell r="BX85" t="str">
            <v>S</v>
          </cell>
          <cell r="BY85" t="str">
            <v>N</v>
          </cell>
        </row>
        <row r="86">
          <cell r="AH86" t="str">
            <v>CO06</v>
          </cell>
          <cell r="AK86" t="str">
            <v>H</v>
          </cell>
          <cell r="AV86" t="str">
            <v>CINE 1-2</v>
          </cell>
          <cell r="BE86" t="str">
            <v>N</v>
          </cell>
          <cell r="BH86" t="str">
            <v>S</v>
          </cell>
          <cell r="BI86" t="str">
            <v>N</v>
          </cell>
          <cell r="BJ86" t="str">
            <v>N</v>
          </cell>
          <cell r="BR86" t="str">
            <v>S</v>
          </cell>
          <cell r="BS86" t="str">
            <v>N</v>
          </cell>
          <cell r="BT86" t="str">
            <v>N</v>
          </cell>
          <cell r="BU86" t="str">
            <v>S</v>
          </cell>
          <cell r="BV86" t="str">
            <v>N</v>
          </cell>
          <cell r="BW86" t="str">
            <v>N</v>
          </cell>
          <cell r="BX86" t="str">
            <v>S</v>
          </cell>
          <cell r="BY86" t="str">
            <v>N</v>
          </cell>
        </row>
        <row r="87">
          <cell r="AH87" t="str">
            <v>CO06</v>
          </cell>
          <cell r="AK87" t="str">
            <v>H</v>
          </cell>
          <cell r="AV87" t="str">
            <v>CINE 1-2</v>
          </cell>
          <cell r="BE87" t="str">
            <v>N</v>
          </cell>
          <cell r="BH87" t="str">
            <v>S</v>
          </cell>
          <cell r="BI87" t="str">
            <v>N</v>
          </cell>
          <cell r="BJ87" t="str">
            <v>N</v>
          </cell>
          <cell r="BR87" t="str">
            <v>S</v>
          </cell>
          <cell r="BS87" t="str">
            <v>N</v>
          </cell>
          <cell r="BT87" t="str">
            <v>N</v>
          </cell>
          <cell r="BU87" t="str">
            <v>S</v>
          </cell>
          <cell r="BV87" t="str">
            <v>N</v>
          </cell>
          <cell r="BW87" t="str">
            <v>N</v>
          </cell>
          <cell r="BX87" t="str">
            <v>S</v>
          </cell>
          <cell r="BY87" t="str">
            <v>N</v>
          </cell>
        </row>
        <row r="88">
          <cell r="AH88" t="str">
            <v>CO06</v>
          </cell>
          <cell r="AK88" t="str">
            <v>H</v>
          </cell>
          <cell r="AV88" t="str">
            <v>CINE 1-2</v>
          </cell>
          <cell r="BE88" t="str">
            <v>N</v>
          </cell>
          <cell r="BH88" t="str">
            <v>S</v>
          </cell>
          <cell r="BI88" t="str">
            <v>N</v>
          </cell>
          <cell r="BJ88" t="str">
            <v>N</v>
          </cell>
          <cell r="BR88" t="str">
            <v>S</v>
          </cell>
          <cell r="BS88" t="str">
            <v>N</v>
          </cell>
          <cell r="BT88" t="str">
            <v>S</v>
          </cell>
          <cell r="BU88" t="str">
            <v>N</v>
          </cell>
          <cell r="BV88" t="str">
            <v>N</v>
          </cell>
          <cell r="BW88" t="str">
            <v>N</v>
          </cell>
          <cell r="BX88" t="str">
            <v>S</v>
          </cell>
          <cell r="BY88" t="str">
            <v>N</v>
          </cell>
        </row>
        <row r="89">
          <cell r="AH89" t="str">
            <v>CO06</v>
          </cell>
          <cell r="AK89" t="str">
            <v>M</v>
          </cell>
          <cell r="AV89" t="str">
            <v>CINE 0</v>
          </cell>
          <cell r="BE89" t="str">
            <v>N</v>
          </cell>
          <cell r="BH89" t="str">
            <v>S</v>
          </cell>
          <cell r="BI89" t="str">
            <v>N</v>
          </cell>
          <cell r="BJ89" t="str">
            <v>N</v>
          </cell>
          <cell r="BR89" t="str">
            <v>S</v>
          </cell>
          <cell r="BS89" t="str">
            <v>N</v>
          </cell>
          <cell r="BT89" t="str">
            <v>S</v>
          </cell>
          <cell r="BU89" t="str">
            <v>N</v>
          </cell>
          <cell r="BV89" t="str">
            <v>N</v>
          </cell>
          <cell r="BW89" t="str">
            <v>N</v>
          </cell>
          <cell r="BX89" t="str">
            <v>S</v>
          </cell>
          <cell r="BY89" t="str">
            <v>N</v>
          </cell>
        </row>
        <row r="90">
          <cell r="AH90" t="str">
            <v>CO06</v>
          </cell>
          <cell r="AK90" t="str">
            <v>H</v>
          </cell>
          <cell r="AV90" t="str">
            <v>CINE 1-2</v>
          </cell>
          <cell r="BE90" t="str">
            <v>N</v>
          </cell>
          <cell r="BH90" t="str">
            <v>S</v>
          </cell>
          <cell r="BI90" t="str">
            <v>N</v>
          </cell>
          <cell r="BJ90" t="str">
            <v>N</v>
          </cell>
          <cell r="BR90" t="str">
            <v>S</v>
          </cell>
          <cell r="BS90" t="str">
            <v>N</v>
          </cell>
          <cell r="BT90" t="str">
            <v>N</v>
          </cell>
          <cell r="BU90" t="str">
            <v>S</v>
          </cell>
          <cell r="BV90" t="str">
            <v>N</v>
          </cell>
          <cell r="BW90" t="str">
            <v>N</v>
          </cell>
          <cell r="BX90" t="str">
            <v>S</v>
          </cell>
          <cell r="BY90" t="str">
            <v>N</v>
          </cell>
        </row>
        <row r="91">
          <cell r="AH91" t="str">
            <v>CO06</v>
          </cell>
          <cell r="AK91" t="str">
            <v>M</v>
          </cell>
          <cell r="AV91" t="str">
            <v>CINE 1-2</v>
          </cell>
          <cell r="BE91" t="str">
            <v>N</v>
          </cell>
          <cell r="BH91" t="str">
            <v>S</v>
          </cell>
          <cell r="BI91" t="str">
            <v>N</v>
          </cell>
          <cell r="BJ91" t="str">
            <v>N</v>
          </cell>
          <cell r="BR91" t="str">
            <v>S</v>
          </cell>
          <cell r="BS91" t="str">
            <v>N</v>
          </cell>
          <cell r="BT91" t="str">
            <v>N</v>
          </cell>
          <cell r="BU91" t="str">
            <v>S</v>
          </cell>
          <cell r="BV91" t="str">
            <v>N</v>
          </cell>
          <cell r="BW91" t="str">
            <v>N</v>
          </cell>
          <cell r="BX91" t="str">
            <v>S</v>
          </cell>
          <cell r="BY91" t="str">
            <v>N</v>
          </cell>
        </row>
        <row r="92">
          <cell r="AH92" t="str">
            <v>CO06</v>
          </cell>
          <cell r="AK92" t="str">
            <v>M</v>
          </cell>
          <cell r="AV92" t="str">
            <v>CINE 1-2</v>
          </cell>
          <cell r="BE92" t="str">
            <v>N</v>
          </cell>
          <cell r="BH92" t="str">
            <v>S</v>
          </cell>
          <cell r="BI92" t="str">
            <v>N</v>
          </cell>
          <cell r="BJ92" t="str">
            <v>N</v>
          </cell>
          <cell r="BR92" t="str">
            <v>S</v>
          </cell>
          <cell r="BS92" t="str">
            <v>N</v>
          </cell>
          <cell r="BT92" t="str">
            <v>N</v>
          </cell>
          <cell r="BU92" t="str">
            <v>S</v>
          </cell>
          <cell r="BV92" t="str">
            <v>N</v>
          </cell>
          <cell r="BW92" t="str">
            <v>N</v>
          </cell>
          <cell r="BX92" t="str">
            <v>S</v>
          </cell>
          <cell r="BY92" t="str">
            <v>N</v>
          </cell>
        </row>
        <row r="93">
          <cell r="AH93" t="str">
            <v>CO06</v>
          </cell>
          <cell r="AK93" t="str">
            <v>H</v>
          </cell>
          <cell r="AV93" t="str">
            <v>CINE 1-2</v>
          </cell>
          <cell r="BE93" t="str">
            <v>N</v>
          </cell>
          <cell r="BH93" t="str">
            <v>S</v>
          </cell>
          <cell r="BI93" t="str">
            <v>N</v>
          </cell>
          <cell r="BJ93" t="str">
            <v>N</v>
          </cell>
          <cell r="BR93" t="str">
            <v>S</v>
          </cell>
          <cell r="BS93" t="str">
            <v>N</v>
          </cell>
          <cell r="BT93" t="str">
            <v>N</v>
          </cell>
          <cell r="BU93" t="str">
            <v>S</v>
          </cell>
          <cell r="BV93" t="str">
            <v>N</v>
          </cell>
          <cell r="BW93" t="str">
            <v>N</v>
          </cell>
          <cell r="BX93" t="str">
            <v>S</v>
          </cell>
          <cell r="BY93" t="str">
            <v>N</v>
          </cell>
        </row>
        <row r="94">
          <cell r="AH94" t="str">
            <v>CO06</v>
          </cell>
          <cell r="AK94" t="str">
            <v>M</v>
          </cell>
          <cell r="AV94" t="str">
            <v>CINE 1-2</v>
          </cell>
          <cell r="BE94" t="str">
            <v>N</v>
          </cell>
          <cell r="BH94" t="str">
            <v>S</v>
          </cell>
          <cell r="BI94" t="str">
            <v>N</v>
          </cell>
          <cell r="BJ94" t="str">
            <v>N</v>
          </cell>
          <cell r="BR94" t="str">
            <v>S</v>
          </cell>
          <cell r="BS94" t="str">
            <v>N</v>
          </cell>
          <cell r="BT94" t="str">
            <v>N</v>
          </cell>
          <cell r="BU94" t="str">
            <v>S</v>
          </cell>
          <cell r="BV94" t="str">
            <v>N</v>
          </cell>
          <cell r="BW94" t="str">
            <v>N</v>
          </cell>
          <cell r="BX94" t="str">
            <v>S</v>
          </cell>
          <cell r="BY94" t="str">
            <v>N</v>
          </cell>
        </row>
        <row r="95">
          <cell r="AH95" t="str">
            <v>CO06</v>
          </cell>
          <cell r="AK95" t="str">
            <v>M</v>
          </cell>
          <cell r="AV95" t="str">
            <v>CINE 1-2</v>
          </cell>
          <cell r="BE95" t="str">
            <v>N</v>
          </cell>
          <cell r="BH95" t="str">
            <v>S</v>
          </cell>
          <cell r="BI95" t="str">
            <v>N</v>
          </cell>
          <cell r="BJ95" t="str">
            <v>N</v>
          </cell>
          <cell r="BR95" t="str">
            <v>S</v>
          </cell>
          <cell r="BS95" t="str">
            <v>N</v>
          </cell>
          <cell r="BT95" t="str">
            <v>N</v>
          </cell>
          <cell r="BU95" t="str">
            <v>S</v>
          </cell>
          <cell r="BV95" t="str">
            <v>N</v>
          </cell>
          <cell r="BW95" t="str">
            <v>N</v>
          </cell>
          <cell r="BX95" t="str">
            <v>S</v>
          </cell>
          <cell r="BY95" t="str">
            <v>N</v>
          </cell>
        </row>
        <row r="96">
          <cell r="AH96" t="str">
            <v>CO06</v>
          </cell>
          <cell r="AK96" t="str">
            <v>M</v>
          </cell>
          <cell r="AV96" t="str">
            <v>CINE 0</v>
          </cell>
          <cell r="BE96" t="str">
            <v>N</v>
          </cell>
          <cell r="BH96" t="str">
            <v>S</v>
          </cell>
          <cell r="BI96" t="str">
            <v>N</v>
          </cell>
          <cell r="BJ96" t="str">
            <v>N</v>
          </cell>
          <cell r="BR96" t="str">
            <v>S</v>
          </cell>
          <cell r="BS96" t="str">
            <v>N</v>
          </cell>
          <cell r="BT96" t="str">
            <v>N</v>
          </cell>
          <cell r="BU96" t="str">
            <v>S</v>
          </cell>
          <cell r="BV96" t="str">
            <v>N</v>
          </cell>
          <cell r="BW96" t="str">
            <v>N</v>
          </cell>
          <cell r="BX96" t="str">
            <v>S</v>
          </cell>
          <cell r="BY96" t="str">
            <v>N</v>
          </cell>
        </row>
        <row r="97">
          <cell r="AH97" t="str">
            <v>CO06</v>
          </cell>
          <cell r="AK97" t="str">
            <v>M</v>
          </cell>
          <cell r="AV97" t="str">
            <v>CINE 1-2</v>
          </cell>
          <cell r="BE97" t="str">
            <v>N</v>
          </cell>
          <cell r="BH97" t="str">
            <v>S</v>
          </cell>
          <cell r="BI97" t="str">
            <v>N</v>
          </cell>
          <cell r="BJ97" t="str">
            <v>N</v>
          </cell>
          <cell r="BR97" t="str">
            <v>S</v>
          </cell>
          <cell r="BS97" t="str">
            <v>N</v>
          </cell>
          <cell r="BT97" t="str">
            <v>S</v>
          </cell>
          <cell r="BU97" t="str">
            <v>N</v>
          </cell>
          <cell r="BV97" t="str">
            <v>N</v>
          </cell>
          <cell r="BW97" t="str">
            <v>N</v>
          </cell>
          <cell r="BX97" t="str">
            <v>S</v>
          </cell>
          <cell r="BY97" t="str">
            <v>N</v>
          </cell>
        </row>
        <row r="98">
          <cell r="AH98" t="str">
            <v>CO06</v>
          </cell>
          <cell r="AK98" t="str">
            <v>M</v>
          </cell>
          <cell r="AV98" t="str">
            <v>CINE 0</v>
          </cell>
          <cell r="BE98" t="str">
            <v>N</v>
          </cell>
          <cell r="BH98" t="str">
            <v>S</v>
          </cell>
          <cell r="BI98" t="str">
            <v>N</v>
          </cell>
          <cell r="BJ98" t="str">
            <v>N</v>
          </cell>
          <cell r="BR98" t="str">
            <v>S</v>
          </cell>
          <cell r="BS98" t="str">
            <v>N</v>
          </cell>
          <cell r="BT98" t="str">
            <v>N</v>
          </cell>
          <cell r="BU98" t="str">
            <v>S</v>
          </cell>
          <cell r="BV98" t="str">
            <v>N</v>
          </cell>
          <cell r="BW98" t="str">
            <v>N</v>
          </cell>
          <cell r="BX98" t="str">
            <v>S</v>
          </cell>
          <cell r="BY98" t="str">
            <v>N</v>
          </cell>
        </row>
        <row r="99">
          <cell r="AH99" t="str">
            <v>CO06</v>
          </cell>
          <cell r="AK99" t="str">
            <v>M</v>
          </cell>
          <cell r="AV99" t="str">
            <v>CINE 0</v>
          </cell>
          <cell r="BE99" t="str">
            <v>N</v>
          </cell>
          <cell r="BH99" t="str">
            <v>S</v>
          </cell>
          <cell r="BI99" t="str">
            <v>N</v>
          </cell>
          <cell r="BJ99" t="str">
            <v>N</v>
          </cell>
          <cell r="BR99" t="str">
            <v>S</v>
          </cell>
          <cell r="BS99" t="str">
            <v>N</v>
          </cell>
          <cell r="BT99" t="str">
            <v>N</v>
          </cell>
          <cell r="BU99" t="str">
            <v>S</v>
          </cell>
          <cell r="BV99" t="str">
            <v>N</v>
          </cell>
          <cell r="BW99" t="str">
            <v>N</v>
          </cell>
          <cell r="BX99" t="str">
            <v>S</v>
          </cell>
          <cell r="BY99" t="str">
            <v>N</v>
          </cell>
        </row>
        <row r="100">
          <cell r="AH100" t="str">
            <v>CO06</v>
          </cell>
          <cell r="AK100" t="str">
            <v>M</v>
          </cell>
          <cell r="AV100" t="str">
            <v>CINE 1-2</v>
          </cell>
          <cell r="BE100" t="str">
            <v>N</v>
          </cell>
          <cell r="BH100" t="str">
            <v>S</v>
          </cell>
          <cell r="BI100" t="str">
            <v>N</v>
          </cell>
          <cell r="BJ100" t="str">
            <v>N</v>
          </cell>
          <cell r="BR100" t="str">
            <v>S</v>
          </cell>
          <cell r="BS100" t="str">
            <v>N</v>
          </cell>
          <cell r="BT100" t="str">
            <v>S</v>
          </cell>
          <cell r="BU100" t="str">
            <v>N</v>
          </cell>
          <cell r="BV100" t="str">
            <v>N</v>
          </cell>
          <cell r="BW100" t="str">
            <v>N</v>
          </cell>
          <cell r="BX100" t="str">
            <v>S</v>
          </cell>
          <cell r="BY100" t="str">
            <v>N</v>
          </cell>
        </row>
        <row r="101">
          <cell r="AH101" t="str">
            <v>CO06</v>
          </cell>
          <cell r="AK101" t="str">
            <v>M</v>
          </cell>
          <cell r="AV101" t="str">
            <v>CINE 0</v>
          </cell>
          <cell r="BE101" t="str">
            <v>N</v>
          </cell>
          <cell r="BH101" t="str">
            <v>S</v>
          </cell>
          <cell r="BI101" t="str">
            <v>N</v>
          </cell>
          <cell r="BJ101" t="str">
            <v>N</v>
          </cell>
          <cell r="BR101" t="str">
            <v>S</v>
          </cell>
          <cell r="BS101" t="str">
            <v>N</v>
          </cell>
          <cell r="BT101" t="str">
            <v>N</v>
          </cell>
          <cell r="BU101" t="str">
            <v>S</v>
          </cell>
          <cell r="BV101" t="str">
            <v>N</v>
          </cell>
          <cell r="BW101" t="str">
            <v>N</v>
          </cell>
          <cell r="BX101" t="str">
            <v>S</v>
          </cell>
          <cell r="BY101" t="str">
            <v>N</v>
          </cell>
        </row>
        <row r="102">
          <cell r="AH102" t="str">
            <v>CO06</v>
          </cell>
          <cell r="AK102" t="str">
            <v>H</v>
          </cell>
          <cell r="AV102" t="str">
            <v>CINE 1-2</v>
          </cell>
          <cell r="BE102" t="str">
            <v>N</v>
          </cell>
          <cell r="BH102" t="str">
            <v>S</v>
          </cell>
          <cell r="BI102" t="str">
            <v>N</v>
          </cell>
          <cell r="BJ102" t="str">
            <v>N</v>
          </cell>
          <cell r="BR102" t="str">
            <v>S</v>
          </cell>
          <cell r="BS102" t="str">
            <v>N</v>
          </cell>
          <cell r="BT102" t="str">
            <v>S</v>
          </cell>
          <cell r="BU102" t="str">
            <v>N</v>
          </cell>
          <cell r="BV102" t="str">
            <v>N</v>
          </cell>
          <cell r="BW102" t="str">
            <v>N</v>
          </cell>
          <cell r="BX102" t="str">
            <v>S</v>
          </cell>
          <cell r="BY102" t="str">
            <v>N</v>
          </cell>
        </row>
        <row r="103">
          <cell r="AH103" t="str">
            <v>CO06</v>
          </cell>
          <cell r="AK103" t="str">
            <v>M</v>
          </cell>
          <cell r="AV103" t="str">
            <v>CINE 0</v>
          </cell>
          <cell r="BE103" t="str">
            <v>N</v>
          </cell>
          <cell r="BH103" t="str">
            <v>S</v>
          </cell>
          <cell r="BI103" t="str">
            <v>N</v>
          </cell>
          <cell r="BJ103" t="str">
            <v>N</v>
          </cell>
          <cell r="BR103" t="str">
            <v>S</v>
          </cell>
          <cell r="BS103" t="str">
            <v>N</v>
          </cell>
          <cell r="BT103" t="str">
            <v>N</v>
          </cell>
          <cell r="BU103" t="str">
            <v>S</v>
          </cell>
          <cell r="BV103" t="str">
            <v>N</v>
          </cell>
          <cell r="BW103" t="str">
            <v>N</v>
          </cell>
          <cell r="BX103" t="str">
            <v>S</v>
          </cell>
          <cell r="BY103" t="str">
            <v>N</v>
          </cell>
        </row>
        <row r="104">
          <cell r="AH104" t="str">
            <v>CO06</v>
          </cell>
          <cell r="AK104" t="str">
            <v>M</v>
          </cell>
          <cell r="AV104" t="str">
            <v>CINE 0</v>
          </cell>
          <cell r="BE104" t="str">
            <v>N</v>
          </cell>
          <cell r="BH104" t="str">
            <v>S</v>
          </cell>
          <cell r="BI104" t="str">
            <v>N</v>
          </cell>
          <cell r="BJ104" t="str">
            <v>N</v>
          </cell>
          <cell r="BR104" t="str">
            <v>S</v>
          </cell>
          <cell r="BS104" t="str">
            <v>N</v>
          </cell>
          <cell r="BT104" t="str">
            <v>N</v>
          </cell>
          <cell r="BU104" t="str">
            <v>S</v>
          </cell>
          <cell r="BV104" t="str">
            <v>N</v>
          </cell>
          <cell r="BW104" t="str">
            <v>N</v>
          </cell>
          <cell r="BX104" t="str">
            <v>S</v>
          </cell>
          <cell r="BY104" t="str">
            <v>N</v>
          </cell>
        </row>
        <row r="105">
          <cell r="AH105" t="str">
            <v>CO06</v>
          </cell>
          <cell r="AK105" t="str">
            <v>M</v>
          </cell>
          <cell r="AV105" t="str">
            <v>CINE 1-2</v>
          </cell>
          <cell r="BE105" t="str">
            <v>N</v>
          </cell>
          <cell r="BH105" t="str">
            <v>S</v>
          </cell>
          <cell r="BI105" t="str">
            <v>N</v>
          </cell>
          <cell r="BJ105" t="str">
            <v>N</v>
          </cell>
          <cell r="BR105" t="str">
            <v>S</v>
          </cell>
          <cell r="BS105" t="str">
            <v>N</v>
          </cell>
          <cell r="BT105" t="str">
            <v>N</v>
          </cell>
          <cell r="BU105" t="str">
            <v>S</v>
          </cell>
          <cell r="BV105" t="str">
            <v>N</v>
          </cell>
          <cell r="BW105" t="str">
            <v>N</v>
          </cell>
          <cell r="BX105" t="str">
            <v>S</v>
          </cell>
          <cell r="BY105" t="str">
            <v>N</v>
          </cell>
        </row>
        <row r="106">
          <cell r="AH106" t="str">
            <v>CO06</v>
          </cell>
          <cell r="AK106" t="str">
            <v>H</v>
          </cell>
          <cell r="AV106" t="str">
            <v>CINE 0</v>
          </cell>
          <cell r="BE106" t="str">
            <v>N</v>
          </cell>
          <cell r="BH106" t="str">
            <v>S</v>
          </cell>
          <cell r="BI106" t="str">
            <v>N</v>
          </cell>
          <cell r="BJ106" t="str">
            <v>N</v>
          </cell>
          <cell r="BR106" t="str">
            <v>S</v>
          </cell>
          <cell r="BS106" t="str">
            <v>N</v>
          </cell>
          <cell r="BT106" t="str">
            <v>N</v>
          </cell>
          <cell r="BU106" t="str">
            <v>S</v>
          </cell>
          <cell r="BV106" t="str">
            <v>N</v>
          </cell>
          <cell r="BW106" t="str">
            <v>N</v>
          </cell>
          <cell r="BX106" t="str">
            <v>S</v>
          </cell>
          <cell r="BY106" t="str">
            <v>N</v>
          </cell>
        </row>
        <row r="107">
          <cell r="AH107" t="str">
            <v>CO06</v>
          </cell>
          <cell r="AK107" t="str">
            <v>M</v>
          </cell>
          <cell r="AV107" t="str">
            <v>CINE 1-2</v>
          </cell>
          <cell r="BE107" t="str">
            <v>N</v>
          </cell>
          <cell r="BH107" t="str">
            <v>S</v>
          </cell>
          <cell r="BI107" t="str">
            <v>N</v>
          </cell>
          <cell r="BJ107" t="str">
            <v>N</v>
          </cell>
          <cell r="BR107" t="str">
            <v>S</v>
          </cell>
          <cell r="BS107" t="str">
            <v>N</v>
          </cell>
          <cell r="BT107" t="str">
            <v>N</v>
          </cell>
          <cell r="BU107" t="str">
            <v>S</v>
          </cell>
          <cell r="BV107" t="str">
            <v>N</v>
          </cell>
          <cell r="BW107" t="str">
            <v>N</v>
          </cell>
          <cell r="BX107" t="str">
            <v>S</v>
          </cell>
          <cell r="BY107" t="str">
            <v>N</v>
          </cell>
        </row>
        <row r="108">
          <cell r="AH108" t="str">
            <v>CO06</v>
          </cell>
          <cell r="AK108" t="str">
            <v>M</v>
          </cell>
          <cell r="AV108" t="str">
            <v>CINE 1-2</v>
          </cell>
          <cell r="BE108" t="str">
            <v>N</v>
          </cell>
          <cell r="BH108" t="str">
            <v>S</v>
          </cell>
          <cell r="BI108" t="str">
            <v>N</v>
          </cell>
          <cell r="BJ108" t="str">
            <v>N</v>
          </cell>
          <cell r="BR108" t="str">
            <v>S</v>
          </cell>
          <cell r="BS108" t="str">
            <v>N</v>
          </cell>
          <cell r="BT108" t="str">
            <v>N</v>
          </cell>
          <cell r="BU108" t="str">
            <v>S</v>
          </cell>
          <cell r="BV108" t="str">
            <v>N</v>
          </cell>
          <cell r="BW108" t="str">
            <v>N</v>
          </cell>
          <cell r="BX108" t="str">
            <v>S</v>
          </cell>
          <cell r="BY108" t="str">
            <v>N</v>
          </cell>
        </row>
        <row r="109">
          <cell r="AH109" t="str">
            <v>CO06</v>
          </cell>
          <cell r="AK109" t="str">
            <v>H</v>
          </cell>
          <cell r="AV109" t="str">
            <v>CINE 1-2</v>
          </cell>
          <cell r="BE109" t="str">
            <v>N</v>
          </cell>
          <cell r="BH109" t="str">
            <v>S</v>
          </cell>
          <cell r="BI109" t="str">
            <v>N</v>
          </cell>
          <cell r="BJ109" t="str">
            <v>N</v>
          </cell>
          <cell r="BR109" t="str">
            <v>S</v>
          </cell>
          <cell r="BS109" t="str">
            <v>N</v>
          </cell>
          <cell r="BT109" t="str">
            <v>N</v>
          </cell>
          <cell r="BU109" t="str">
            <v>S</v>
          </cell>
          <cell r="BV109" t="str">
            <v>N</v>
          </cell>
          <cell r="BW109" t="str">
            <v>N</v>
          </cell>
          <cell r="BX109" t="str">
            <v>S</v>
          </cell>
          <cell r="BY109" t="str">
            <v>N</v>
          </cell>
        </row>
        <row r="110">
          <cell r="AH110" t="str">
            <v>CO06</v>
          </cell>
          <cell r="AK110" t="str">
            <v>H</v>
          </cell>
          <cell r="AV110" t="str">
            <v>CINE 1-2</v>
          </cell>
          <cell r="BE110" t="str">
            <v>N</v>
          </cell>
          <cell r="BH110" t="str">
            <v>S</v>
          </cell>
          <cell r="BI110" t="str">
            <v>N</v>
          </cell>
          <cell r="BJ110" t="str">
            <v>N</v>
          </cell>
          <cell r="BR110" t="str">
            <v>S</v>
          </cell>
          <cell r="BS110" t="str">
            <v>N</v>
          </cell>
          <cell r="BT110" t="str">
            <v>N</v>
          </cell>
          <cell r="BU110" t="str">
            <v>S</v>
          </cell>
          <cell r="BV110" t="str">
            <v>N</v>
          </cell>
          <cell r="BW110" t="str">
            <v>N</v>
          </cell>
          <cell r="BX110" t="str">
            <v>S</v>
          </cell>
          <cell r="BY110" t="str">
            <v>N</v>
          </cell>
        </row>
        <row r="111">
          <cell r="AH111" t="str">
            <v>CO06</v>
          </cell>
          <cell r="AK111" t="str">
            <v>M</v>
          </cell>
          <cell r="AV111" t="str">
            <v>CINE 1-2</v>
          </cell>
          <cell r="BE111" t="str">
            <v>N</v>
          </cell>
          <cell r="BH111" t="str">
            <v>S</v>
          </cell>
          <cell r="BI111" t="str">
            <v>N</v>
          </cell>
          <cell r="BJ111" t="str">
            <v>N</v>
          </cell>
          <cell r="BR111" t="str">
            <v>S</v>
          </cell>
          <cell r="BS111" t="str">
            <v>N</v>
          </cell>
          <cell r="BT111" t="str">
            <v>S</v>
          </cell>
          <cell r="BU111" t="str">
            <v>N</v>
          </cell>
          <cell r="BV111" t="str">
            <v>N</v>
          </cell>
          <cell r="BW111" t="str">
            <v>N</v>
          </cell>
          <cell r="BX111" t="str">
            <v>S</v>
          </cell>
          <cell r="BY111" t="str">
            <v>N</v>
          </cell>
        </row>
        <row r="112">
          <cell r="AH112" t="str">
            <v>CO06</v>
          </cell>
          <cell r="AK112" t="str">
            <v>H</v>
          </cell>
          <cell r="AV112" t="str">
            <v>CINE 1-2</v>
          </cell>
          <cell r="BE112" t="str">
            <v>N</v>
          </cell>
          <cell r="BH112" t="str">
            <v>S</v>
          </cell>
          <cell r="BI112" t="str">
            <v>N</v>
          </cell>
          <cell r="BJ112" t="str">
            <v>N</v>
          </cell>
          <cell r="BR112" t="str">
            <v>S</v>
          </cell>
          <cell r="BS112" t="str">
            <v>N</v>
          </cell>
          <cell r="BT112" t="str">
            <v>S</v>
          </cell>
          <cell r="BU112" t="str">
            <v>N</v>
          </cell>
          <cell r="BV112" t="str">
            <v>N</v>
          </cell>
          <cell r="BW112" t="str">
            <v>N</v>
          </cell>
          <cell r="BX112" t="str">
            <v>S</v>
          </cell>
          <cell r="BY112" t="str">
            <v>N</v>
          </cell>
        </row>
        <row r="113">
          <cell r="AH113" t="str">
            <v>CO06</v>
          </cell>
          <cell r="AK113" t="str">
            <v>M</v>
          </cell>
          <cell r="AV113" t="str">
            <v>CINE 0</v>
          </cell>
          <cell r="BE113" t="str">
            <v>N</v>
          </cell>
          <cell r="BH113" t="str">
            <v>S</v>
          </cell>
          <cell r="BI113" t="str">
            <v>N</v>
          </cell>
          <cell r="BJ113" t="str">
            <v>N</v>
          </cell>
          <cell r="BR113" t="str">
            <v>S</v>
          </cell>
          <cell r="BS113" t="str">
            <v>N</v>
          </cell>
          <cell r="BT113" t="str">
            <v>N</v>
          </cell>
          <cell r="BU113" t="str">
            <v>S</v>
          </cell>
          <cell r="BV113" t="str">
            <v>N</v>
          </cell>
          <cell r="BW113" t="str">
            <v>N</v>
          </cell>
          <cell r="BX113" t="str">
            <v>S</v>
          </cell>
          <cell r="BY113" t="str">
            <v>N</v>
          </cell>
        </row>
        <row r="114">
          <cell r="AH114" t="str">
            <v>CO06</v>
          </cell>
          <cell r="AK114" t="str">
            <v>M</v>
          </cell>
          <cell r="AV114" t="str">
            <v>CINE 1-2</v>
          </cell>
          <cell r="BE114" t="str">
            <v>N</v>
          </cell>
          <cell r="BH114" t="str">
            <v>S</v>
          </cell>
          <cell r="BI114" t="str">
            <v>N</v>
          </cell>
          <cell r="BJ114" t="str">
            <v>N</v>
          </cell>
          <cell r="BR114" t="str">
            <v>S</v>
          </cell>
          <cell r="BS114" t="str">
            <v>N</v>
          </cell>
          <cell r="BT114" t="str">
            <v>N</v>
          </cell>
          <cell r="BU114" t="str">
            <v>S</v>
          </cell>
          <cell r="BV114" t="str">
            <v>N</v>
          </cell>
          <cell r="BW114" t="str">
            <v>N</v>
          </cell>
          <cell r="BX114" t="str">
            <v>S</v>
          </cell>
          <cell r="BY114" t="str">
            <v>N</v>
          </cell>
        </row>
        <row r="115">
          <cell r="AH115" t="str">
            <v>CO06</v>
          </cell>
          <cell r="AK115" t="str">
            <v>H</v>
          </cell>
          <cell r="AV115" t="str">
            <v>CINE 1-2</v>
          </cell>
          <cell r="BE115" t="str">
            <v>N</v>
          </cell>
          <cell r="BH115" t="str">
            <v>S</v>
          </cell>
          <cell r="BI115" t="str">
            <v>N</v>
          </cell>
          <cell r="BJ115" t="str">
            <v>N</v>
          </cell>
          <cell r="BR115" t="str">
            <v>S</v>
          </cell>
          <cell r="BS115" t="str">
            <v>N</v>
          </cell>
          <cell r="BT115" t="str">
            <v>N</v>
          </cell>
          <cell r="BU115" t="str">
            <v>S</v>
          </cell>
          <cell r="BV115" t="str">
            <v>N</v>
          </cell>
          <cell r="BW115" t="str">
            <v>N</v>
          </cell>
          <cell r="BX115" t="str">
            <v>S</v>
          </cell>
          <cell r="BY115" t="str">
            <v>N</v>
          </cell>
        </row>
        <row r="116">
          <cell r="AH116" t="str">
            <v>CO06</v>
          </cell>
          <cell r="AK116" t="str">
            <v>M</v>
          </cell>
          <cell r="AV116" t="str">
            <v>CINE 1-2</v>
          </cell>
          <cell r="BE116" t="str">
            <v>N</v>
          </cell>
          <cell r="BH116" t="str">
            <v>S</v>
          </cell>
          <cell r="BI116" t="str">
            <v>N</v>
          </cell>
          <cell r="BJ116" t="str">
            <v>N</v>
          </cell>
          <cell r="BR116" t="str">
            <v>S</v>
          </cell>
          <cell r="BS116" t="str">
            <v>N</v>
          </cell>
          <cell r="BT116" t="str">
            <v>N</v>
          </cell>
          <cell r="BU116" t="str">
            <v>S</v>
          </cell>
          <cell r="BV116" t="str">
            <v>N</v>
          </cell>
          <cell r="BW116" t="str">
            <v>N</v>
          </cell>
          <cell r="BX116" t="str">
            <v>S</v>
          </cell>
          <cell r="BY116" t="str">
            <v>N</v>
          </cell>
        </row>
        <row r="117">
          <cell r="AH117" t="str">
            <v>CO06</v>
          </cell>
          <cell r="AK117" t="str">
            <v>H</v>
          </cell>
          <cell r="AV117" t="str">
            <v>CINE 1-2</v>
          </cell>
          <cell r="BE117" t="str">
            <v>N</v>
          </cell>
          <cell r="BH117" t="str">
            <v>S</v>
          </cell>
          <cell r="BI117" t="str">
            <v>N</v>
          </cell>
          <cell r="BJ117" t="str">
            <v>N</v>
          </cell>
          <cell r="BR117" t="str">
            <v>S</v>
          </cell>
          <cell r="BS117" t="str">
            <v>N</v>
          </cell>
          <cell r="BT117" t="str">
            <v>N</v>
          </cell>
          <cell r="BU117" t="str">
            <v>S</v>
          </cell>
          <cell r="BV117" t="str">
            <v>N</v>
          </cell>
          <cell r="BW117" t="str">
            <v>N</v>
          </cell>
          <cell r="BX117" t="str">
            <v>S</v>
          </cell>
          <cell r="BY117" t="str">
            <v>N</v>
          </cell>
        </row>
        <row r="118">
          <cell r="AH118" t="str">
            <v>CO06</v>
          </cell>
          <cell r="AK118" t="str">
            <v>H</v>
          </cell>
          <cell r="AV118" t="str">
            <v>CINE 1-2</v>
          </cell>
          <cell r="BE118" t="str">
            <v>N</v>
          </cell>
          <cell r="BH118" t="str">
            <v>S</v>
          </cell>
          <cell r="BI118" t="str">
            <v>N</v>
          </cell>
          <cell r="BJ118" t="str">
            <v>N</v>
          </cell>
          <cell r="BR118" t="str">
            <v>S</v>
          </cell>
          <cell r="BS118" t="str">
            <v>N</v>
          </cell>
          <cell r="BT118" t="str">
            <v>N</v>
          </cell>
          <cell r="BU118" t="str">
            <v>S</v>
          </cell>
          <cell r="BV118" t="str">
            <v>N</v>
          </cell>
          <cell r="BW118" t="str">
            <v>N</v>
          </cell>
          <cell r="BX118" t="str">
            <v>S</v>
          </cell>
          <cell r="BY118" t="str">
            <v>N</v>
          </cell>
        </row>
        <row r="119">
          <cell r="AH119" t="str">
            <v>CO06</v>
          </cell>
          <cell r="AK119" t="str">
            <v>H</v>
          </cell>
          <cell r="AV119" t="str">
            <v>CINE 1-2</v>
          </cell>
          <cell r="BE119" t="str">
            <v>N</v>
          </cell>
          <cell r="BH119" t="str">
            <v>S</v>
          </cell>
          <cell r="BI119" t="str">
            <v>N</v>
          </cell>
          <cell r="BJ119" t="str">
            <v>N</v>
          </cell>
          <cell r="BR119" t="str">
            <v>S</v>
          </cell>
          <cell r="BS119" t="str">
            <v>N</v>
          </cell>
          <cell r="BT119" t="str">
            <v>N</v>
          </cell>
          <cell r="BU119" t="str">
            <v>S</v>
          </cell>
          <cell r="BV119" t="str">
            <v>N</v>
          </cell>
          <cell r="BW119" t="str">
            <v>N</v>
          </cell>
          <cell r="BX119" t="str">
            <v>S</v>
          </cell>
          <cell r="BY119" t="str">
            <v>N</v>
          </cell>
        </row>
        <row r="120">
          <cell r="AH120" t="str">
            <v>CO06</v>
          </cell>
          <cell r="AK120" t="str">
            <v>H</v>
          </cell>
          <cell r="AV120" t="str">
            <v>CINE 1-2</v>
          </cell>
          <cell r="BE120" t="str">
            <v>N</v>
          </cell>
          <cell r="BH120" t="str">
            <v>S</v>
          </cell>
          <cell r="BI120" t="str">
            <v>N</v>
          </cell>
          <cell r="BJ120" t="str">
            <v>N</v>
          </cell>
          <cell r="BR120" t="str">
            <v>S</v>
          </cell>
          <cell r="BS120" t="str">
            <v>N</v>
          </cell>
          <cell r="BT120" t="str">
            <v>N</v>
          </cell>
          <cell r="BU120" t="str">
            <v>S</v>
          </cell>
          <cell r="BV120" t="str">
            <v>N</v>
          </cell>
          <cell r="BW120" t="str">
            <v>N</v>
          </cell>
          <cell r="BX120" t="str">
            <v>S</v>
          </cell>
          <cell r="BY120" t="str">
            <v>N</v>
          </cell>
        </row>
        <row r="121">
          <cell r="AH121" t="str">
            <v>CO06</v>
          </cell>
          <cell r="AK121" t="str">
            <v>M</v>
          </cell>
          <cell r="AV121" t="str">
            <v>CINE 1-2</v>
          </cell>
          <cell r="BE121" t="str">
            <v>N</v>
          </cell>
          <cell r="BH121" t="str">
            <v>S</v>
          </cell>
          <cell r="BI121" t="str">
            <v>N</v>
          </cell>
          <cell r="BJ121" t="str">
            <v>N</v>
          </cell>
          <cell r="BR121" t="str">
            <v>S</v>
          </cell>
          <cell r="BS121" t="str">
            <v>N</v>
          </cell>
          <cell r="BT121" t="str">
            <v>N</v>
          </cell>
          <cell r="BU121" t="str">
            <v>S</v>
          </cell>
          <cell r="BV121" t="str">
            <v>N</v>
          </cell>
          <cell r="BW121" t="str">
            <v>N</v>
          </cell>
          <cell r="BX121" t="str">
            <v>S</v>
          </cell>
          <cell r="BY121" t="str">
            <v>N</v>
          </cell>
        </row>
        <row r="122">
          <cell r="AH122" t="str">
            <v>CO06</v>
          </cell>
          <cell r="AK122" t="str">
            <v>H</v>
          </cell>
          <cell r="AV122" t="str">
            <v>CINE 1-2</v>
          </cell>
          <cell r="BE122" t="str">
            <v>N</v>
          </cell>
          <cell r="BH122" t="str">
            <v>S</v>
          </cell>
          <cell r="BI122" t="str">
            <v>N</v>
          </cell>
          <cell r="BJ122" t="str">
            <v>N</v>
          </cell>
          <cell r="BR122" t="str">
            <v>S</v>
          </cell>
          <cell r="BS122" t="str">
            <v>N</v>
          </cell>
          <cell r="BT122" t="str">
            <v>N</v>
          </cell>
          <cell r="BU122" t="str">
            <v>S</v>
          </cell>
          <cell r="BV122" t="str">
            <v>N</v>
          </cell>
          <cell r="BW122" t="str">
            <v>N</v>
          </cell>
          <cell r="BX122" t="str">
            <v>S</v>
          </cell>
          <cell r="BY122" t="str">
            <v>N</v>
          </cell>
        </row>
        <row r="123">
          <cell r="AH123" t="str">
            <v>CO06</v>
          </cell>
          <cell r="AK123" t="str">
            <v>M</v>
          </cell>
          <cell r="AV123" t="str">
            <v>CINE 1-2</v>
          </cell>
          <cell r="BE123" t="str">
            <v>N</v>
          </cell>
          <cell r="BH123" t="str">
            <v>S</v>
          </cell>
          <cell r="BI123" t="str">
            <v>N</v>
          </cell>
          <cell r="BJ123" t="str">
            <v>N</v>
          </cell>
          <cell r="BR123" t="str">
            <v>S</v>
          </cell>
          <cell r="BS123" t="str">
            <v>N</v>
          </cell>
          <cell r="BT123" t="str">
            <v>N</v>
          </cell>
          <cell r="BU123" t="str">
            <v>S</v>
          </cell>
          <cell r="BV123" t="str">
            <v>N</v>
          </cell>
          <cell r="BW123" t="str">
            <v>N</v>
          </cell>
          <cell r="BX123" t="str">
            <v>S</v>
          </cell>
          <cell r="BY123" t="str">
            <v>N</v>
          </cell>
        </row>
        <row r="124">
          <cell r="AH124" t="str">
            <v>CO06</v>
          </cell>
          <cell r="AK124" t="str">
            <v>H</v>
          </cell>
          <cell r="AV124" t="str">
            <v>CINE 1-2</v>
          </cell>
          <cell r="BE124" t="str">
            <v>N</v>
          </cell>
          <cell r="BH124" t="str">
            <v>S</v>
          </cell>
          <cell r="BI124" t="str">
            <v>N</v>
          </cell>
          <cell r="BJ124" t="str">
            <v>N</v>
          </cell>
          <cell r="BR124" t="str">
            <v>S</v>
          </cell>
          <cell r="BS124" t="str">
            <v>N</v>
          </cell>
          <cell r="BT124" t="str">
            <v>N</v>
          </cell>
          <cell r="BU124" t="str">
            <v>S</v>
          </cell>
          <cell r="BV124" t="str">
            <v>N</v>
          </cell>
          <cell r="BW124" t="str">
            <v>N</v>
          </cell>
          <cell r="BX124" t="str">
            <v>S</v>
          </cell>
          <cell r="BY124" t="str">
            <v>N</v>
          </cell>
        </row>
        <row r="125">
          <cell r="AH125" t="str">
            <v>CO06</v>
          </cell>
          <cell r="AK125" t="str">
            <v>H</v>
          </cell>
          <cell r="AV125" t="str">
            <v>CINE 1-2</v>
          </cell>
          <cell r="BE125" t="str">
            <v>N</v>
          </cell>
          <cell r="BH125" t="str">
            <v>S</v>
          </cell>
          <cell r="BI125" t="str">
            <v>N</v>
          </cell>
          <cell r="BJ125" t="str">
            <v>N</v>
          </cell>
          <cell r="BR125" t="str">
            <v>S</v>
          </cell>
          <cell r="BS125" t="str">
            <v>N</v>
          </cell>
          <cell r="BT125" t="str">
            <v>N</v>
          </cell>
          <cell r="BU125" t="str">
            <v>S</v>
          </cell>
          <cell r="BV125" t="str">
            <v>N</v>
          </cell>
          <cell r="BW125" t="str">
            <v>N</v>
          </cell>
          <cell r="BX125" t="str">
            <v>S</v>
          </cell>
          <cell r="BY125" t="str">
            <v>N</v>
          </cell>
        </row>
        <row r="126">
          <cell r="AH126" t="str">
            <v>CO06</v>
          </cell>
          <cell r="AK126" t="str">
            <v>M</v>
          </cell>
          <cell r="AV126" t="str">
            <v>CINE 1-2</v>
          </cell>
          <cell r="BE126" t="str">
            <v>N</v>
          </cell>
          <cell r="BH126" t="str">
            <v>S</v>
          </cell>
          <cell r="BI126" t="str">
            <v>N</v>
          </cell>
          <cell r="BJ126" t="str">
            <v>N</v>
          </cell>
          <cell r="BR126" t="str">
            <v>S</v>
          </cell>
          <cell r="BS126" t="str">
            <v>N</v>
          </cell>
          <cell r="BT126" t="str">
            <v>N</v>
          </cell>
          <cell r="BU126" t="str">
            <v>S</v>
          </cell>
          <cell r="BV126" t="str">
            <v>N</v>
          </cell>
          <cell r="BW126" t="str">
            <v>N</v>
          </cell>
          <cell r="BX126" t="str">
            <v>S</v>
          </cell>
          <cell r="BY126" t="str">
            <v>N</v>
          </cell>
        </row>
        <row r="127">
          <cell r="AH127" t="str">
            <v>CO06</v>
          </cell>
          <cell r="AK127" t="str">
            <v>H</v>
          </cell>
          <cell r="AV127" t="str">
            <v>CINE 1-2</v>
          </cell>
          <cell r="BE127" t="str">
            <v>N</v>
          </cell>
          <cell r="BH127" t="str">
            <v>S</v>
          </cell>
          <cell r="BI127" t="str">
            <v>N</v>
          </cell>
          <cell r="BJ127" t="str">
            <v>N</v>
          </cell>
          <cell r="BR127" t="str">
            <v>S</v>
          </cell>
          <cell r="BS127" t="str">
            <v>N</v>
          </cell>
          <cell r="BT127" t="str">
            <v>N</v>
          </cell>
          <cell r="BU127" t="str">
            <v>S</v>
          </cell>
          <cell r="BV127" t="str">
            <v>N</v>
          </cell>
          <cell r="BW127" t="str">
            <v>N</v>
          </cell>
          <cell r="BX127" t="str">
            <v>S</v>
          </cell>
          <cell r="BY127" t="str">
            <v>N</v>
          </cell>
        </row>
        <row r="128">
          <cell r="AH128" t="str">
            <v>CO06</v>
          </cell>
          <cell r="AK128" t="str">
            <v>H</v>
          </cell>
          <cell r="AV128" t="str">
            <v>CINE 1-2</v>
          </cell>
          <cell r="BE128" t="str">
            <v>N</v>
          </cell>
          <cell r="BH128" t="str">
            <v>S</v>
          </cell>
          <cell r="BI128" t="str">
            <v>N</v>
          </cell>
          <cell r="BJ128" t="str">
            <v>N</v>
          </cell>
          <cell r="BR128" t="str">
            <v>S</v>
          </cell>
          <cell r="BS128" t="str">
            <v>N</v>
          </cell>
          <cell r="BT128" t="str">
            <v>N</v>
          </cell>
          <cell r="BU128" t="str">
            <v>S</v>
          </cell>
          <cell r="BV128" t="str">
            <v>N</v>
          </cell>
          <cell r="BW128" t="str">
            <v>N</v>
          </cell>
          <cell r="BX128" t="str">
            <v>S</v>
          </cell>
          <cell r="BY128" t="str">
            <v>N</v>
          </cell>
        </row>
        <row r="129">
          <cell r="AH129" t="str">
            <v>CO06</v>
          </cell>
          <cell r="AK129" t="str">
            <v>H</v>
          </cell>
          <cell r="AV129" t="str">
            <v>CINE 1-2</v>
          </cell>
          <cell r="BE129" t="str">
            <v>N</v>
          </cell>
          <cell r="BH129" t="str">
            <v>S</v>
          </cell>
          <cell r="BI129" t="str">
            <v>N</v>
          </cell>
          <cell r="BJ129" t="str">
            <v>N</v>
          </cell>
          <cell r="BR129" t="str">
            <v>S</v>
          </cell>
          <cell r="BS129" t="str">
            <v>N</v>
          </cell>
          <cell r="BT129" t="str">
            <v>N</v>
          </cell>
          <cell r="BU129" t="str">
            <v>S</v>
          </cell>
          <cell r="BV129" t="str">
            <v>N</v>
          </cell>
          <cell r="BW129" t="str">
            <v>N</v>
          </cell>
          <cell r="BX129" t="str">
            <v>S</v>
          </cell>
          <cell r="BY129" t="str">
            <v>N</v>
          </cell>
        </row>
        <row r="130">
          <cell r="AH130" t="str">
            <v>CO06</v>
          </cell>
          <cell r="AK130" t="str">
            <v>M</v>
          </cell>
          <cell r="AV130" t="str">
            <v>CINE 1-2</v>
          </cell>
          <cell r="BE130" t="str">
            <v>N</v>
          </cell>
          <cell r="BH130" t="str">
            <v>S</v>
          </cell>
          <cell r="BI130" t="str">
            <v>N</v>
          </cell>
          <cell r="BJ130" t="str">
            <v>N</v>
          </cell>
          <cell r="BR130" t="str">
            <v>S</v>
          </cell>
          <cell r="BS130" t="str">
            <v>N</v>
          </cell>
          <cell r="BT130" t="str">
            <v>N</v>
          </cell>
          <cell r="BU130" t="str">
            <v>S</v>
          </cell>
          <cell r="BV130" t="str">
            <v>N</v>
          </cell>
          <cell r="BW130" t="str">
            <v>N</v>
          </cell>
          <cell r="BX130" t="str">
            <v>S</v>
          </cell>
          <cell r="BY130" t="str">
            <v>N</v>
          </cell>
        </row>
        <row r="131">
          <cell r="AH131" t="str">
            <v>CO06</v>
          </cell>
          <cell r="AK131" t="str">
            <v>M</v>
          </cell>
          <cell r="AV131" t="str">
            <v>CINE 1-2</v>
          </cell>
          <cell r="BE131" t="str">
            <v>N</v>
          </cell>
          <cell r="BH131" t="str">
            <v>S</v>
          </cell>
          <cell r="BI131" t="str">
            <v>N</v>
          </cell>
          <cell r="BJ131" t="str">
            <v>N</v>
          </cell>
          <cell r="BR131" t="str">
            <v>S</v>
          </cell>
          <cell r="BS131" t="str">
            <v>N</v>
          </cell>
          <cell r="BT131" t="str">
            <v>N</v>
          </cell>
          <cell r="BU131" t="str">
            <v>S</v>
          </cell>
          <cell r="BV131" t="str">
            <v>N</v>
          </cell>
          <cell r="BW131" t="str">
            <v>N</v>
          </cell>
          <cell r="BX131" t="str">
            <v>S</v>
          </cell>
          <cell r="BY131" t="str">
            <v>N</v>
          </cell>
        </row>
        <row r="132">
          <cell r="AH132" t="str">
            <v>CO06</v>
          </cell>
          <cell r="AK132" t="str">
            <v>M</v>
          </cell>
          <cell r="AV132" t="str">
            <v>CINE 1-2</v>
          </cell>
          <cell r="BE132" t="str">
            <v>N</v>
          </cell>
          <cell r="BH132" t="str">
            <v>S</v>
          </cell>
          <cell r="BI132" t="str">
            <v>N</v>
          </cell>
          <cell r="BJ132" t="str">
            <v>N</v>
          </cell>
          <cell r="BR132" t="str">
            <v>S</v>
          </cell>
          <cell r="BS132" t="str">
            <v>N</v>
          </cell>
          <cell r="BT132" t="str">
            <v>N</v>
          </cell>
          <cell r="BU132" t="str">
            <v>S</v>
          </cell>
          <cell r="BV132" t="str">
            <v>N</v>
          </cell>
          <cell r="BW132" t="str">
            <v>N</v>
          </cell>
          <cell r="BX132" t="str">
            <v>S</v>
          </cell>
          <cell r="BY132" t="str">
            <v>N</v>
          </cell>
        </row>
        <row r="133">
          <cell r="AH133" t="str">
            <v>CO06</v>
          </cell>
          <cell r="AK133" t="str">
            <v>H</v>
          </cell>
          <cell r="AV133" t="str">
            <v>CINE 1-2</v>
          </cell>
          <cell r="BE133" t="str">
            <v>N</v>
          </cell>
          <cell r="BH133" t="str">
            <v>S</v>
          </cell>
          <cell r="BI133" t="str">
            <v>N</v>
          </cell>
          <cell r="BJ133" t="str">
            <v>N</v>
          </cell>
          <cell r="BR133" t="str">
            <v>S</v>
          </cell>
          <cell r="BS133" t="str">
            <v>N</v>
          </cell>
          <cell r="BT133" t="str">
            <v>N</v>
          </cell>
          <cell r="BU133" t="str">
            <v>S</v>
          </cell>
          <cell r="BV133" t="str">
            <v>N</v>
          </cell>
          <cell r="BW133" t="str">
            <v>N</v>
          </cell>
          <cell r="BX133" t="str">
            <v>S</v>
          </cell>
          <cell r="BY133" t="str">
            <v>N</v>
          </cell>
        </row>
        <row r="134">
          <cell r="AH134" t="str">
            <v>CO06</v>
          </cell>
          <cell r="AK134" t="str">
            <v>H</v>
          </cell>
          <cell r="AV134" t="str">
            <v>CINE 1-2</v>
          </cell>
          <cell r="BE134" t="str">
            <v>N</v>
          </cell>
          <cell r="BH134" t="str">
            <v>S</v>
          </cell>
          <cell r="BI134" t="str">
            <v>N</v>
          </cell>
          <cell r="BJ134" t="str">
            <v>N</v>
          </cell>
          <cell r="BR134" t="str">
            <v>S</v>
          </cell>
          <cell r="BS134" t="str">
            <v>N</v>
          </cell>
          <cell r="BT134" t="str">
            <v>N</v>
          </cell>
          <cell r="BU134" t="str">
            <v>S</v>
          </cell>
          <cell r="BV134" t="str">
            <v>N</v>
          </cell>
          <cell r="BW134" t="str">
            <v>N</v>
          </cell>
          <cell r="BX134" t="str">
            <v>S</v>
          </cell>
          <cell r="BY134" t="str">
            <v>N</v>
          </cell>
        </row>
        <row r="135">
          <cell r="AH135" t="str">
            <v>CO06</v>
          </cell>
          <cell r="AK135" t="str">
            <v>M</v>
          </cell>
          <cell r="AV135" t="str">
            <v>CINE 1-2</v>
          </cell>
          <cell r="BE135" t="str">
            <v>N</v>
          </cell>
          <cell r="BH135" t="str">
            <v>S</v>
          </cell>
          <cell r="BI135" t="str">
            <v>N</v>
          </cell>
          <cell r="BJ135" t="str">
            <v>N</v>
          </cell>
          <cell r="BR135" t="str">
            <v>S</v>
          </cell>
          <cell r="BS135" t="str">
            <v>N</v>
          </cell>
          <cell r="BT135" t="str">
            <v>S</v>
          </cell>
          <cell r="BU135" t="str">
            <v>N</v>
          </cell>
          <cell r="BV135" t="str">
            <v>N</v>
          </cell>
          <cell r="BW135" t="str">
            <v>N</v>
          </cell>
          <cell r="BX135" t="str">
            <v>S</v>
          </cell>
          <cell r="BY135" t="str">
            <v>N</v>
          </cell>
        </row>
        <row r="136">
          <cell r="AH136" t="str">
            <v>CO06</v>
          </cell>
          <cell r="AK136" t="str">
            <v>M</v>
          </cell>
          <cell r="AV136" t="str">
            <v>CINE 1-2</v>
          </cell>
          <cell r="BE136" t="str">
            <v>N</v>
          </cell>
          <cell r="BH136" t="str">
            <v>S</v>
          </cell>
          <cell r="BI136" t="str">
            <v>N</v>
          </cell>
          <cell r="BJ136" t="str">
            <v>N</v>
          </cell>
          <cell r="BR136" t="str">
            <v>S</v>
          </cell>
          <cell r="BS136" t="str">
            <v>N</v>
          </cell>
          <cell r="BT136" t="str">
            <v>N</v>
          </cell>
          <cell r="BU136" t="str">
            <v>S</v>
          </cell>
          <cell r="BV136" t="str">
            <v>N</v>
          </cell>
          <cell r="BW136" t="str">
            <v>N</v>
          </cell>
          <cell r="BX136" t="str">
            <v>S</v>
          </cell>
          <cell r="BY136" t="str">
            <v>N</v>
          </cell>
        </row>
        <row r="137">
          <cell r="AH137" t="str">
            <v>CO06</v>
          </cell>
          <cell r="AK137" t="str">
            <v>M</v>
          </cell>
          <cell r="AV137" t="str">
            <v>CINE 1-2</v>
          </cell>
          <cell r="BE137" t="str">
            <v>N</v>
          </cell>
          <cell r="BH137" t="str">
            <v>S</v>
          </cell>
          <cell r="BI137" t="str">
            <v>N</v>
          </cell>
          <cell r="BJ137" t="str">
            <v>N</v>
          </cell>
          <cell r="BR137" t="str">
            <v>S</v>
          </cell>
          <cell r="BS137" t="str">
            <v>N</v>
          </cell>
          <cell r="BT137" t="str">
            <v>N</v>
          </cell>
          <cell r="BU137" t="str">
            <v>S</v>
          </cell>
          <cell r="BV137" t="str">
            <v>N</v>
          </cell>
          <cell r="BW137" t="str">
            <v>N</v>
          </cell>
          <cell r="BX137" t="str">
            <v>S</v>
          </cell>
          <cell r="BY137" t="str">
            <v>N</v>
          </cell>
        </row>
        <row r="138">
          <cell r="AH138" t="str">
            <v>CO06</v>
          </cell>
          <cell r="AK138" t="str">
            <v>H</v>
          </cell>
          <cell r="AV138" t="str">
            <v>CINE 1-2</v>
          </cell>
          <cell r="BE138" t="str">
            <v>N</v>
          </cell>
          <cell r="BH138" t="str">
            <v>S</v>
          </cell>
          <cell r="BI138" t="str">
            <v>N</v>
          </cell>
          <cell r="BJ138" t="str">
            <v>N</v>
          </cell>
          <cell r="BR138" t="str">
            <v>S</v>
          </cell>
          <cell r="BS138" t="str">
            <v>N</v>
          </cell>
          <cell r="BT138" t="str">
            <v>N</v>
          </cell>
          <cell r="BU138" t="str">
            <v>S</v>
          </cell>
          <cell r="BV138" t="str">
            <v>N</v>
          </cell>
          <cell r="BW138" t="str">
            <v>N</v>
          </cell>
          <cell r="BX138" t="str">
            <v>S</v>
          </cell>
          <cell r="BY138" t="str">
            <v>N</v>
          </cell>
        </row>
        <row r="139">
          <cell r="AH139" t="str">
            <v>CO06</v>
          </cell>
          <cell r="AK139" t="str">
            <v>H</v>
          </cell>
          <cell r="AV139" t="str">
            <v>CINE 1-2</v>
          </cell>
          <cell r="BE139" t="str">
            <v>N</v>
          </cell>
          <cell r="BH139" t="str">
            <v>S</v>
          </cell>
          <cell r="BI139" t="str">
            <v>N</v>
          </cell>
          <cell r="BJ139" t="str">
            <v>N</v>
          </cell>
          <cell r="BR139" t="str">
            <v>S</v>
          </cell>
          <cell r="BS139" t="str">
            <v>N</v>
          </cell>
          <cell r="BT139" t="str">
            <v>N</v>
          </cell>
          <cell r="BU139" t="str">
            <v>S</v>
          </cell>
          <cell r="BV139" t="str">
            <v>N</v>
          </cell>
          <cell r="BW139" t="str">
            <v>N</v>
          </cell>
          <cell r="BX139" t="str">
            <v>S</v>
          </cell>
          <cell r="BY139" t="str">
            <v>N</v>
          </cell>
        </row>
        <row r="140">
          <cell r="AH140" t="str">
            <v>CO06</v>
          </cell>
          <cell r="AK140" t="str">
            <v>H</v>
          </cell>
          <cell r="AV140" t="str">
            <v>CINE 1-2</v>
          </cell>
          <cell r="BE140" t="str">
            <v>N</v>
          </cell>
          <cell r="BH140" t="str">
            <v>S</v>
          </cell>
          <cell r="BI140" t="str">
            <v>N</v>
          </cell>
          <cell r="BJ140" t="str">
            <v>N</v>
          </cell>
          <cell r="BR140" t="str">
            <v>S</v>
          </cell>
          <cell r="BS140" t="str">
            <v>N</v>
          </cell>
          <cell r="BT140" t="str">
            <v>N</v>
          </cell>
          <cell r="BU140" t="str">
            <v>S</v>
          </cell>
          <cell r="BV140" t="str">
            <v>N</v>
          </cell>
          <cell r="BW140" t="str">
            <v>N</v>
          </cell>
          <cell r="BX140" t="str">
            <v>S</v>
          </cell>
          <cell r="BY140" t="str">
            <v>N</v>
          </cell>
        </row>
        <row r="141">
          <cell r="AH141" t="str">
            <v>CO06</v>
          </cell>
          <cell r="AK141" t="str">
            <v>H</v>
          </cell>
          <cell r="AV141" t="str">
            <v>CINE 1-2</v>
          </cell>
          <cell r="BE141" t="str">
            <v>N</v>
          </cell>
          <cell r="BH141" t="str">
            <v>S</v>
          </cell>
          <cell r="BI141" t="str">
            <v>N</v>
          </cell>
          <cell r="BJ141" t="str">
            <v>N</v>
          </cell>
          <cell r="BR141" t="str">
            <v>S</v>
          </cell>
          <cell r="BS141" t="str">
            <v>N</v>
          </cell>
          <cell r="BT141" t="str">
            <v>N</v>
          </cell>
          <cell r="BU141" t="str">
            <v>S</v>
          </cell>
          <cell r="BV141" t="str">
            <v>N</v>
          </cell>
          <cell r="BW141" t="str">
            <v>N</v>
          </cell>
          <cell r="BX141" t="str">
            <v>S</v>
          </cell>
          <cell r="BY141" t="str">
            <v>N</v>
          </cell>
        </row>
        <row r="142">
          <cell r="AH142" t="str">
            <v>CO06</v>
          </cell>
          <cell r="AK142" t="str">
            <v>H</v>
          </cell>
          <cell r="AV142" t="str">
            <v>CINE 1-2</v>
          </cell>
          <cell r="BE142" t="str">
            <v>N</v>
          </cell>
          <cell r="BH142" t="str">
            <v>S</v>
          </cell>
          <cell r="BI142" t="str">
            <v>N</v>
          </cell>
          <cell r="BJ142" t="str">
            <v>N</v>
          </cell>
          <cell r="BR142" t="str">
            <v>S</v>
          </cell>
          <cell r="BS142" t="str">
            <v>N</v>
          </cell>
          <cell r="BT142" t="str">
            <v>N</v>
          </cell>
          <cell r="BU142" t="str">
            <v>S</v>
          </cell>
          <cell r="BV142" t="str">
            <v>N</v>
          </cell>
          <cell r="BW142" t="str">
            <v>N</v>
          </cell>
          <cell r="BX142" t="str">
            <v>S</v>
          </cell>
          <cell r="BY142" t="str">
            <v>N</v>
          </cell>
        </row>
        <row r="143">
          <cell r="AH143" t="str">
            <v>CO06</v>
          </cell>
          <cell r="AK143" t="str">
            <v>H</v>
          </cell>
          <cell r="AV143" t="str">
            <v>CINE 1-2</v>
          </cell>
          <cell r="BE143" t="str">
            <v>N</v>
          </cell>
          <cell r="BH143" t="str">
            <v>S</v>
          </cell>
          <cell r="BI143" t="str">
            <v>N</v>
          </cell>
          <cell r="BJ143" t="str">
            <v>N</v>
          </cell>
          <cell r="BR143" t="str">
            <v>S</v>
          </cell>
          <cell r="BS143" t="str">
            <v>N</v>
          </cell>
          <cell r="BT143" t="str">
            <v>N</v>
          </cell>
          <cell r="BU143" t="str">
            <v>S</v>
          </cell>
          <cell r="BV143" t="str">
            <v>N</v>
          </cell>
          <cell r="BW143" t="str">
            <v>N</v>
          </cell>
          <cell r="BX143" t="str">
            <v>S</v>
          </cell>
          <cell r="BY143" t="str">
            <v>N</v>
          </cell>
        </row>
        <row r="144">
          <cell r="AH144" t="str">
            <v>CO06</v>
          </cell>
          <cell r="AK144" t="str">
            <v>H</v>
          </cell>
          <cell r="AV144" t="str">
            <v>CINE 1-2</v>
          </cell>
          <cell r="BE144" t="str">
            <v>N</v>
          </cell>
          <cell r="BH144" t="str">
            <v>S</v>
          </cell>
          <cell r="BI144" t="str">
            <v>N</v>
          </cell>
          <cell r="BJ144" t="str">
            <v>N</v>
          </cell>
          <cell r="BR144" t="str">
            <v>S</v>
          </cell>
          <cell r="BS144" t="str">
            <v>N</v>
          </cell>
          <cell r="BT144" t="str">
            <v>N</v>
          </cell>
          <cell r="BU144" t="str">
            <v>S</v>
          </cell>
          <cell r="BV144" t="str">
            <v>N</v>
          </cell>
          <cell r="BW144" t="str">
            <v>N</v>
          </cell>
          <cell r="BX144" t="str">
            <v>S</v>
          </cell>
          <cell r="BY144" t="str">
            <v>N</v>
          </cell>
        </row>
        <row r="145">
          <cell r="AH145" t="str">
            <v>CO06</v>
          </cell>
          <cell r="AK145" t="str">
            <v>M</v>
          </cell>
          <cell r="AV145" t="str">
            <v>CINE 1-2</v>
          </cell>
          <cell r="BE145" t="str">
            <v>N</v>
          </cell>
          <cell r="BH145" t="str">
            <v>S</v>
          </cell>
          <cell r="BI145" t="str">
            <v>N</v>
          </cell>
          <cell r="BJ145" t="str">
            <v>N</v>
          </cell>
          <cell r="BR145" t="str">
            <v>S</v>
          </cell>
          <cell r="BS145" t="str">
            <v>N</v>
          </cell>
          <cell r="BT145" t="str">
            <v>N</v>
          </cell>
          <cell r="BU145" t="str">
            <v>S</v>
          </cell>
          <cell r="BV145" t="str">
            <v>N</v>
          </cell>
          <cell r="BW145" t="str">
            <v>N</v>
          </cell>
          <cell r="BX145" t="str">
            <v>S</v>
          </cell>
          <cell r="BY145" t="str">
            <v>N</v>
          </cell>
        </row>
        <row r="146">
          <cell r="AH146" t="str">
            <v>CO06</v>
          </cell>
          <cell r="AK146" t="str">
            <v>M</v>
          </cell>
          <cell r="AV146" t="str">
            <v>CINE 1-2</v>
          </cell>
          <cell r="BE146" t="str">
            <v>N</v>
          </cell>
          <cell r="BH146" t="str">
            <v>S</v>
          </cell>
          <cell r="BI146" t="str">
            <v>N</v>
          </cell>
          <cell r="BJ146" t="str">
            <v>N</v>
          </cell>
          <cell r="BR146" t="str">
            <v>S</v>
          </cell>
          <cell r="BS146" t="str">
            <v>N</v>
          </cell>
          <cell r="BT146" t="str">
            <v>N</v>
          </cell>
          <cell r="BU146" t="str">
            <v>S</v>
          </cell>
          <cell r="BV146" t="str">
            <v>N</v>
          </cell>
          <cell r="BW146" t="str">
            <v>N</v>
          </cell>
          <cell r="BX146" t="str">
            <v>S</v>
          </cell>
          <cell r="BY146" t="str">
            <v>N</v>
          </cell>
        </row>
        <row r="147">
          <cell r="AH147" t="str">
            <v>CO06</v>
          </cell>
          <cell r="AK147" t="str">
            <v>H</v>
          </cell>
          <cell r="AV147" t="str">
            <v>CINE 1-2</v>
          </cell>
          <cell r="BE147" t="str">
            <v>N</v>
          </cell>
          <cell r="BH147" t="str">
            <v>S</v>
          </cell>
          <cell r="BI147" t="str">
            <v>N</v>
          </cell>
          <cell r="BJ147" t="str">
            <v>N</v>
          </cell>
          <cell r="BR147" t="str">
            <v>S</v>
          </cell>
          <cell r="BS147" t="str">
            <v>N</v>
          </cell>
          <cell r="BT147" t="str">
            <v>N</v>
          </cell>
          <cell r="BU147" t="str">
            <v>S</v>
          </cell>
          <cell r="BV147" t="str">
            <v>N</v>
          </cell>
          <cell r="BW147" t="str">
            <v>N</v>
          </cell>
          <cell r="BX147" t="str">
            <v>S</v>
          </cell>
          <cell r="BY147" t="str">
            <v>N</v>
          </cell>
        </row>
        <row r="148">
          <cell r="AH148" t="str">
            <v>CO06</v>
          </cell>
          <cell r="AK148" t="str">
            <v>M</v>
          </cell>
          <cell r="AV148" t="str">
            <v>CINE 1-2</v>
          </cell>
          <cell r="BE148" t="str">
            <v>N</v>
          </cell>
          <cell r="BH148" t="str">
            <v>S</v>
          </cell>
          <cell r="BI148" t="str">
            <v>N</v>
          </cell>
          <cell r="BJ148" t="str">
            <v>N</v>
          </cell>
          <cell r="BR148" t="str">
            <v>S</v>
          </cell>
          <cell r="BS148" t="str">
            <v>N</v>
          </cell>
          <cell r="BT148" t="str">
            <v>N</v>
          </cell>
          <cell r="BU148" t="str">
            <v>S</v>
          </cell>
          <cell r="BV148" t="str">
            <v>N</v>
          </cell>
          <cell r="BW148" t="str">
            <v>N</v>
          </cell>
          <cell r="BX148" t="str">
            <v>S</v>
          </cell>
          <cell r="BY148" t="str">
            <v>N</v>
          </cell>
        </row>
        <row r="149">
          <cell r="AH149" t="str">
            <v>CO06</v>
          </cell>
          <cell r="AK149" t="str">
            <v>M</v>
          </cell>
          <cell r="AV149" t="str">
            <v>CINE 1-2</v>
          </cell>
          <cell r="BE149" t="str">
            <v>N</v>
          </cell>
          <cell r="BH149" t="str">
            <v>S</v>
          </cell>
          <cell r="BI149" t="str">
            <v>N</v>
          </cell>
          <cell r="BJ149" t="str">
            <v>N</v>
          </cell>
          <cell r="BR149" t="str">
            <v>S</v>
          </cell>
          <cell r="BS149" t="str">
            <v>N</v>
          </cell>
          <cell r="BT149" t="str">
            <v>N</v>
          </cell>
          <cell r="BU149" t="str">
            <v>S</v>
          </cell>
          <cell r="BV149" t="str">
            <v>N</v>
          </cell>
          <cell r="BW149" t="str">
            <v>N</v>
          </cell>
          <cell r="BX149" t="str">
            <v>S</v>
          </cell>
          <cell r="BY149" t="str">
            <v>N</v>
          </cell>
        </row>
        <row r="150">
          <cell r="AH150" t="str">
            <v>CO06</v>
          </cell>
          <cell r="AK150" t="str">
            <v>M</v>
          </cell>
          <cell r="AV150" t="str">
            <v>CINE 1-2</v>
          </cell>
          <cell r="BE150" t="str">
            <v>N</v>
          </cell>
          <cell r="BH150" t="str">
            <v>S</v>
          </cell>
          <cell r="BI150" t="str">
            <v>N</v>
          </cell>
          <cell r="BJ150" t="str">
            <v>N</v>
          </cell>
          <cell r="BR150" t="str">
            <v>S</v>
          </cell>
          <cell r="BS150" t="str">
            <v>N</v>
          </cell>
          <cell r="BT150" t="str">
            <v>N</v>
          </cell>
          <cell r="BU150" t="str">
            <v>S</v>
          </cell>
          <cell r="BV150" t="str">
            <v>N</v>
          </cell>
          <cell r="BW150" t="str">
            <v>N</v>
          </cell>
          <cell r="BX150" t="str">
            <v>S</v>
          </cell>
          <cell r="BY150" t="str">
            <v>N</v>
          </cell>
        </row>
        <row r="151">
          <cell r="AH151" t="str">
            <v>CO06</v>
          </cell>
          <cell r="AK151" t="str">
            <v>M</v>
          </cell>
          <cell r="AV151" t="str">
            <v>CINE 1-2</v>
          </cell>
          <cell r="BE151" t="str">
            <v>N</v>
          </cell>
          <cell r="BH151" t="str">
            <v>S</v>
          </cell>
          <cell r="BI151" t="str">
            <v>N</v>
          </cell>
          <cell r="BJ151" t="str">
            <v>N</v>
          </cell>
          <cell r="BR151" t="str">
            <v>S</v>
          </cell>
          <cell r="BS151" t="str">
            <v>N</v>
          </cell>
          <cell r="BT151" t="str">
            <v>N</v>
          </cell>
          <cell r="BU151" t="str">
            <v>S</v>
          </cell>
          <cell r="BV151" t="str">
            <v>N</v>
          </cell>
          <cell r="BW151" t="str">
            <v>N</v>
          </cell>
          <cell r="BX151" t="str">
            <v>S</v>
          </cell>
          <cell r="BY151" t="str">
            <v>N</v>
          </cell>
        </row>
        <row r="152">
          <cell r="AH152" t="str">
            <v>CO06</v>
          </cell>
          <cell r="AK152" t="str">
            <v>H</v>
          </cell>
          <cell r="AV152" t="str">
            <v>CINE 0</v>
          </cell>
          <cell r="BE152" t="str">
            <v>N</v>
          </cell>
          <cell r="BH152" t="str">
            <v>S</v>
          </cell>
          <cell r="BI152" t="str">
            <v>N</v>
          </cell>
          <cell r="BJ152" t="str">
            <v>N</v>
          </cell>
          <cell r="BR152" t="str">
            <v>S</v>
          </cell>
          <cell r="BS152" t="str">
            <v>N</v>
          </cell>
          <cell r="BT152" t="str">
            <v>N</v>
          </cell>
          <cell r="BU152" t="str">
            <v>S</v>
          </cell>
          <cell r="BV152" t="str">
            <v>N</v>
          </cell>
          <cell r="BW152" t="str">
            <v>N</v>
          </cell>
          <cell r="BX152" t="str">
            <v>S</v>
          </cell>
          <cell r="BY152" t="str">
            <v>N</v>
          </cell>
        </row>
        <row r="153">
          <cell r="AH153" t="str">
            <v>CO06</v>
          </cell>
          <cell r="AK153" t="str">
            <v>H</v>
          </cell>
          <cell r="AV153" t="str">
            <v>CINE 1-2</v>
          </cell>
          <cell r="BE153" t="str">
            <v>N</v>
          </cell>
          <cell r="BH153" t="str">
            <v>S</v>
          </cell>
          <cell r="BI153" t="str">
            <v>N</v>
          </cell>
          <cell r="BJ153" t="str">
            <v>N</v>
          </cell>
          <cell r="BR153" t="str">
            <v>S</v>
          </cell>
          <cell r="BS153" t="str">
            <v>N</v>
          </cell>
          <cell r="BT153" t="str">
            <v>N</v>
          </cell>
          <cell r="BU153" t="str">
            <v>S</v>
          </cell>
          <cell r="BV153" t="str">
            <v>N</v>
          </cell>
          <cell r="BW153" t="str">
            <v>N</v>
          </cell>
          <cell r="BX153" t="str">
            <v>S</v>
          </cell>
          <cell r="BY153" t="str">
            <v>N</v>
          </cell>
        </row>
        <row r="154">
          <cell r="AH154" t="str">
            <v>CO06</v>
          </cell>
          <cell r="AK154" t="str">
            <v>M</v>
          </cell>
          <cell r="AV154" t="str">
            <v>CINE 0</v>
          </cell>
          <cell r="BE154" t="str">
            <v>N</v>
          </cell>
          <cell r="BH154" t="str">
            <v>S</v>
          </cell>
          <cell r="BI154" t="str">
            <v>N</v>
          </cell>
          <cell r="BJ154" t="str">
            <v>N</v>
          </cell>
          <cell r="BR154" t="str">
            <v>S</v>
          </cell>
          <cell r="BS154" t="str">
            <v>N</v>
          </cell>
          <cell r="BT154" t="str">
            <v>N</v>
          </cell>
          <cell r="BU154" t="str">
            <v>S</v>
          </cell>
          <cell r="BV154" t="str">
            <v>N</v>
          </cell>
          <cell r="BW154" t="str">
            <v>N</v>
          </cell>
          <cell r="BX154" t="str">
            <v>S</v>
          </cell>
          <cell r="BY154" t="str">
            <v>N</v>
          </cell>
        </row>
        <row r="155">
          <cell r="AH155" t="str">
            <v>CO06</v>
          </cell>
          <cell r="AK155" t="str">
            <v>H</v>
          </cell>
          <cell r="AV155" t="str">
            <v>CINE 0</v>
          </cell>
          <cell r="BE155" t="str">
            <v>N</v>
          </cell>
          <cell r="BH155" t="str">
            <v>S</v>
          </cell>
          <cell r="BI155" t="str">
            <v>N</v>
          </cell>
          <cell r="BJ155" t="str">
            <v>N</v>
          </cell>
          <cell r="BR155" t="str">
            <v>S</v>
          </cell>
          <cell r="BS155" t="str">
            <v>N</v>
          </cell>
          <cell r="BT155" t="str">
            <v>N</v>
          </cell>
          <cell r="BU155" t="str">
            <v>S</v>
          </cell>
          <cell r="BV155" t="str">
            <v>N</v>
          </cell>
          <cell r="BW155" t="str">
            <v>N</v>
          </cell>
          <cell r="BX155" t="str">
            <v>S</v>
          </cell>
          <cell r="BY155" t="str">
            <v>N</v>
          </cell>
        </row>
        <row r="156">
          <cell r="AH156" t="str">
            <v>CO06</v>
          </cell>
          <cell r="AK156" t="str">
            <v>M</v>
          </cell>
          <cell r="AV156" t="str">
            <v>CINE 0</v>
          </cell>
          <cell r="BE156" t="str">
            <v>N</v>
          </cell>
          <cell r="BH156" t="str">
            <v>S</v>
          </cell>
          <cell r="BI156" t="str">
            <v>N</v>
          </cell>
          <cell r="BJ156" t="str">
            <v>N</v>
          </cell>
          <cell r="BR156" t="str">
            <v>S</v>
          </cell>
          <cell r="BS156" t="str">
            <v>N</v>
          </cell>
          <cell r="BT156" t="str">
            <v>N</v>
          </cell>
          <cell r="BU156" t="str">
            <v>S</v>
          </cell>
          <cell r="BV156" t="str">
            <v>N</v>
          </cell>
          <cell r="BW156" t="str">
            <v>N</v>
          </cell>
          <cell r="BX156" t="str">
            <v>S</v>
          </cell>
          <cell r="BY156" t="str">
            <v>N</v>
          </cell>
        </row>
        <row r="157">
          <cell r="AH157" t="str">
            <v>CO06</v>
          </cell>
          <cell r="AK157" t="str">
            <v>H</v>
          </cell>
          <cell r="AV157" t="str">
            <v>CINE 1-2</v>
          </cell>
          <cell r="BE157" t="str">
            <v>N</v>
          </cell>
          <cell r="BH157" t="str">
            <v>S</v>
          </cell>
          <cell r="BI157" t="str">
            <v>N</v>
          </cell>
          <cell r="BJ157" t="str">
            <v>N</v>
          </cell>
          <cell r="BR157" t="str">
            <v>S</v>
          </cell>
          <cell r="BS157" t="str">
            <v>N</v>
          </cell>
          <cell r="BT157" t="str">
            <v>N</v>
          </cell>
          <cell r="BU157" t="str">
            <v>S</v>
          </cell>
          <cell r="BV157" t="str">
            <v>N</v>
          </cell>
          <cell r="BW157" t="str">
            <v>N</v>
          </cell>
          <cell r="BX157" t="str">
            <v>S</v>
          </cell>
          <cell r="BY157" t="str">
            <v>N</v>
          </cell>
        </row>
        <row r="158">
          <cell r="AH158" t="str">
            <v>CO06</v>
          </cell>
          <cell r="AK158" t="str">
            <v>H</v>
          </cell>
          <cell r="AV158" t="str">
            <v>CINE 0</v>
          </cell>
          <cell r="BE158" t="str">
            <v>N</v>
          </cell>
          <cell r="BH158" t="str">
            <v>S</v>
          </cell>
          <cell r="BI158" t="str">
            <v>N</v>
          </cell>
          <cell r="BJ158" t="str">
            <v>N</v>
          </cell>
          <cell r="BR158" t="str">
            <v>S</v>
          </cell>
          <cell r="BS158" t="str">
            <v>N</v>
          </cell>
          <cell r="BT158" t="str">
            <v>N</v>
          </cell>
          <cell r="BU158" t="str">
            <v>S</v>
          </cell>
          <cell r="BV158" t="str">
            <v>N</v>
          </cell>
          <cell r="BW158" t="str">
            <v>N</v>
          </cell>
          <cell r="BX158" t="str">
            <v>S</v>
          </cell>
          <cell r="BY158" t="str">
            <v>N</v>
          </cell>
        </row>
        <row r="159">
          <cell r="AH159" t="str">
            <v>CO06</v>
          </cell>
          <cell r="AK159" t="str">
            <v>H</v>
          </cell>
          <cell r="AV159" t="str">
            <v>CINE 0</v>
          </cell>
          <cell r="BE159" t="str">
            <v>N</v>
          </cell>
          <cell r="BH159" t="str">
            <v>S</v>
          </cell>
          <cell r="BI159" t="str">
            <v>N</v>
          </cell>
          <cell r="BJ159" t="str">
            <v>N</v>
          </cell>
          <cell r="BR159" t="str">
            <v>S</v>
          </cell>
          <cell r="BS159" t="str">
            <v>N</v>
          </cell>
          <cell r="BT159" t="str">
            <v>N</v>
          </cell>
          <cell r="BU159" t="str">
            <v>S</v>
          </cell>
          <cell r="BV159" t="str">
            <v>N</v>
          </cell>
          <cell r="BW159" t="str">
            <v>N</v>
          </cell>
          <cell r="BX159" t="str">
            <v>S</v>
          </cell>
          <cell r="BY159" t="str">
            <v>N</v>
          </cell>
        </row>
        <row r="160">
          <cell r="AH160" t="str">
            <v>CO06</v>
          </cell>
          <cell r="AK160" t="str">
            <v>H</v>
          </cell>
          <cell r="AV160" t="str">
            <v>CINE 1-2</v>
          </cell>
          <cell r="BE160" t="str">
            <v>N</v>
          </cell>
          <cell r="BH160" t="str">
            <v>S</v>
          </cell>
          <cell r="BI160" t="str">
            <v>N</v>
          </cell>
          <cell r="BJ160" t="str">
            <v>N</v>
          </cell>
          <cell r="BR160" t="str">
            <v>S</v>
          </cell>
          <cell r="BS160" t="str">
            <v>N</v>
          </cell>
          <cell r="BT160" t="str">
            <v>N</v>
          </cell>
          <cell r="BU160" t="str">
            <v>S</v>
          </cell>
          <cell r="BV160" t="str">
            <v>N</v>
          </cell>
          <cell r="BW160" t="str">
            <v>N</v>
          </cell>
          <cell r="BX160" t="str">
            <v>S</v>
          </cell>
          <cell r="BY160" t="str">
            <v>N</v>
          </cell>
        </row>
        <row r="161">
          <cell r="AH161" t="str">
            <v>CO06</v>
          </cell>
          <cell r="AK161" t="str">
            <v>M</v>
          </cell>
          <cell r="AV161" t="str">
            <v>CINE 0</v>
          </cell>
          <cell r="BE161" t="str">
            <v>N</v>
          </cell>
          <cell r="BH161" t="str">
            <v>S</v>
          </cell>
          <cell r="BI161" t="str">
            <v>N</v>
          </cell>
          <cell r="BJ161" t="str">
            <v>N</v>
          </cell>
          <cell r="BR161" t="str">
            <v>S</v>
          </cell>
          <cell r="BS161" t="str">
            <v>N</v>
          </cell>
          <cell r="BT161" t="str">
            <v>N</v>
          </cell>
          <cell r="BU161" t="str">
            <v>S</v>
          </cell>
          <cell r="BV161" t="str">
            <v>N</v>
          </cell>
          <cell r="BW161" t="str">
            <v>N</v>
          </cell>
          <cell r="BX161" t="str">
            <v>S</v>
          </cell>
          <cell r="BY161" t="str">
            <v>N</v>
          </cell>
        </row>
        <row r="162">
          <cell r="AH162" t="str">
            <v>CO06</v>
          </cell>
          <cell r="AK162" t="str">
            <v>H</v>
          </cell>
          <cell r="AV162" t="str">
            <v>CINE 0</v>
          </cell>
          <cell r="BE162" t="str">
            <v>N</v>
          </cell>
          <cell r="BH162" t="str">
            <v>S</v>
          </cell>
          <cell r="BI162" t="str">
            <v>N</v>
          </cell>
          <cell r="BJ162" t="str">
            <v>N</v>
          </cell>
          <cell r="BR162" t="str">
            <v>S</v>
          </cell>
          <cell r="BS162" t="str">
            <v>N</v>
          </cell>
          <cell r="BT162" t="str">
            <v>N</v>
          </cell>
          <cell r="BU162" t="str">
            <v>S</v>
          </cell>
          <cell r="BV162" t="str">
            <v>N</v>
          </cell>
          <cell r="BW162" t="str">
            <v>N</v>
          </cell>
          <cell r="BX162" t="str">
            <v>S</v>
          </cell>
          <cell r="BY162" t="str">
            <v>N</v>
          </cell>
        </row>
        <row r="163">
          <cell r="AH163" t="str">
            <v>CO06</v>
          </cell>
          <cell r="AK163" t="str">
            <v>M</v>
          </cell>
          <cell r="AV163" t="str">
            <v>CINE 0</v>
          </cell>
          <cell r="BE163" t="str">
            <v>N</v>
          </cell>
          <cell r="BH163" t="str">
            <v>S</v>
          </cell>
          <cell r="BI163" t="str">
            <v>N</v>
          </cell>
          <cell r="BJ163" t="str">
            <v>N</v>
          </cell>
          <cell r="BR163" t="str">
            <v>S</v>
          </cell>
          <cell r="BS163" t="str">
            <v>N</v>
          </cell>
          <cell r="BT163" t="str">
            <v>N</v>
          </cell>
          <cell r="BU163" t="str">
            <v>S</v>
          </cell>
          <cell r="BV163" t="str">
            <v>N</v>
          </cell>
          <cell r="BW163" t="str">
            <v>N</v>
          </cell>
          <cell r="BX163" t="str">
            <v>S</v>
          </cell>
          <cell r="BY163" t="str">
            <v>N</v>
          </cell>
        </row>
        <row r="164">
          <cell r="AH164" t="str">
            <v>CO06</v>
          </cell>
          <cell r="AK164" t="str">
            <v>H</v>
          </cell>
          <cell r="AV164" t="str">
            <v>CINE 0</v>
          </cell>
          <cell r="BE164" t="str">
            <v>N</v>
          </cell>
          <cell r="BH164" t="str">
            <v>S</v>
          </cell>
          <cell r="BI164" t="str">
            <v>N</v>
          </cell>
          <cell r="BJ164" t="str">
            <v>N</v>
          </cell>
          <cell r="BR164" t="str">
            <v>S</v>
          </cell>
          <cell r="BS164" t="str">
            <v>N</v>
          </cell>
          <cell r="BT164" t="str">
            <v>N</v>
          </cell>
          <cell r="BU164" t="str">
            <v>S</v>
          </cell>
          <cell r="BV164" t="str">
            <v>N</v>
          </cell>
          <cell r="BW164" t="str">
            <v>N</v>
          </cell>
          <cell r="BX164" t="str">
            <v>S</v>
          </cell>
          <cell r="BY164" t="str">
            <v>N</v>
          </cell>
        </row>
        <row r="165">
          <cell r="AH165" t="str">
            <v>CO06</v>
          </cell>
          <cell r="AK165" t="str">
            <v>H</v>
          </cell>
          <cell r="AV165" t="str">
            <v>CINE 1-2</v>
          </cell>
          <cell r="BE165" t="str">
            <v>N</v>
          </cell>
          <cell r="BH165" t="str">
            <v>S</v>
          </cell>
          <cell r="BI165" t="str">
            <v>N</v>
          </cell>
          <cell r="BJ165" t="str">
            <v>N</v>
          </cell>
          <cell r="BR165" t="str">
            <v>S</v>
          </cell>
          <cell r="BS165" t="str">
            <v>N</v>
          </cell>
          <cell r="BT165" t="str">
            <v>N</v>
          </cell>
          <cell r="BU165" t="str">
            <v>S</v>
          </cell>
          <cell r="BV165" t="str">
            <v>N</v>
          </cell>
          <cell r="BW165" t="str">
            <v>N</v>
          </cell>
          <cell r="BX165" t="str">
            <v>S</v>
          </cell>
          <cell r="BY165" t="str">
            <v>N</v>
          </cell>
        </row>
        <row r="166">
          <cell r="AH166" t="str">
            <v>CO06</v>
          </cell>
          <cell r="AK166" t="str">
            <v>M</v>
          </cell>
          <cell r="AV166" t="str">
            <v>CINE 0</v>
          </cell>
          <cell r="BE166" t="str">
            <v>N</v>
          </cell>
          <cell r="BH166" t="str">
            <v>S</v>
          </cell>
          <cell r="BI166" t="str">
            <v>N</v>
          </cell>
          <cell r="BJ166" t="str">
            <v>N</v>
          </cell>
          <cell r="BR166" t="str">
            <v>S</v>
          </cell>
          <cell r="BS166" t="str">
            <v>N</v>
          </cell>
          <cell r="BT166" t="str">
            <v>N</v>
          </cell>
          <cell r="BU166" t="str">
            <v>S</v>
          </cell>
          <cell r="BV166" t="str">
            <v>N</v>
          </cell>
          <cell r="BW166" t="str">
            <v>N</v>
          </cell>
          <cell r="BX166" t="str">
            <v>S</v>
          </cell>
          <cell r="BY166" t="str">
            <v>N</v>
          </cell>
        </row>
        <row r="167">
          <cell r="AH167" t="str">
            <v>CO06</v>
          </cell>
          <cell r="AK167" t="str">
            <v>H</v>
          </cell>
          <cell r="AV167" t="str">
            <v>CINE 1-2</v>
          </cell>
          <cell r="BE167" t="str">
            <v>N</v>
          </cell>
          <cell r="BH167" t="str">
            <v>S</v>
          </cell>
          <cell r="BI167" t="str">
            <v>N</v>
          </cell>
          <cell r="BJ167" t="str">
            <v>N</v>
          </cell>
          <cell r="BR167" t="str">
            <v>S</v>
          </cell>
          <cell r="BS167" t="str">
            <v>N</v>
          </cell>
          <cell r="BT167" t="str">
            <v>N</v>
          </cell>
          <cell r="BU167" t="str">
            <v>S</v>
          </cell>
          <cell r="BV167" t="str">
            <v>N</v>
          </cell>
          <cell r="BW167" t="str">
            <v>N</v>
          </cell>
          <cell r="BX167" t="str">
            <v>S</v>
          </cell>
          <cell r="BY167" t="str">
            <v>N</v>
          </cell>
        </row>
        <row r="168">
          <cell r="AH168" t="str">
            <v>CO06</v>
          </cell>
          <cell r="AK168" t="str">
            <v>H</v>
          </cell>
          <cell r="AV168" t="str">
            <v>CINE 0</v>
          </cell>
          <cell r="BE168" t="str">
            <v>N</v>
          </cell>
          <cell r="BH168" t="str">
            <v>S</v>
          </cell>
          <cell r="BI168" t="str">
            <v>N</v>
          </cell>
          <cell r="BJ168" t="str">
            <v>N</v>
          </cell>
          <cell r="BR168" t="str">
            <v>S</v>
          </cell>
          <cell r="BS168" t="str">
            <v>N</v>
          </cell>
          <cell r="BT168" t="str">
            <v>N</v>
          </cell>
          <cell r="BU168" t="str">
            <v>S</v>
          </cell>
          <cell r="BV168" t="str">
            <v>N</v>
          </cell>
          <cell r="BW168" t="str">
            <v>N</v>
          </cell>
          <cell r="BX168" t="str">
            <v>S</v>
          </cell>
          <cell r="BY168" t="str">
            <v>N</v>
          </cell>
        </row>
        <row r="169">
          <cell r="AH169" t="str">
            <v>CO06</v>
          </cell>
          <cell r="AK169" t="str">
            <v>M</v>
          </cell>
          <cell r="AV169" t="str">
            <v>CINE 0</v>
          </cell>
          <cell r="BE169" t="str">
            <v>N</v>
          </cell>
          <cell r="BH169" t="str">
            <v>S</v>
          </cell>
          <cell r="BI169" t="str">
            <v>N</v>
          </cell>
          <cell r="BJ169" t="str">
            <v>N</v>
          </cell>
          <cell r="BR169" t="str">
            <v>S</v>
          </cell>
          <cell r="BS169" t="str">
            <v>N</v>
          </cell>
          <cell r="BT169" t="str">
            <v>N</v>
          </cell>
          <cell r="BU169" t="str">
            <v>S</v>
          </cell>
          <cell r="BV169" t="str">
            <v>N</v>
          </cell>
          <cell r="BW169" t="str">
            <v>N</v>
          </cell>
          <cell r="BX169" t="str">
            <v>S</v>
          </cell>
          <cell r="BY169" t="str">
            <v>N</v>
          </cell>
        </row>
        <row r="170">
          <cell r="AH170" t="str">
            <v>CO06</v>
          </cell>
          <cell r="AK170" t="str">
            <v>M</v>
          </cell>
          <cell r="AV170" t="str">
            <v>CINE 0</v>
          </cell>
          <cell r="BE170" t="str">
            <v>N</v>
          </cell>
          <cell r="BH170" t="str">
            <v>S</v>
          </cell>
          <cell r="BI170" t="str">
            <v>N</v>
          </cell>
          <cell r="BJ170" t="str">
            <v>N</v>
          </cell>
          <cell r="BR170" t="str">
            <v>S</v>
          </cell>
          <cell r="BS170" t="str">
            <v>N</v>
          </cell>
          <cell r="BT170" t="str">
            <v>N</v>
          </cell>
          <cell r="BU170" t="str">
            <v>S</v>
          </cell>
          <cell r="BV170" t="str">
            <v>N</v>
          </cell>
          <cell r="BW170" t="str">
            <v>N</v>
          </cell>
          <cell r="BX170" t="str">
            <v>S</v>
          </cell>
          <cell r="BY170" t="str">
            <v>N</v>
          </cell>
        </row>
        <row r="171">
          <cell r="AH171" t="str">
            <v>CO06</v>
          </cell>
          <cell r="AK171" t="str">
            <v>M</v>
          </cell>
          <cell r="AV171" t="str">
            <v>CINE 0</v>
          </cell>
          <cell r="BE171" t="str">
            <v>N</v>
          </cell>
          <cell r="BH171" t="str">
            <v>S</v>
          </cell>
          <cell r="BI171" t="str">
            <v>N</v>
          </cell>
          <cell r="BJ171" t="str">
            <v>N</v>
          </cell>
          <cell r="BR171" t="str">
            <v>S</v>
          </cell>
          <cell r="BS171" t="str">
            <v>N</v>
          </cell>
          <cell r="BT171" t="str">
            <v>N</v>
          </cell>
          <cell r="BU171" t="str">
            <v>S</v>
          </cell>
          <cell r="BV171" t="str">
            <v>N</v>
          </cell>
          <cell r="BW171" t="str">
            <v>N</v>
          </cell>
          <cell r="BX171" t="str">
            <v>S</v>
          </cell>
          <cell r="BY171" t="str">
            <v>N</v>
          </cell>
        </row>
        <row r="172">
          <cell r="AH172" t="str">
            <v>CO06</v>
          </cell>
          <cell r="AK172" t="str">
            <v>M</v>
          </cell>
          <cell r="AV172" t="str">
            <v>CINE 0</v>
          </cell>
          <cell r="BE172" t="str">
            <v>N</v>
          </cell>
          <cell r="BH172" t="str">
            <v>S</v>
          </cell>
          <cell r="BI172" t="str">
            <v>N</v>
          </cell>
          <cell r="BJ172" t="str">
            <v>N</v>
          </cell>
          <cell r="BR172" t="str">
            <v>S</v>
          </cell>
          <cell r="BS172" t="str">
            <v>N</v>
          </cell>
          <cell r="BT172" t="str">
            <v>N</v>
          </cell>
          <cell r="BU172" t="str">
            <v>S</v>
          </cell>
          <cell r="BV172" t="str">
            <v>N</v>
          </cell>
          <cell r="BW172" t="str">
            <v>N</v>
          </cell>
          <cell r="BX172" t="str">
            <v>S</v>
          </cell>
          <cell r="BY172" t="str">
            <v>N</v>
          </cell>
        </row>
        <row r="173">
          <cell r="AH173" t="str">
            <v>CO06</v>
          </cell>
          <cell r="AK173" t="str">
            <v>H</v>
          </cell>
          <cell r="AV173" t="str">
            <v>CINE 1-2</v>
          </cell>
          <cell r="BE173" t="str">
            <v>N</v>
          </cell>
          <cell r="BH173" t="str">
            <v>S</v>
          </cell>
          <cell r="BI173" t="str">
            <v>N</v>
          </cell>
          <cell r="BJ173" t="str">
            <v>N</v>
          </cell>
          <cell r="BR173" t="str">
            <v>S</v>
          </cell>
          <cell r="BS173" t="str">
            <v>N</v>
          </cell>
          <cell r="BT173" t="str">
            <v>N</v>
          </cell>
          <cell r="BU173" t="str">
            <v>S</v>
          </cell>
          <cell r="BV173" t="str">
            <v>N</v>
          </cell>
          <cell r="BW173" t="str">
            <v>N</v>
          </cell>
          <cell r="BX173" t="str">
            <v>S</v>
          </cell>
          <cell r="BY173" t="str">
            <v>N</v>
          </cell>
        </row>
        <row r="174">
          <cell r="AH174" t="str">
            <v>CO06</v>
          </cell>
          <cell r="AK174" t="str">
            <v>M</v>
          </cell>
          <cell r="AV174" t="str">
            <v>CINE 0</v>
          </cell>
          <cell r="BE174" t="str">
            <v>N</v>
          </cell>
          <cell r="BH174" t="str">
            <v>S</v>
          </cell>
          <cell r="BI174" t="str">
            <v>N</v>
          </cell>
          <cell r="BJ174" t="str">
            <v>N</v>
          </cell>
          <cell r="BR174" t="str">
            <v>S</v>
          </cell>
          <cell r="BS174" t="str">
            <v>N</v>
          </cell>
          <cell r="BT174" t="str">
            <v>N</v>
          </cell>
          <cell r="BU174" t="str">
            <v>S</v>
          </cell>
          <cell r="BV174" t="str">
            <v>N</v>
          </cell>
          <cell r="BW174" t="str">
            <v>N</v>
          </cell>
          <cell r="BX174" t="str">
            <v>S</v>
          </cell>
          <cell r="BY174" t="str">
            <v>N</v>
          </cell>
        </row>
        <row r="175">
          <cell r="AH175" t="str">
            <v>CO06</v>
          </cell>
          <cell r="AK175" t="str">
            <v>H</v>
          </cell>
          <cell r="AV175" t="str">
            <v>CINE 0</v>
          </cell>
          <cell r="BE175" t="str">
            <v>N</v>
          </cell>
          <cell r="BH175" t="str">
            <v>S</v>
          </cell>
          <cell r="BI175" t="str">
            <v>N</v>
          </cell>
          <cell r="BJ175" t="str">
            <v>N</v>
          </cell>
          <cell r="BR175" t="str">
            <v>S</v>
          </cell>
          <cell r="BS175" t="str">
            <v>N</v>
          </cell>
          <cell r="BT175" t="str">
            <v>N</v>
          </cell>
          <cell r="BU175" t="str">
            <v>S</v>
          </cell>
          <cell r="BV175" t="str">
            <v>N</v>
          </cell>
          <cell r="BW175" t="str">
            <v>N</v>
          </cell>
          <cell r="BX175" t="str">
            <v>S</v>
          </cell>
          <cell r="BY175" t="str">
            <v>N</v>
          </cell>
        </row>
        <row r="176">
          <cell r="AH176" t="str">
            <v>CO06</v>
          </cell>
          <cell r="AK176" t="str">
            <v>M</v>
          </cell>
          <cell r="AV176" t="str">
            <v>CINE 0</v>
          </cell>
          <cell r="BE176" t="str">
            <v>N</v>
          </cell>
          <cell r="BH176" t="str">
            <v>S</v>
          </cell>
          <cell r="BI176" t="str">
            <v>N</v>
          </cell>
          <cell r="BJ176" t="str">
            <v>N</v>
          </cell>
          <cell r="BR176" t="str">
            <v>S</v>
          </cell>
          <cell r="BS176" t="str">
            <v>N</v>
          </cell>
          <cell r="BT176" t="str">
            <v>N</v>
          </cell>
          <cell r="BU176" t="str">
            <v>S</v>
          </cell>
          <cell r="BV176" t="str">
            <v>N</v>
          </cell>
          <cell r="BW176" t="str">
            <v>N</v>
          </cell>
          <cell r="BX176" t="str">
            <v>S</v>
          </cell>
          <cell r="BY176" t="str">
            <v>N</v>
          </cell>
        </row>
        <row r="177">
          <cell r="AH177" t="str">
            <v>CO06</v>
          </cell>
          <cell r="AK177" t="str">
            <v>M</v>
          </cell>
          <cell r="AV177" t="str">
            <v>CINE 0</v>
          </cell>
          <cell r="BE177" t="str">
            <v>N</v>
          </cell>
          <cell r="BH177" t="str">
            <v>S</v>
          </cell>
          <cell r="BI177" t="str">
            <v>N</v>
          </cell>
          <cell r="BJ177" t="str">
            <v>N</v>
          </cell>
          <cell r="BR177" t="str">
            <v>S</v>
          </cell>
          <cell r="BS177" t="str">
            <v>N</v>
          </cell>
          <cell r="BT177" t="str">
            <v>N</v>
          </cell>
          <cell r="BU177" t="str">
            <v>S</v>
          </cell>
          <cell r="BV177" t="str">
            <v>N</v>
          </cell>
          <cell r="BW177" t="str">
            <v>N</v>
          </cell>
          <cell r="BX177" t="str">
            <v>S</v>
          </cell>
          <cell r="BY177" t="str">
            <v>N</v>
          </cell>
        </row>
        <row r="178">
          <cell r="AH178" t="str">
            <v>CO06</v>
          </cell>
          <cell r="AK178" t="str">
            <v>H</v>
          </cell>
          <cell r="AV178" t="str">
            <v>CINE 0</v>
          </cell>
          <cell r="BE178" t="str">
            <v>N</v>
          </cell>
          <cell r="BH178" t="str">
            <v>S</v>
          </cell>
          <cell r="BI178" t="str">
            <v>N</v>
          </cell>
          <cell r="BJ178" t="str">
            <v>N</v>
          </cell>
          <cell r="BR178" t="str">
            <v>S</v>
          </cell>
          <cell r="BS178" t="str">
            <v>N</v>
          </cell>
          <cell r="BT178" t="str">
            <v>N</v>
          </cell>
          <cell r="BU178" t="str">
            <v>S</v>
          </cell>
          <cell r="BV178" t="str">
            <v>N</v>
          </cell>
          <cell r="BW178" t="str">
            <v>N</v>
          </cell>
          <cell r="BX178" t="str">
            <v>S</v>
          </cell>
          <cell r="BY178" t="str">
            <v>N</v>
          </cell>
        </row>
        <row r="179">
          <cell r="AH179" t="str">
            <v>CO06</v>
          </cell>
          <cell r="AK179" t="str">
            <v>H</v>
          </cell>
          <cell r="AV179" t="str">
            <v>CINE 0</v>
          </cell>
          <cell r="BE179" t="str">
            <v>N</v>
          </cell>
          <cell r="BH179" t="str">
            <v>S</v>
          </cell>
          <cell r="BI179" t="str">
            <v>N</v>
          </cell>
          <cell r="BJ179" t="str">
            <v>N</v>
          </cell>
          <cell r="BR179" t="str">
            <v>S</v>
          </cell>
          <cell r="BS179" t="str">
            <v>N</v>
          </cell>
          <cell r="BT179" t="str">
            <v>N</v>
          </cell>
          <cell r="BU179" t="str">
            <v>S</v>
          </cell>
          <cell r="BV179" t="str">
            <v>N</v>
          </cell>
          <cell r="BW179" t="str">
            <v>N</v>
          </cell>
          <cell r="BX179" t="str">
            <v>S</v>
          </cell>
          <cell r="BY179" t="str">
            <v>N</v>
          </cell>
        </row>
        <row r="180">
          <cell r="AH180" t="str">
            <v>CO06</v>
          </cell>
          <cell r="AK180" t="str">
            <v>M</v>
          </cell>
          <cell r="AV180" t="str">
            <v>CINE 0</v>
          </cell>
          <cell r="BE180" t="str">
            <v>N</v>
          </cell>
          <cell r="BH180" t="str">
            <v>S</v>
          </cell>
          <cell r="BI180" t="str">
            <v>N</v>
          </cell>
          <cell r="BJ180" t="str">
            <v>N</v>
          </cell>
          <cell r="BR180" t="str">
            <v>S</v>
          </cell>
          <cell r="BS180" t="str">
            <v>N</v>
          </cell>
          <cell r="BT180" t="str">
            <v>N</v>
          </cell>
          <cell r="BU180" t="str">
            <v>S</v>
          </cell>
          <cell r="BV180" t="str">
            <v>N</v>
          </cell>
          <cell r="BW180" t="str">
            <v>N</v>
          </cell>
          <cell r="BX180" t="str">
            <v>S</v>
          </cell>
          <cell r="BY180" t="str">
            <v>N</v>
          </cell>
        </row>
        <row r="181">
          <cell r="AH181" t="str">
            <v>CO06</v>
          </cell>
          <cell r="AK181" t="str">
            <v>M</v>
          </cell>
          <cell r="AV181" t="str">
            <v>CINE 0</v>
          </cell>
          <cell r="BE181" t="str">
            <v>N</v>
          </cell>
          <cell r="BH181" t="str">
            <v>S</v>
          </cell>
          <cell r="BI181" t="str">
            <v>N</v>
          </cell>
          <cell r="BJ181" t="str">
            <v>N</v>
          </cell>
          <cell r="BR181" t="str">
            <v>S</v>
          </cell>
          <cell r="BS181" t="str">
            <v>N</v>
          </cell>
          <cell r="BT181" t="str">
            <v>N</v>
          </cell>
          <cell r="BU181" t="str">
            <v>S</v>
          </cell>
          <cell r="BV181" t="str">
            <v>N</v>
          </cell>
          <cell r="BW181" t="str">
            <v>N</v>
          </cell>
          <cell r="BX181" t="str">
            <v>S</v>
          </cell>
          <cell r="BY181" t="str">
            <v>N</v>
          </cell>
        </row>
        <row r="182">
          <cell r="AH182" t="str">
            <v>CO06</v>
          </cell>
          <cell r="AK182" t="str">
            <v>M</v>
          </cell>
          <cell r="AV182" t="str">
            <v>CINE 0</v>
          </cell>
          <cell r="BE182" t="str">
            <v>N</v>
          </cell>
          <cell r="BH182" t="str">
            <v>S</v>
          </cell>
          <cell r="BI182" t="str">
            <v>N</v>
          </cell>
          <cell r="BJ182" t="str">
            <v>N</v>
          </cell>
          <cell r="BR182" t="str">
            <v>S</v>
          </cell>
          <cell r="BS182" t="str">
            <v>N</v>
          </cell>
          <cell r="BT182" t="str">
            <v>N</v>
          </cell>
          <cell r="BU182" t="str">
            <v>S</v>
          </cell>
          <cell r="BV182" t="str">
            <v>N</v>
          </cell>
          <cell r="BW182" t="str">
            <v>N</v>
          </cell>
          <cell r="BX182" t="str">
            <v>S</v>
          </cell>
          <cell r="BY182" t="str">
            <v>N</v>
          </cell>
        </row>
        <row r="183">
          <cell r="AH183" t="str">
            <v>CO06</v>
          </cell>
          <cell r="AK183" t="str">
            <v>M</v>
          </cell>
          <cell r="AV183" t="str">
            <v>CINE 0</v>
          </cell>
          <cell r="BE183" t="str">
            <v>N</v>
          </cell>
          <cell r="BH183" t="str">
            <v>S</v>
          </cell>
          <cell r="BI183" t="str">
            <v>N</v>
          </cell>
          <cell r="BJ183" t="str">
            <v>N</v>
          </cell>
          <cell r="BR183" t="str">
            <v>S</v>
          </cell>
          <cell r="BS183" t="str">
            <v>N</v>
          </cell>
          <cell r="BT183" t="str">
            <v>N</v>
          </cell>
          <cell r="BU183" t="str">
            <v>S</v>
          </cell>
          <cell r="BV183" t="str">
            <v>N</v>
          </cell>
          <cell r="BW183" t="str">
            <v>N</v>
          </cell>
          <cell r="BX183" t="str">
            <v>S</v>
          </cell>
          <cell r="BY183" t="str">
            <v>N</v>
          </cell>
        </row>
        <row r="184">
          <cell r="AH184" t="str">
            <v>CO06</v>
          </cell>
          <cell r="AK184" t="str">
            <v>M</v>
          </cell>
          <cell r="AV184" t="str">
            <v>CINE 0</v>
          </cell>
          <cell r="BE184" t="str">
            <v>N</v>
          </cell>
          <cell r="BH184" t="str">
            <v>S</v>
          </cell>
          <cell r="BI184" t="str">
            <v>N</v>
          </cell>
          <cell r="BJ184" t="str">
            <v>N</v>
          </cell>
          <cell r="BR184" t="str">
            <v>S</v>
          </cell>
          <cell r="BS184" t="str">
            <v>N</v>
          </cell>
          <cell r="BT184" t="str">
            <v>N</v>
          </cell>
          <cell r="BU184" t="str">
            <v>S</v>
          </cell>
          <cell r="BV184" t="str">
            <v>N</v>
          </cell>
          <cell r="BW184" t="str">
            <v>N</v>
          </cell>
          <cell r="BX184" t="str">
            <v>S</v>
          </cell>
          <cell r="BY184" t="str">
            <v>N</v>
          </cell>
        </row>
      </sheetData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2222710_CuestionarioBSv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 Pedraza" refreshedDate="44587.374306481484" createdVersion="6" refreshedVersion="7" minRefreshableVersion="3" recordCount="28" xr:uid="{00000000-000A-0000-FFFF-FFFF00000000}">
  <cacheSource type="worksheet">
    <worksheetSource ref="A1:AG31" sheet="Cuestionario inicial" r:id="rId2"/>
  </cacheSource>
  <cacheFields count="73">
    <cacheField name="Ref" numFmtId="0">
      <sharedItems/>
    </cacheField>
    <cacheField name="Fondo" numFmtId="1">
      <sharedItems containsMixedTypes="1" containsNumber="1" containsInteger="1" minValue="62" maxValue="62"/>
    </cacheField>
    <cacheField name="Programa Operativo" numFmtId="49">
      <sharedItems containsNonDate="0" containsString="0" containsBlank="1"/>
    </cacheField>
    <cacheField name="Eje Prioritario / Objetivo Témático" numFmtId="0">
      <sharedItems containsNonDate="0" containsString="0" containsBlank="1"/>
    </cacheField>
    <cacheField name="Prioridad de Inversión" numFmtId="0">
      <sharedItems containsNonDate="0" containsString="0" containsBlank="1"/>
    </cacheField>
    <cacheField name="Objetivo Específico" numFmtId="0">
      <sharedItems containsNonDate="0" containsString="0" containsBlank="1"/>
    </cacheField>
    <cacheField name="Actuación" numFmtId="49">
      <sharedItems containsNonDate="0" containsString="0" containsBlank="1"/>
    </cacheField>
    <cacheField name="Número Operación" numFmtId="49">
      <sharedItems containsNonDate="0" containsString="0" containsBlank="1" count="1">
        <m/>
      </sharedItems>
    </cacheField>
    <cacheField name="Año Convocatoria" numFmtId="0">
      <sharedItems containsNonDate="0" containsString="0" containsBlank="1"/>
    </cacheField>
    <cacheField name="Ref. Gestor Proyecto" numFmtId="0">
      <sharedItems containsNonDate="0" containsString="0" containsBlank="1" count="1">
        <m/>
      </sharedItems>
    </cacheField>
    <cacheField name="Acreedor Persona Jurídica (NIDPJ)" numFmtId="0">
      <sharedItems containsNonDate="0" containsString="0" containsBlank="1"/>
    </cacheField>
    <cacheField name="Acreedor Persona Física (NIDPF)" numFmtId="0">
      <sharedItems containsNonDate="0" containsString="0" containsBlank="1"/>
    </cacheField>
    <cacheField name="NIF/CIF del Acreedor" numFmtId="166">
      <sharedItems containsNonDate="0" containsString="0" containsBlank="1"/>
    </cacheField>
    <cacheField name="Nombre Acreedor" numFmtId="0">
      <sharedItems containsNonDate="0" containsString="0" containsBlank="1" count="1">
        <m/>
      </sharedItems>
    </cacheField>
    <cacheField name="Denominación Proyecto" numFmtId="0">
      <sharedItems containsNonDate="0" containsString="0" containsBlank="1" count="1">
        <m/>
      </sharedItems>
    </cacheField>
    <cacheField name="Fecha Inicio Proyecto" numFmtId="14">
      <sharedItems containsNonDate="0" containsString="0" containsBlank="1" count="1">
        <m/>
      </sharedItems>
    </cacheField>
    <cacheField name="Fecha Fin Proyecto" numFmtId="14">
      <sharedItems containsNonDate="0" containsString="0" containsBlank="1" count="1">
        <m/>
      </sharedItems>
    </cacheField>
    <cacheField name="P" numFmtId="0">
      <sharedItems count="1">
        <s v=""/>
      </sharedItems>
    </cacheField>
    <cacheField name="L" numFmtId="0">
      <sharedItems count="1">
        <s v=""/>
      </sharedItems>
    </cacheField>
    <cacheField name="Código INE Provincia Proyecto" numFmtId="0">
      <sharedItems containsNonDate="0" containsString="0" containsBlank="1"/>
    </cacheField>
    <cacheField name="Código INE Localidad Proyecto" numFmtId="0">
      <sharedItems containsNonDate="0" containsString="0" containsBlank="1"/>
    </cacheField>
    <cacheField name="Indicador Proyecto CO20: Proyectos total o parcialmente realizados por los agentes sociales o las organizaciones no gubernamentales." numFmtId="0">
      <sharedItems containsNonDate="0" containsString="0" containsBlank="1"/>
    </cacheField>
    <cacheField name="Indicador Proyecto CO21: Proyectos dedicados a la participación y la progresión sostenibles de las mujeres en el ámbito del empleo." numFmtId="0">
      <sharedItems containsNonDate="0" containsString="0" containsBlank="1"/>
    </cacheField>
    <cacheField name="Indicador Proyecto CO22: Proyectos dirigidos a las administraciones públicas o a los servicios públicos a nivel nacional, regional o local." numFmtId="0">
      <sharedItems containsNonDate="0" containsString="0" containsBlank="1"/>
    </cacheField>
    <cacheField name="Indicador Proyecto CO23: Microempresas y pequeñas y medianas empresas subvencionables (incluidas las cooperativas y las empresas de economía social)." numFmtId="0">
      <sharedItems containsNonDate="0" containsString="0" containsBlank="1"/>
    </cacheField>
    <cacheField name="Ref. Gestor Subproyecto" numFmtId="0">
      <sharedItems containsNonDate="0" containsString="0" containsBlank="1"/>
    </cacheField>
    <cacheField name="Denominación Subproyecto" numFmtId="0">
      <sharedItems containsNonDate="0" containsString="0" containsBlank="1"/>
    </cacheField>
    <cacheField name="Fecha Inicio Subproyecto" numFmtId="14">
      <sharedItems containsNonDate="0" containsString="0" containsBlank="1"/>
    </cacheField>
    <cacheField name="Fecha Fin Subproyecto" numFmtId="14">
      <sharedItems containsNonDate="0" containsString="0" containsBlank="1"/>
    </cacheField>
    <cacheField name="DNI/NIE Participante / Menor de edad" numFmtId="164">
      <sharedItems containsNonDate="0" containsString="0" containsBlank="1"/>
    </cacheField>
    <cacheField name="Nombre Participante" numFmtId="0">
      <sharedItems containsNonDate="0" containsString="0" containsBlank="1"/>
    </cacheField>
    <cacheField name="Primer Apellido Participante" numFmtId="0">
      <sharedItems containsNonDate="0" containsString="0" containsBlank="1"/>
    </cacheField>
    <cacheField name="Segundo Apellido Participante" numFmtId="0">
      <sharedItems containsNonDate="0" containsString="0" containsBlank="1"/>
    </cacheField>
    <cacheField name="Rango edad" numFmtId="0">
      <sharedItems/>
    </cacheField>
    <cacheField name="Edad" numFmtId="0">
      <sharedItems/>
    </cacheField>
    <cacheField name="Fecha de Nacimiento Participante" numFmtId="14">
      <sharedItems containsNonDate="0" containsString="0" containsBlank="1"/>
    </cacheField>
    <cacheField name="Sexo Participante" numFmtId="0">
      <sharedItems containsNonDate="0" containsString="0" containsBlank="1"/>
    </cacheField>
    <cacheField name="P2" numFmtId="0">
      <sharedItems/>
    </cacheField>
    <cacheField name="L3" numFmtId="0">
      <sharedItems/>
    </cacheField>
    <cacheField name="Cód. Provincia Participante" numFmtId="0">
      <sharedItems containsNonDate="0" containsString="0" containsBlank="1"/>
    </cacheField>
    <cacheField name="Cód. Localidad Participante" numFmtId="0">
      <sharedItems containsNonDate="0" containsString="0" containsBlank="1"/>
    </cacheField>
    <cacheField name="Zona Rural" numFmtId="0">
      <sharedItems/>
    </cacheField>
    <cacheField name="Código Postal Participante" numFmtId="165">
      <sharedItems containsNonDate="0" containsString="0" containsBlank="1"/>
    </cacheField>
    <cacheField name="Dirección Participante" numFmtId="0">
      <sharedItems containsNonDate="0" containsString="0" containsBlank="1"/>
    </cacheField>
    <cacheField name="Teléfono Fijo Participante" numFmtId="167">
      <sharedItems containsNonDate="0" containsString="0" containsBlank="1"/>
    </cacheField>
    <cacheField name="Teléfono Móvil Participante" numFmtId="167">
      <sharedItems containsNonDate="0" containsString="0" containsBlank="1"/>
    </cacheField>
    <cacheField name="E-mail Participante" numFmtId="49">
      <sharedItems containsNonDate="0" containsString="0" containsBlank="1"/>
    </cacheField>
    <cacheField name="CINE" numFmtId="2">
      <sharedItems/>
    </cacheField>
    <cacheField name="NE" numFmtId="0">
      <sharedItems/>
    </cacheField>
    <cacheField name="Cód. Nivel Estudios Participante" numFmtId="0">
      <sharedItems containsNonDate="0" containsString="0" containsBlank="1"/>
    </cacheField>
    <cacheField name="Fecha Incorporación Participante" numFmtId="14">
      <sharedItems containsNonDate="0" containsString="0" containsBlank="1"/>
    </cacheField>
    <cacheField name="Abandona el Proyecto el Participante" numFmtId="0">
      <sharedItems containsNonDate="0" containsString="0" containsBlank="1"/>
    </cacheField>
    <cacheField name="Fecha de Abandono Participante" numFmtId="14">
      <sharedItems containsNonDate="0" containsString="0" containsBlank="1"/>
    </cacheField>
    <cacheField name="Fecha de Fin del Participante" numFmtId="14">
      <sharedItems containsNonDate="0" containsString="0" containsBlank="1"/>
    </cacheField>
    <cacheField name="Desempleado" numFmtId="0">
      <sharedItems containsNonDate="0" containsString="0" containsBlank="1"/>
    </cacheField>
    <cacheField name="Fecha Inscripción Demandante Empleo/Desempleado" numFmtId="14">
      <sharedItems containsNonDate="0" containsString="0" containsBlank="1"/>
    </cacheField>
    <cacheField name="Acción educativa o de formación" numFmtId="0">
      <sharedItems containsNonDate="0" containsString="0" containsBlank="1"/>
    </cacheField>
    <cacheField name="Inactivo" numFmtId="0">
      <sharedItems containsNonDate="0" containsString="0" containsBlank="1"/>
    </cacheField>
    <cacheField name="Inactivo no integrado en los sistemas de educación o formación" numFmtId="0">
      <sharedItems containsNonDate="0" containsString="0" containsBlank="1"/>
    </cacheField>
    <cacheField name="Empleado" numFmtId="0">
      <sharedItems containsNonDate="0" containsString="0" containsBlank="1"/>
    </cacheField>
    <cacheField name="Indicador Participante CO15: Grupo vulnerable. El participante es migrante, de origen extranjero o minoría." numFmtId="0">
      <sharedItems containsNonDate="0" containsString="0" containsBlank="1"/>
    </cacheField>
    <cacheField name="Indicador Participante CO16: Grupo vulnerable. El participante tiene discapacidad." numFmtId="0">
      <sharedItems containsNonDate="0" containsString="0" containsBlank="1"/>
    </cacheField>
    <cacheField name="Indicador Participante CO17: Grupo vulnerable. Otras personas desfavorecidas." numFmtId="0">
      <sharedItems/>
    </cacheField>
    <cacheField name="Indicador Participante CO18: Grupo vulnerable. Personas sin hogar o afectas por la exclusión en cuanto a vivienda." numFmtId="0">
      <sharedItems containsNonDate="0" containsString="0" containsBlank="1"/>
    </cacheField>
    <cacheField name="Indicador Participante EO01: Grupo vulnerable. Participante en situación o riesgo de exclusión social." numFmtId="0">
      <sharedItems/>
    </cacheField>
    <cacheField name="CO02_Desempleado de Larga Duración" numFmtId="0">
      <sharedItems/>
    </cacheField>
    <cacheField name="CR01_Participante Inactivo que busca trabajo " numFmtId="0">
      <sharedItems/>
    </cacheField>
    <cacheField name="CR02_Participante que se ha integrado en los S. de Educación o Formación " numFmtId="0">
      <sharedItems containsNonDate="0" containsString="0" containsBlank="1"/>
    </cacheField>
    <cacheField name="CR03_Participante que obtiene una cualificación" numFmtId="0">
      <sharedItems containsNonDate="0" containsString="0" containsBlank="1"/>
    </cacheField>
    <cacheField name="CR04_Participante que obtiene un empleo, incluido por cuenta propia" numFmtId="0">
      <sharedItems/>
    </cacheField>
    <cacheField name="CR05_Participante desfavorecido en cualquiera de las anteriores circunstancias" numFmtId="0">
      <sharedItems/>
    </cacheField>
    <cacheField name="Datos incompletos" numFmtId="0">
      <sharedItems/>
    </cacheField>
    <cacheField name="Observaciones / Incidenci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"/>
    <s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  <r>
    <s v=""/>
    <n v="62"/>
    <m/>
    <m/>
    <m/>
    <m/>
    <m/>
    <x v="0"/>
    <m/>
    <x v="0"/>
    <m/>
    <m/>
    <m/>
    <x v="0"/>
    <x v="0"/>
    <x v="0"/>
    <x v="0"/>
    <x v="0"/>
    <x v="0"/>
    <m/>
    <m/>
    <m/>
    <m/>
    <m/>
    <m/>
    <m/>
    <m/>
    <m/>
    <m/>
    <m/>
    <m/>
    <m/>
    <m/>
    <s v=""/>
    <s v=""/>
    <m/>
    <m/>
    <s v=""/>
    <s v=""/>
    <m/>
    <m/>
    <s v=""/>
    <m/>
    <m/>
    <m/>
    <m/>
    <m/>
    <s v=""/>
    <s v=""/>
    <m/>
    <m/>
    <m/>
    <m/>
    <m/>
    <m/>
    <m/>
    <m/>
    <m/>
    <m/>
    <m/>
    <m/>
    <m/>
    <s v=""/>
    <m/>
    <s v=""/>
    <s v=""/>
    <s v=""/>
    <m/>
    <m/>
    <s v=""/>
    <s v=""/>
    <s v="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laDinámica1" cacheId="0" applyNumberFormats="0" applyBorderFormats="0" applyFontFormats="0" applyPatternFormats="0" applyAlignmentFormats="0" applyWidthHeightFormats="1" dataCaption="Valores" updatedVersion="7" minRefreshableVersion="3" itemPrintTitles="1" createdVersion="6" indent="0" compact="0" compactData="0" multipleFieldFilters="0">
  <location ref="B4:I7" firstHeaderRow="1" firstDataRow="1" firstDataCol="7"/>
  <pivotFields count="73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sd="0"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8">
    <field x="7"/>
    <field x="9"/>
    <field x="13"/>
    <field x="14"/>
    <field x="15"/>
    <field x="16"/>
    <field x="17"/>
    <field x="18"/>
  </rowFields>
  <rowItems count="3">
    <i>
      <x/>
    </i>
    <i r="1">
      <x/>
      <x/>
    </i>
    <i t="grand">
      <x/>
    </i>
  </rowItems>
  <colItems count="1">
    <i/>
  </colItems>
  <dataFields count="1">
    <dataField name="Nº  Participante" fld="29" subtotal="count" baseField="0" baseItem="0"/>
  </dataFields>
  <formats count="50"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7" type="button" dataOnly="0" labelOnly="1" outline="0" axis="axisRow" fieldPosition="0"/>
    </format>
    <format dxfId="58">
      <pivotArea field="13" type="button" dataOnly="0" labelOnly="1" outline="0" axis="axisRow" fieldPosition="2"/>
    </format>
    <format dxfId="57">
      <pivotArea field="14" type="button" dataOnly="0" labelOnly="1" outline="0" axis="axisRow" fieldPosition="3"/>
    </format>
    <format dxfId="56">
      <pivotArea field="15" type="button" dataOnly="0" labelOnly="1" outline="0" axis="axisRow" fieldPosition="4"/>
    </format>
    <format dxfId="55">
      <pivotArea field="16" type="button" dataOnly="0" labelOnly="1" outline="0" axis="axisRow" fieldPosition="5"/>
    </format>
    <format dxfId="54">
      <pivotArea field="17" type="button" dataOnly="0" labelOnly="1" outline="0" axis="axisRow" fieldPosition="6"/>
    </format>
    <format dxfId="53">
      <pivotArea field="18" type="button" dataOnly="0" labelOnly="1" outline="0" axis="axisRow" fieldPosition="7"/>
    </format>
    <format dxfId="52">
      <pivotArea dataOnly="0" labelOnly="1" fieldPosition="0">
        <references count="1">
          <reference field="7" count="0"/>
        </references>
      </pivotArea>
    </format>
    <format dxfId="51">
      <pivotArea dataOnly="0" labelOnly="1" grandRow="1" outline="0" fieldPosition="0"/>
    </format>
    <format dxfId="50">
      <pivotArea dataOnly="0" labelOnly="1" outline="0" fieldPosition="0">
        <references count="2">
          <reference field="7" count="0" selected="0"/>
          <reference field="9" count="0"/>
        </references>
      </pivotArea>
    </format>
    <format dxfId="49">
      <pivotArea dataOnly="0" labelOnly="1" outline="0" fieldPosition="0">
        <references count="3">
          <reference field="7" count="0" selected="0"/>
          <reference field="9" count="0" selected="0"/>
          <reference field="13" count="0"/>
        </references>
      </pivotArea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7" type="button" dataOnly="0" labelOnly="1" outline="0" axis="axisRow" fieldPosition="0"/>
    </format>
    <format dxfId="44">
      <pivotArea field="13" type="button" dataOnly="0" labelOnly="1" outline="0" axis="axisRow" fieldPosition="2"/>
    </format>
    <format dxfId="43">
      <pivotArea field="14" type="button" dataOnly="0" labelOnly="1" outline="0" axis="axisRow" fieldPosition="3"/>
    </format>
    <format dxfId="42">
      <pivotArea field="15" type="button" dataOnly="0" labelOnly="1" outline="0" axis="axisRow" fieldPosition="4"/>
    </format>
    <format dxfId="41">
      <pivotArea field="16" type="button" dataOnly="0" labelOnly="1" outline="0" axis="axisRow" fieldPosition="5"/>
    </format>
    <format dxfId="40">
      <pivotArea field="17" type="button" dataOnly="0" labelOnly="1" outline="0" axis="axisRow" fieldPosition="6"/>
    </format>
    <format dxfId="39">
      <pivotArea field="18" type="button" dataOnly="0" labelOnly="1" outline="0" axis="axisRow" fieldPosition="7"/>
    </format>
    <format dxfId="38">
      <pivotArea dataOnly="0" labelOnly="1" fieldPosition="0">
        <references count="1">
          <reference field="7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2">
          <reference field="7" count="0" selected="0"/>
          <reference field="9" count="0"/>
        </references>
      </pivotArea>
    </format>
    <format dxfId="35">
      <pivotArea dataOnly="0" labelOnly="1" outline="0" fieldPosition="0">
        <references count="3">
          <reference field="7" count="0" selected="0"/>
          <reference field="9" count="0" selected="0"/>
          <reference field="13" count="0"/>
        </references>
      </pivotArea>
    </format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7" type="button" dataOnly="0" labelOnly="1" outline="0" axis="axisRow" fieldPosition="0"/>
    </format>
    <format dxfId="30">
      <pivotArea field="13" type="button" dataOnly="0" labelOnly="1" outline="0" axis="axisRow" fieldPosition="2"/>
    </format>
    <format dxfId="29">
      <pivotArea field="14" type="button" dataOnly="0" labelOnly="1" outline="0" axis="axisRow" fieldPosition="3"/>
    </format>
    <format dxfId="28">
      <pivotArea field="15" type="button" dataOnly="0" labelOnly="1" outline="0" axis="axisRow" fieldPosition="4"/>
    </format>
    <format dxfId="27">
      <pivotArea field="16" type="button" dataOnly="0" labelOnly="1" outline="0" axis="axisRow" fieldPosition="5"/>
    </format>
    <format dxfId="26">
      <pivotArea field="17" type="button" dataOnly="0" labelOnly="1" outline="0" axis="axisRow" fieldPosition="6"/>
    </format>
    <format dxfId="25">
      <pivotArea field="18" type="button" dataOnly="0" labelOnly="1" outline="0" axis="axisRow" fieldPosition="7"/>
    </format>
    <format dxfId="24">
      <pivotArea dataOnly="0" labelOnly="1" fieldPosition="0">
        <references count="1">
          <reference field="7" count="0"/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2">
          <reference field="7" count="0" selected="0"/>
          <reference field="9" count="0"/>
        </references>
      </pivotArea>
    </format>
    <format dxfId="21">
      <pivotArea dataOnly="0" labelOnly="1" outline="0" fieldPosition="0">
        <references count="3">
          <reference field="7" count="0" selected="0"/>
          <reference field="9" count="0" selected="0"/>
          <reference field="13" count="0"/>
        </references>
      </pivotArea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">
      <pivotArea dataOnly="0" outline="0" fieldPosition="0">
        <references count="1">
          <reference field="4294967294" count="1">
            <x v="0"/>
          </reference>
        </references>
      </pivotArea>
    </format>
    <format dxfId="18">
      <pivotArea dataOnly="0" outline="0" fieldPosition="0">
        <references count="1">
          <reference field="4294967294" count="1">
            <x v="0"/>
          </reference>
        </references>
      </pivotArea>
    </format>
    <format dxfId="17">
      <pivotArea dataOnly="0" outline="0" fieldPosition="0">
        <references count="1">
          <reference field="4294967294" count="1">
            <x v="0"/>
          </reference>
        </references>
      </pivotArea>
    </format>
    <format dxfId="16">
      <pivotArea field="15" type="button" dataOnly="0" labelOnly="1" outline="0" axis="axisRow" fieldPosition="4"/>
    </format>
    <format dxfId="15">
      <pivotArea field="16" type="button" dataOnly="0" labelOnly="1" outline="0" axis="axisRow" fieldPosition="5"/>
    </format>
    <format dxfId="14">
      <pivotArea field="17" type="button" dataOnly="0" labelOnly="1" outline="0" axis="axisRow" fieldPosition="6"/>
    </format>
    <format dxfId="13">
      <pivotArea field="18" type="button" dataOnly="0" labelOnly="1" outline="0" axis="axisRow" fieldPosition="7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AH500" totalsRowShown="0" headerRowDxfId="137" dataDxfId="135" headerRowBorderDxfId="136" tableBorderDxfId="134" totalsRowBorderDxfId="133">
  <autoFilter ref="A1:AH500" xr:uid="{00000000-0009-0000-0100-000004000000}"/>
  <tableColumns count="34">
    <tableColumn id="1" xr3:uid="{00000000-0010-0000-0000-000001000000}" name="Nº" dataDxfId="132"/>
    <tableColumn id="2" xr3:uid="{00000000-0010-0000-0000-000002000000}" name="DNI/NIE Participante / Menor de edad" dataDxfId="131"/>
    <tableColumn id="3" xr3:uid="{00000000-0010-0000-0000-000003000000}" name="Nombre Participante" dataDxfId="130"/>
    <tableColumn id="4" xr3:uid="{00000000-0010-0000-0000-000004000000}" name="Primer Apellido Participante" dataDxfId="129"/>
    <tableColumn id="5" xr3:uid="{00000000-0010-0000-0000-000005000000}" name="Segundo Apellido Participante" dataDxfId="128"/>
    <tableColumn id="8" xr3:uid="{00000000-0010-0000-0000-000008000000}" name="Fecha de Nacimiento Participante" dataDxfId="127"/>
    <tableColumn id="9" xr3:uid="{00000000-0010-0000-0000-000009000000}" name="Sexo Participante" dataDxfId="126"/>
    <tableColumn id="12" xr3:uid="{00000000-0010-0000-0000-00000C000000}" name="Cód. Provincia Participante" dataDxfId="125"/>
    <tableColumn id="13" xr3:uid="{00000000-0010-0000-0000-00000D000000}" name="Cód. Localidad Participante" dataDxfId="124"/>
    <tableColumn id="15" xr3:uid="{00000000-0010-0000-0000-00000F000000}" name="Código Postal Participante" dataDxfId="123"/>
    <tableColumn id="16" xr3:uid="{00000000-0010-0000-0000-000010000000}" name="Dirección Participante" dataDxfId="122"/>
    <tableColumn id="17" xr3:uid="{00000000-0010-0000-0000-000011000000}" name="Teléfono Fijo Participante" dataDxfId="121"/>
    <tableColumn id="18" xr3:uid="{00000000-0010-0000-0000-000012000000}" name="Teléfono Móvil Participante" dataDxfId="120"/>
    <tableColumn id="19" xr3:uid="{00000000-0010-0000-0000-000013000000}" name="E-mail Participante" dataDxfId="119" dataCellStyle="Hipervínculo"/>
    <tableColumn id="20" xr3:uid="{00000000-0010-0000-0000-000014000000}" name="¿Cuán difícil le resulta gestionar problemas importantes que ocurren en su vida?" dataDxfId="118"/>
    <tableColumn id="21" xr3:uid="{00000000-0010-0000-0000-000015000000}" name="Cuando las cosas van mal en mi vida, generalmente me lleva mucho tiempo volver a la normalidad. " dataDxfId="117"/>
    <tableColumn id="22" xr3:uid="{00000000-0010-0000-0000-000016000000}" name="¿En qué medida considera que tiene un sentido de dirección en su vida? " dataDxfId="116"/>
    <tableColumn id="23" xr3:uid="{00000000-0010-0000-0000-000017000000}" name="&quot;En general siento que lo que hago en mi día a día tiene valor y merece la pena&quot; " dataDxfId="115"/>
    <tableColumn id="24" xr3:uid="{00000000-0010-0000-0000-000018000000}" name="Me siento libre para decidir por mí mismo/a cómo vivir mi vida. " dataDxfId="114"/>
    <tableColumn id="25" xr3:uid="{00000000-0010-0000-0000-000019000000}" name="¿En qué medida encuentra tiempo para hacer las cosas que realmente quiere hacer? " dataDxfId="113"/>
    <tableColumn id="26" xr3:uid="{00000000-0010-0000-0000-00001A000000}" name="¿En qué medida aprende cosas nuevas en su vida?" dataDxfId="112"/>
    <tableColumn id="27" xr3:uid="{00000000-0010-0000-0000-00001B000000}" name="En mi día a día tengo pocas oportunidades de demostrar de lo que soy capaz de hacer. " dataDxfId="111"/>
    <tableColumn id="28" xr3:uid="{00000000-0010-0000-0000-00001C000000}" name="La mayoría de los días me siento realizado/a con lo que hago." dataDxfId="110"/>
    <tableColumn id="29" xr3:uid="{00000000-0010-0000-0000-00001D000000}" name="Hay muchas cosas en las que siento que soy bueno/a. Señale una de las respuestas." dataDxfId="109"/>
    <tableColumn id="30" xr3:uid="{00000000-0010-0000-0000-00001E000000}" name="¿Cuántos días de los últimos 7 días estuvo usted físicamente activo/a de forma continua durante 20 minutos o más? " dataDxfId="108"/>
    <tableColumn id="31" xr3:uid="{00000000-0010-0000-0000-00001F000000}" name="¿Con qué frecuencia se reúne socialmente con amigos, familiares o compañeros de trabajo? " dataDxfId="107"/>
    <tableColumn id="6" xr3:uid="{9EA7FE6A-E8C3-47C6-AB6C-5761761E43D4}" name="¿Cómo de a menudo se siente receptivo/a y aprecia lo que hay a su alrededor?" dataDxfId="106"/>
    <tableColumn id="32" xr3:uid="{00000000-0010-0000-0000-000020000000}" name="A veces siento que hago todo mal. " dataDxfId="105"/>
    <tableColumn id="33" xr3:uid="{00000000-0010-0000-0000-000021000000}" name="¿En qué medida se siente apreciado/a por las personas cercanas a usted? " dataDxfId="104"/>
    <tableColumn id="34" xr3:uid="{00000000-0010-0000-0000-000022000000}" name="¿En qué medida recibe ayuda y apoyo de personas cercanas cuando lo necesita?" dataDxfId="103"/>
    <tableColumn id="35" xr3:uid="{00000000-0010-0000-0000-000023000000}" name="¿En qué medida siente que los demás le tratan con respeto? " dataDxfId="102"/>
    <tableColumn id="36" xr3:uid="{00000000-0010-0000-0000-000024000000}" name="¿En qué medida se siente cerca de las personas de su entorno local?" dataDxfId="101"/>
    <tableColumn id="37" xr3:uid="{00000000-0010-0000-0000-000025000000}" name=" ¿En qué medida siente que las personas de su entorno local se apoyan unas a otras? " dataDxfId="100"/>
    <tableColumn id="38" xr3:uid="{00000000-0010-0000-0000-000026000000}" name="Para la mayoría de la gente las cosas van peor en vez de mejor.  " dataDxfId="9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47" displayName="Tabla47" ref="A1:AH500" totalsRowShown="0" headerRowDxfId="98" dataDxfId="96" headerRowBorderDxfId="97" tableBorderDxfId="95">
  <tableColumns count="34">
    <tableColumn id="1" xr3:uid="{00000000-0010-0000-0100-000001000000}" name="Nº" dataDxfId="94"/>
    <tableColumn id="2" xr3:uid="{00000000-0010-0000-0100-000002000000}" name="DNI/NIE Participante / Menor de edad" dataDxfId="93">
      <calculatedColumnFormula>Tabla4[[#This Row],[DNI/NIE Participante / Menor de edad]]</calculatedColumnFormula>
    </tableColumn>
    <tableColumn id="3" xr3:uid="{00000000-0010-0000-0100-000003000000}" name="Nombre Participante" dataDxfId="92">
      <calculatedColumnFormula>IFERROR('Cuestionario inicial'!$C2," ")</calculatedColumnFormula>
    </tableColumn>
    <tableColumn id="4" xr3:uid="{00000000-0010-0000-0100-000004000000}" name="Primer Apellido Participante" dataDxfId="91">
      <calculatedColumnFormula>IFERROR('Cuestionario inicial'!$D2," ")</calculatedColumnFormula>
    </tableColumn>
    <tableColumn id="5" xr3:uid="{00000000-0010-0000-0100-000005000000}" name="Segundo Apellido Participante" dataDxfId="90">
      <calculatedColumnFormula>Tabla4[[#This Row],[Segundo Apellido Participante]]</calculatedColumnFormula>
    </tableColumn>
    <tableColumn id="8" xr3:uid="{00000000-0010-0000-0100-000008000000}" name="Fecha de Nacimiento Participante" dataDxfId="89">
      <calculatedColumnFormula>Tabla4[[#This Row],[Fecha de Nacimiento Participante]]</calculatedColumnFormula>
    </tableColumn>
    <tableColumn id="9" xr3:uid="{00000000-0010-0000-0100-000009000000}" name="Sexo Participante" dataDxfId="88"/>
    <tableColumn id="12" xr3:uid="{00000000-0010-0000-0100-00000C000000}" name="Cód. Provincia Participante" dataDxfId="87"/>
    <tableColumn id="13" xr3:uid="{00000000-0010-0000-0100-00000D000000}" name="Cód. Localidad Participante" dataDxfId="86"/>
    <tableColumn id="15" xr3:uid="{00000000-0010-0000-0100-00000F000000}" name="Código Postal Participante" dataDxfId="85"/>
    <tableColumn id="16" xr3:uid="{00000000-0010-0000-0100-000010000000}" name="Dirección Participante" dataDxfId="84"/>
    <tableColumn id="17" xr3:uid="{00000000-0010-0000-0100-000011000000}" name="Teléfono Fijo Participante" dataDxfId="83"/>
    <tableColumn id="18" xr3:uid="{00000000-0010-0000-0100-000012000000}" name="Teléfono Móvil Participante" dataDxfId="82"/>
    <tableColumn id="19" xr3:uid="{00000000-0010-0000-0100-000013000000}" name="E-mail Participante" dataDxfId="81" dataCellStyle="Hipervínculo"/>
    <tableColumn id="20" xr3:uid="{00000000-0010-0000-0100-000014000000}" name="¿Cuán difícil le resulta gestionar problemas importantes que ocurren en su vida?" dataDxfId="80"/>
    <tableColumn id="21" xr3:uid="{00000000-0010-0000-0100-000015000000}" name="Cuando las cosas van mal en mi vida, generalmente me lleva mucho tiempo volver a la normalidad. " dataDxfId="79"/>
    <tableColumn id="22" xr3:uid="{00000000-0010-0000-0100-000016000000}" name="¿En qué medida considera que tiene un sentido de dirección en su vida? " dataDxfId="78"/>
    <tableColumn id="23" xr3:uid="{00000000-0010-0000-0100-000017000000}" name="&quot;En general siento que lo que hago en mi día a día tiene valor y merece la pena&quot; " dataDxfId="77"/>
    <tableColumn id="24" xr3:uid="{00000000-0010-0000-0100-000018000000}" name="Me siento libre para decidir por mí mismo/a cómo vivir mi vida. " dataDxfId="76"/>
    <tableColumn id="25" xr3:uid="{00000000-0010-0000-0100-000019000000}" name="¿En qué medida encuentra tiempo para hacer las cosas que realmente quiere hacer? " dataDxfId="75"/>
    <tableColumn id="26" xr3:uid="{00000000-0010-0000-0100-00001A000000}" name="¿En qué medida aprende cosas nuevas en su vida?" dataDxfId="74"/>
    <tableColumn id="27" xr3:uid="{00000000-0010-0000-0100-00001B000000}" name="En mi día a día tengo pocas oportunidades de demostrar de lo que soy capaz de hacer. " dataDxfId="73"/>
    <tableColumn id="28" xr3:uid="{00000000-0010-0000-0100-00001C000000}" name="La mayoría de los días me siento realizado/a con lo que hago." dataDxfId="72"/>
    <tableColumn id="29" xr3:uid="{00000000-0010-0000-0100-00001D000000}" name="Hay muchas cosas en las que siento que soy bueno/a. Señale una de las respuestas." dataDxfId="71"/>
    <tableColumn id="30" xr3:uid="{00000000-0010-0000-0100-00001E000000}" name="¿Cuántos días de los últimos 7 días estuvo usted físicamente activo/a de forma continua durante 20 minutos o más? " dataDxfId="70"/>
    <tableColumn id="31" xr3:uid="{00000000-0010-0000-0100-00001F000000}" name="¿Con qué frecuencia se reúne socialmente con amigos, familiares o compañeros de trabajo? " dataDxfId="69"/>
    <tableColumn id="6" xr3:uid="{4A028C7A-3D22-4E75-AC59-5CE96D329651}" name="¿Cómo de a menudo se siente receptivo/a y aprecia lo que hay a su alrededor?" dataDxfId="11"/>
    <tableColumn id="32" xr3:uid="{00000000-0010-0000-0100-000020000000}" name="A veces siento que hago todo mal. " dataDxfId="68"/>
    <tableColumn id="33" xr3:uid="{00000000-0010-0000-0100-000021000000}" name="¿En qué medida se siente apreciado/a por las personas cercanas a usted? " dataDxfId="67"/>
    <tableColumn id="34" xr3:uid="{00000000-0010-0000-0100-000022000000}" name="¿En qué medida recibe ayuda y apoyo de personas cercanas cuando lo necesita?" dataDxfId="66"/>
    <tableColumn id="35" xr3:uid="{00000000-0010-0000-0100-000023000000}" name="¿En qué medida siente que los demás le tratan con respeto? " dataDxfId="65"/>
    <tableColumn id="36" xr3:uid="{00000000-0010-0000-0100-000024000000}" name="¿En qué medida se siente cerca de las personas de su entorno local?" dataDxfId="64"/>
    <tableColumn id="37" xr3:uid="{00000000-0010-0000-0100-000025000000}" name=" ¿En qué medida siente que las personas de su entorno local se apoyan unas a otras? " dataDxfId="63"/>
    <tableColumn id="38" xr3:uid="{00000000-0010-0000-0100-000026000000}" name="Para la mayoría de la gente las cosas van peor en vez de mejor.  " dataDxfId="6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D60"/>
  <sheetViews>
    <sheetView showGridLines="0" workbookViewId="0">
      <selection activeCell="D13" sqref="D13"/>
    </sheetView>
  </sheetViews>
  <sheetFormatPr baseColWidth="10" defaultRowHeight="14.4" x14ac:dyDescent="0.3"/>
  <cols>
    <col min="1" max="1" width="2.6640625" bestFit="1" customWidth="1"/>
    <col min="2" max="2" width="27.33203125" customWidth="1"/>
    <col min="3" max="3" width="15.6640625" bestFit="1" customWidth="1"/>
    <col min="4" max="4" width="115" customWidth="1"/>
  </cols>
  <sheetData>
    <row r="1" spans="1:4" ht="15" thickBot="1" x14ac:dyDescent="0.35">
      <c r="A1" s="25"/>
      <c r="B1" s="26" t="s">
        <v>0</v>
      </c>
      <c r="C1" s="27" t="s">
        <v>1</v>
      </c>
      <c r="D1" s="26" t="s">
        <v>2</v>
      </c>
    </row>
    <row r="2" spans="1:4" ht="15" thickBot="1" x14ac:dyDescent="0.35">
      <c r="A2" s="1">
        <v>1</v>
      </c>
      <c r="B2" s="2" t="s">
        <v>3</v>
      </c>
      <c r="C2" s="3" t="s">
        <v>4</v>
      </c>
      <c r="D2" s="4" t="s">
        <v>8242</v>
      </c>
    </row>
    <row r="3" spans="1:4" ht="15" thickBot="1" x14ac:dyDescent="0.35">
      <c r="A3" s="5">
        <v>2</v>
      </c>
      <c r="B3" s="6" t="s">
        <v>5</v>
      </c>
      <c r="C3" s="7" t="s">
        <v>6</v>
      </c>
      <c r="D3" s="8" t="s">
        <v>8243</v>
      </c>
    </row>
    <row r="4" spans="1:4" ht="15" thickBot="1" x14ac:dyDescent="0.35">
      <c r="A4" s="1">
        <v>3</v>
      </c>
      <c r="B4" s="2" t="s">
        <v>7</v>
      </c>
      <c r="C4" s="3" t="s">
        <v>6</v>
      </c>
      <c r="D4" s="4" t="s">
        <v>8244</v>
      </c>
    </row>
    <row r="5" spans="1:4" ht="15" thickBot="1" x14ac:dyDescent="0.35">
      <c r="A5" s="5">
        <v>4</v>
      </c>
      <c r="B5" s="6" t="s">
        <v>8</v>
      </c>
      <c r="C5" s="7" t="s">
        <v>4</v>
      </c>
      <c r="D5" s="8" t="s">
        <v>8245</v>
      </c>
    </row>
    <row r="6" spans="1:4" ht="15" thickBot="1" x14ac:dyDescent="0.35">
      <c r="A6" s="1">
        <v>5</v>
      </c>
      <c r="B6" s="2" t="s">
        <v>9</v>
      </c>
      <c r="C6" s="3" t="s">
        <v>4</v>
      </c>
      <c r="D6" s="4" t="s">
        <v>8246</v>
      </c>
    </row>
    <row r="7" spans="1:4" ht="15" thickBot="1" x14ac:dyDescent="0.35">
      <c r="A7" s="5">
        <v>6</v>
      </c>
      <c r="B7" s="6" t="s">
        <v>10</v>
      </c>
      <c r="C7" s="7" t="s">
        <v>4</v>
      </c>
      <c r="D7" s="8" t="s">
        <v>8247</v>
      </c>
    </row>
    <row r="8" spans="1:4" ht="15" thickBot="1" x14ac:dyDescent="0.35">
      <c r="A8" s="1">
        <v>7</v>
      </c>
      <c r="B8" s="2" t="s">
        <v>11</v>
      </c>
      <c r="C8" s="3" t="s">
        <v>6</v>
      </c>
      <c r="D8" s="4" t="s">
        <v>8248</v>
      </c>
    </row>
    <row r="9" spans="1:4" ht="15" thickBot="1" x14ac:dyDescent="0.35">
      <c r="A9" s="5">
        <v>8</v>
      </c>
      <c r="B9" s="6" t="s">
        <v>12</v>
      </c>
      <c r="C9" s="7" t="s">
        <v>13</v>
      </c>
      <c r="D9" s="8" t="s">
        <v>8249</v>
      </c>
    </row>
    <row r="10" spans="1:4" ht="15" thickBot="1" x14ac:dyDescent="0.35">
      <c r="A10" s="15">
        <v>9</v>
      </c>
      <c r="B10" s="16" t="s">
        <v>14</v>
      </c>
      <c r="C10" s="17" t="s">
        <v>15</v>
      </c>
      <c r="D10" s="18" t="s">
        <v>16</v>
      </c>
    </row>
    <row r="11" spans="1:4" ht="15" thickBot="1" x14ac:dyDescent="0.35">
      <c r="A11" s="15">
        <v>10</v>
      </c>
      <c r="B11" s="18" t="s">
        <v>17</v>
      </c>
      <c r="C11" s="17" t="s">
        <v>18</v>
      </c>
      <c r="D11" s="18" t="s">
        <v>8240</v>
      </c>
    </row>
    <row r="12" spans="1:4" ht="15" thickBot="1" x14ac:dyDescent="0.35">
      <c r="A12" s="15">
        <v>11</v>
      </c>
      <c r="B12" s="18" t="s">
        <v>19</v>
      </c>
      <c r="C12" s="17" t="s">
        <v>18</v>
      </c>
      <c r="D12" s="18" t="s">
        <v>8241</v>
      </c>
    </row>
    <row r="13" spans="1:4" ht="15" thickBot="1" x14ac:dyDescent="0.35">
      <c r="A13" s="15">
        <v>12</v>
      </c>
      <c r="B13" s="18" t="s">
        <v>20</v>
      </c>
      <c r="C13" s="17" t="s">
        <v>21</v>
      </c>
      <c r="D13" s="18" t="s">
        <v>22</v>
      </c>
    </row>
    <row r="14" spans="1:4" ht="15" thickBot="1" x14ac:dyDescent="0.35">
      <c r="A14" s="15">
        <v>13</v>
      </c>
      <c r="B14" s="18" t="s">
        <v>23</v>
      </c>
      <c r="C14" s="17" t="s">
        <v>24</v>
      </c>
      <c r="D14" s="18" t="s">
        <v>25</v>
      </c>
    </row>
    <row r="15" spans="1:4" ht="15" thickBot="1" x14ac:dyDescent="0.35">
      <c r="A15" s="15">
        <v>14</v>
      </c>
      <c r="B15" s="18" t="s">
        <v>26</v>
      </c>
      <c r="C15" s="17" t="s">
        <v>27</v>
      </c>
      <c r="D15" s="18" t="s">
        <v>28</v>
      </c>
    </row>
    <row r="16" spans="1:4" ht="15" thickBot="1" x14ac:dyDescent="0.35">
      <c r="A16" s="15">
        <v>15</v>
      </c>
      <c r="B16" s="18" t="s">
        <v>29</v>
      </c>
      <c r="C16" s="17" t="s">
        <v>30</v>
      </c>
      <c r="D16" s="18" t="s">
        <v>31</v>
      </c>
    </row>
    <row r="17" spans="1:4" ht="15" thickBot="1" x14ac:dyDescent="0.35">
      <c r="A17" s="15">
        <v>16</v>
      </c>
      <c r="B17" s="18" t="s">
        <v>32</v>
      </c>
      <c r="C17" s="17" t="s">
        <v>30</v>
      </c>
      <c r="D17" s="18" t="s">
        <v>33</v>
      </c>
    </row>
    <row r="18" spans="1:4" ht="15" thickBot="1" x14ac:dyDescent="0.35">
      <c r="A18" s="15">
        <v>17</v>
      </c>
      <c r="B18" s="18" t="s">
        <v>34</v>
      </c>
      <c r="C18" s="17" t="s">
        <v>4</v>
      </c>
      <c r="D18" s="18" t="s">
        <v>8238</v>
      </c>
    </row>
    <row r="19" spans="1:4" ht="15" thickBot="1" x14ac:dyDescent="0.35">
      <c r="A19" s="15">
        <v>18</v>
      </c>
      <c r="B19" s="18" t="s">
        <v>35</v>
      </c>
      <c r="C19" s="17" t="s">
        <v>6</v>
      </c>
      <c r="D19" s="18" t="s">
        <v>8239</v>
      </c>
    </row>
    <row r="20" spans="1:4" ht="15" thickBot="1" x14ac:dyDescent="0.35">
      <c r="A20" s="15">
        <v>19</v>
      </c>
      <c r="B20" s="19" t="s">
        <v>36</v>
      </c>
      <c r="C20" s="20" t="s">
        <v>37</v>
      </c>
      <c r="D20" s="18" t="s">
        <v>38</v>
      </c>
    </row>
    <row r="21" spans="1:4" ht="15" thickBot="1" x14ac:dyDescent="0.35">
      <c r="A21" s="15">
        <v>20</v>
      </c>
      <c r="B21" s="19" t="s">
        <v>39</v>
      </c>
      <c r="C21" s="20" t="s">
        <v>37</v>
      </c>
      <c r="D21" s="18" t="s">
        <v>40</v>
      </c>
    </row>
    <row r="22" spans="1:4" ht="15" thickBot="1" x14ac:dyDescent="0.35">
      <c r="A22" s="15">
        <v>21</v>
      </c>
      <c r="B22" s="19" t="s">
        <v>41</v>
      </c>
      <c r="C22" s="20" t="s">
        <v>37</v>
      </c>
      <c r="D22" s="18" t="s">
        <v>42</v>
      </c>
    </row>
    <row r="23" spans="1:4" ht="15" thickBot="1" x14ac:dyDescent="0.35">
      <c r="A23" s="15">
        <v>22</v>
      </c>
      <c r="B23" s="19" t="s">
        <v>43</v>
      </c>
      <c r="C23" s="20" t="s">
        <v>37</v>
      </c>
      <c r="D23" s="18" t="s">
        <v>44</v>
      </c>
    </row>
    <row r="24" spans="1:4" ht="15" thickBot="1" x14ac:dyDescent="0.35">
      <c r="A24" s="21">
        <v>23</v>
      </c>
      <c r="B24" s="22" t="s">
        <v>45</v>
      </c>
      <c r="C24" s="23" t="s">
        <v>24</v>
      </c>
      <c r="D24" s="24" t="s">
        <v>8250</v>
      </c>
    </row>
    <row r="25" spans="1:4" ht="15" thickBot="1" x14ac:dyDescent="0.35">
      <c r="A25" s="21">
        <v>24</v>
      </c>
      <c r="B25" s="24" t="s">
        <v>46</v>
      </c>
      <c r="C25" s="23" t="s">
        <v>27</v>
      </c>
      <c r="D25" s="24" t="s">
        <v>8251</v>
      </c>
    </row>
    <row r="26" spans="1:4" ht="15" thickBot="1" x14ac:dyDescent="0.35">
      <c r="A26" s="21">
        <v>25</v>
      </c>
      <c r="B26" s="24" t="s">
        <v>47</v>
      </c>
      <c r="C26" s="23" t="s">
        <v>30</v>
      </c>
      <c r="D26" s="24" t="s">
        <v>8252</v>
      </c>
    </row>
    <row r="27" spans="1:4" ht="15" thickBot="1" x14ac:dyDescent="0.35">
      <c r="A27" s="21">
        <v>26</v>
      </c>
      <c r="B27" s="24" t="s">
        <v>48</v>
      </c>
      <c r="C27" s="23" t="s">
        <v>30</v>
      </c>
      <c r="D27" s="24" t="s">
        <v>8253</v>
      </c>
    </row>
    <row r="28" spans="1:4" ht="15" thickBot="1" x14ac:dyDescent="0.35">
      <c r="A28" s="5">
        <v>27</v>
      </c>
      <c r="B28" s="11" t="s">
        <v>49</v>
      </c>
      <c r="C28" s="7" t="s">
        <v>21</v>
      </c>
      <c r="D28" s="8" t="s">
        <v>50</v>
      </c>
    </row>
    <row r="29" spans="1:4" ht="15" thickBot="1" x14ac:dyDescent="0.35">
      <c r="A29" s="5">
        <v>28</v>
      </c>
      <c r="B29" s="8" t="s">
        <v>51</v>
      </c>
      <c r="C29" s="7" t="s">
        <v>24</v>
      </c>
      <c r="D29" s="8" t="s">
        <v>52</v>
      </c>
    </row>
    <row r="30" spans="1:4" ht="15" thickBot="1" x14ac:dyDescent="0.35">
      <c r="A30" s="5">
        <v>29</v>
      </c>
      <c r="B30" s="8" t="s">
        <v>53</v>
      </c>
      <c r="C30" s="7" t="s">
        <v>24</v>
      </c>
      <c r="D30" s="8" t="s">
        <v>54</v>
      </c>
    </row>
    <row r="31" spans="1:4" ht="15" thickBot="1" x14ac:dyDescent="0.35">
      <c r="A31" s="5">
        <v>30</v>
      </c>
      <c r="B31" s="8" t="s">
        <v>55</v>
      </c>
      <c r="C31" s="7" t="s">
        <v>24</v>
      </c>
      <c r="D31" s="8" t="s">
        <v>56</v>
      </c>
    </row>
    <row r="32" spans="1:4" ht="15" thickBot="1" x14ac:dyDescent="0.35">
      <c r="A32" s="5">
        <v>31</v>
      </c>
      <c r="B32" s="8" t="s">
        <v>57</v>
      </c>
      <c r="C32" s="7" t="s">
        <v>30</v>
      </c>
      <c r="D32" s="8" t="s">
        <v>58</v>
      </c>
    </row>
    <row r="33" spans="1:4" ht="15" thickBot="1" x14ac:dyDescent="0.35">
      <c r="A33" s="5">
        <v>32</v>
      </c>
      <c r="B33" s="8" t="s">
        <v>59</v>
      </c>
      <c r="C33" s="7" t="s">
        <v>60</v>
      </c>
      <c r="D33" s="8" t="s">
        <v>61</v>
      </c>
    </row>
    <row r="34" spans="1:4" ht="15" thickBot="1" x14ac:dyDescent="0.35">
      <c r="A34" s="5">
        <v>33</v>
      </c>
      <c r="B34" s="8" t="s">
        <v>62</v>
      </c>
      <c r="C34" s="7" t="s">
        <v>4</v>
      </c>
      <c r="D34" s="8" t="s">
        <v>8236</v>
      </c>
    </row>
    <row r="35" spans="1:4" ht="15" thickBot="1" x14ac:dyDescent="0.35">
      <c r="A35" s="5">
        <v>34</v>
      </c>
      <c r="B35" s="8" t="s">
        <v>63</v>
      </c>
      <c r="C35" s="7" t="s">
        <v>6</v>
      </c>
      <c r="D35" s="8" t="s">
        <v>8237</v>
      </c>
    </row>
    <row r="36" spans="1:4" ht="15" thickBot="1" x14ac:dyDescent="0.35">
      <c r="A36" s="5">
        <v>35</v>
      </c>
      <c r="B36" s="8" t="s">
        <v>64</v>
      </c>
      <c r="C36" s="7" t="s">
        <v>65</v>
      </c>
      <c r="D36" s="8" t="s">
        <v>8254</v>
      </c>
    </row>
    <row r="37" spans="1:4" ht="15" thickBot="1" x14ac:dyDescent="0.35">
      <c r="A37" s="5">
        <v>36</v>
      </c>
      <c r="B37" s="8" t="s">
        <v>66</v>
      </c>
      <c r="C37" s="7" t="s">
        <v>24</v>
      </c>
      <c r="D37" s="8" t="s">
        <v>67</v>
      </c>
    </row>
    <row r="38" spans="1:4" ht="15" thickBot="1" x14ac:dyDescent="0.35">
      <c r="A38" s="5">
        <v>37</v>
      </c>
      <c r="B38" s="8" t="s">
        <v>68</v>
      </c>
      <c r="C38" s="7" t="s">
        <v>18</v>
      </c>
      <c r="D38" s="8" t="s">
        <v>69</v>
      </c>
    </row>
    <row r="39" spans="1:4" ht="15" thickBot="1" x14ac:dyDescent="0.35">
      <c r="A39" s="5">
        <v>38</v>
      </c>
      <c r="B39" s="8" t="s">
        <v>70</v>
      </c>
      <c r="C39" s="7" t="s">
        <v>18</v>
      </c>
      <c r="D39" s="8" t="s">
        <v>71</v>
      </c>
    </row>
    <row r="40" spans="1:4" ht="15" thickBot="1" x14ac:dyDescent="0.35">
      <c r="A40" s="5">
        <v>39</v>
      </c>
      <c r="B40" s="8" t="s">
        <v>72</v>
      </c>
      <c r="C40" s="7" t="s">
        <v>24</v>
      </c>
      <c r="D40" s="8" t="s">
        <v>73</v>
      </c>
    </row>
    <row r="41" spans="1:4" ht="15" thickBot="1" x14ac:dyDescent="0.35">
      <c r="A41" s="5">
        <v>40</v>
      </c>
      <c r="B41" s="11" t="s">
        <v>74</v>
      </c>
      <c r="C41" s="7" t="s">
        <v>4</v>
      </c>
      <c r="D41" s="8" t="s">
        <v>8255</v>
      </c>
    </row>
    <row r="42" spans="1:4" ht="15" thickBot="1" x14ac:dyDescent="0.35">
      <c r="A42" s="5">
        <v>41</v>
      </c>
      <c r="B42" s="8" t="s">
        <v>75</v>
      </c>
      <c r="C42" s="7" t="s">
        <v>30</v>
      </c>
      <c r="D42" s="8" t="s">
        <v>76</v>
      </c>
    </row>
    <row r="43" spans="1:4" ht="15" thickBot="1" x14ac:dyDescent="0.35">
      <c r="A43" s="5">
        <v>42</v>
      </c>
      <c r="B43" s="8" t="s">
        <v>77</v>
      </c>
      <c r="C43" s="7" t="s">
        <v>78</v>
      </c>
      <c r="D43" s="8" t="s">
        <v>79</v>
      </c>
    </row>
    <row r="44" spans="1:4" ht="15" thickBot="1" x14ac:dyDescent="0.35">
      <c r="A44" s="5">
        <v>43</v>
      </c>
      <c r="B44" s="8" t="s">
        <v>80</v>
      </c>
      <c r="C44" s="7" t="s">
        <v>30</v>
      </c>
      <c r="D44" s="8" t="s">
        <v>81</v>
      </c>
    </row>
    <row r="45" spans="1:4" ht="15" thickBot="1" x14ac:dyDescent="0.35">
      <c r="A45" s="5">
        <v>44</v>
      </c>
      <c r="B45" s="8" t="s">
        <v>82</v>
      </c>
      <c r="C45" s="7" t="s">
        <v>30</v>
      </c>
      <c r="D45" s="8" t="s">
        <v>83</v>
      </c>
    </row>
    <row r="46" spans="1:4" ht="15" thickBot="1" x14ac:dyDescent="0.35">
      <c r="A46" s="5">
        <v>45</v>
      </c>
      <c r="B46" s="8" t="s">
        <v>84</v>
      </c>
      <c r="C46" s="7" t="s">
        <v>78</v>
      </c>
      <c r="D46" s="8" t="s">
        <v>85</v>
      </c>
    </row>
    <row r="47" spans="1:4" ht="15" thickBot="1" x14ac:dyDescent="0.35">
      <c r="A47" s="5">
        <v>46</v>
      </c>
      <c r="B47" s="8" t="s">
        <v>86</v>
      </c>
      <c r="C47" s="7" t="s">
        <v>30</v>
      </c>
      <c r="D47" s="8" t="s">
        <v>8256</v>
      </c>
    </row>
    <row r="48" spans="1:4" ht="15" thickBot="1" x14ac:dyDescent="0.35">
      <c r="A48" s="5">
        <v>47</v>
      </c>
      <c r="B48" s="8" t="s">
        <v>87</v>
      </c>
      <c r="C48" s="7" t="s">
        <v>78</v>
      </c>
      <c r="D48" s="8" t="s">
        <v>88</v>
      </c>
    </row>
    <row r="49" spans="1:4" ht="15" thickBot="1" x14ac:dyDescent="0.35">
      <c r="A49" s="5">
        <v>48</v>
      </c>
      <c r="B49" s="8" t="s">
        <v>89</v>
      </c>
      <c r="C49" s="7" t="s">
        <v>78</v>
      </c>
      <c r="D49" s="8" t="s">
        <v>90</v>
      </c>
    </row>
    <row r="50" spans="1:4" ht="28.2" thickBot="1" x14ac:dyDescent="0.35">
      <c r="A50" s="5">
        <v>49</v>
      </c>
      <c r="B50" s="8" t="s">
        <v>91</v>
      </c>
      <c r="C50" s="10" t="s">
        <v>78</v>
      </c>
      <c r="D50" s="8" t="s">
        <v>92</v>
      </c>
    </row>
    <row r="51" spans="1:4" ht="15" thickBot="1" x14ac:dyDescent="0.35">
      <c r="A51" s="5">
        <v>50</v>
      </c>
      <c r="B51" s="8" t="s">
        <v>93</v>
      </c>
      <c r="C51" s="7" t="s">
        <v>78</v>
      </c>
      <c r="D51" s="8" t="s">
        <v>94</v>
      </c>
    </row>
    <row r="52" spans="1:4" ht="15" thickBot="1" x14ac:dyDescent="0.35">
      <c r="A52" s="5">
        <v>51</v>
      </c>
      <c r="B52" s="8" t="s">
        <v>95</v>
      </c>
      <c r="C52" s="7" t="s">
        <v>78</v>
      </c>
      <c r="D52" s="8" t="s">
        <v>96</v>
      </c>
    </row>
    <row r="53" spans="1:4" ht="15" thickBot="1" x14ac:dyDescent="0.35">
      <c r="A53" s="5">
        <v>52</v>
      </c>
      <c r="B53" s="8" t="s">
        <v>97</v>
      </c>
      <c r="C53" s="7" t="s">
        <v>78</v>
      </c>
      <c r="D53" s="8" t="s">
        <v>98</v>
      </c>
    </row>
    <row r="54" spans="1:4" ht="15" thickBot="1" x14ac:dyDescent="0.35">
      <c r="A54" s="5">
        <v>53</v>
      </c>
      <c r="B54" s="9" t="s">
        <v>99</v>
      </c>
      <c r="C54" s="10" t="s">
        <v>78</v>
      </c>
      <c r="D54" s="8" t="s">
        <v>100</v>
      </c>
    </row>
    <row r="55" spans="1:4" ht="15" thickBot="1" x14ac:dyDescent="0.35">
      <c r="A55" s="5">
        <v>54</v>
      </c>
      <c r="B55" s="8" t="s">
        <v>101</v>
      </c>
      <c r="C55" s="7" t="s">
        <v>78</v>
      </c>
      <c r="D55" s="8" t="s">
        <v>102</v>
      </c>
    </row>
    <row r="56" spans="1:4" ht="15" thickBot="1" x14ac:dyDescent="0.35">
      <c r="A56" s="5">
        <v>55</v>
      </c>
      <c r="B56" s="8" t="s">
        <v>103</v>
      </c>
      <c r="C56" s="7" t="s">
        <v>78</v>
      </c>
      <c r="D56" s="8" t="s">
        <v>104</v>
      </c>
    </row>
    <row r="57" spans="1:4" ht="15" thickBot="1" x14ac:dyDescent="0.35">
      <c r="A57" s="5">
        <v>56</v>
      </c>
      <c r="B57" s="8" t="s">
        <v>105</v>
      </c>
      <c r="C57" s="7" t="s">
        <v>78</v>
      </c>
      <c r="D57" s="8" t="s">
        <v>106</v>
      </c>
    </row>
    <row r="58" spans="1:4" ht="15" thickBot="1" x14ac:dyDescent="0.35">
      <c r="A58" s="5">
        <v>57</v>
      </c>
      <c r="B58" s="8" t="s">
        <v>107</v>
      </c>
      <c r="C58" s="7" t="s">
        <v>78</v>
      </c>
      <c r="D58" s="8" t="s">
        <v>108</v>
      </c>
    </row>
    <row r="59" spans="1:4" ht="15" thickBot="1" x14ac:dyDescent="0.35">
      <c r="A59" s="5">
        <v>58</v>
      </c>
      <c r="B59" s="8" t="s">
        <v>109</v>
      </c>
      <c r="C59" s="7" t="s">
        <v>78</v>
      </c>
      <c r="D59" s="8" t="s">
        <v>110</v>
      </c>
    </row>
    <row r="60" spans="1:4" ht="15" thickBot="1" x14ac:dyDescent="0.35">
      <c r="A60" s="5">
        <v>59</v>
      </c>
      <c r="B60" s="8" t="s">
        <v>111</v>
      </c>
      <c r="C60" s="7" t="s">
        <v>78</v>
      </c>
      <c r="D60" s="8" t="s">
        <v>112</v>
      </c>
    </row>
  </sheetData>
  <sheetProtection password="82C5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3" tint="0.79998168889431442"/>
  </sheetPr>
  <dimension ref="A1:AJ50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A3" sqref="AA3:AA499"/>
    </sheetView>
  </sheetViews>
  <sheetFormatPr baseColWidth="10" defaultColWidth="6" defaultRowHeight="25.8" x14ac:dyDescent="0.5"/>
  <cols>
    <col min="1" max="1" width="4.5546875" style="194" customWidth="1"/>
    <col min="2" max="2" width="9.33203125" style="221" customWidth="1"/>
    <col min="3" max="5" width="11.77734375" style="221" customWidth="1"/>
    <col min="6" max="6" width="9.6640625" style="221" customWidth="1"/>
    <col min="7" max="7" width="9.33203125" style="221" customWidth="1"/>
    <col min="8" max="8" width="11.77734375" style="221" customWidth="1"/>
    <col min="9" max="9" width="11.88671875" style="221" customWidth="1"/>
    <col min="10" max="10" width="9.33203125" style="221" customWidth="1"/>
    <col min="11" max="11" width="25.44140625" style="221" customWidth="1"/>
    <col min="12" max="13" width="9.88671875" style="221" customWidth="1"/>
    <col min="14" max="14" width="23.21875" style="221" customWidth="1"/>
    <col min="15" max="34" width="19.88671875" style="195" customWidth="1"/>
    <col min="35" max="35" width="9.88671875" style="195" customWidth="1"/>
    <col min="36" max="36" width="6" style="246"/>
    <col min="37" max="16384" width="6" style="193"/>
  </cols>
  <sheetData>
    <row r="1" spans="1:36" s="192" customFormat="1" ht="66" customHeight="1" x14ac:dyDescent="0.3">
      <c r="A1" s="196" t="s">
        <v>8473</v>
      </c>
      <c r="B1" s="205" t="s">
        <v>8266</v>
      </c>
      <c r="C1" s="205" t="s">
        <v>51</v>
      </c>
      <c r="D1" s="205" t="s">
        <v>53</v>
      </c>
      <c r="E1" s="205" t="s">
        <v>55</v>
      </c>
      <c r="F1" s="206" t="s">
        <v>57</v>
      </c>
      <c r="G1" s="205" t="s">
        <v>59</v>
      </c>
      <c r="H1" s="205" t="s">
        <v>62</v>
      </c>
      <c r="I1" s="205" t="s">
        <v>63</v>
      </c>
      <c r="J1" s="205" t="s">
        <v>64</v>
      </c>
      <c r="K1" s="205" t="s">
        <v>66</v>
      </c>
      <c r="L1" s="205" t="s">
        <v>68</v>
      </c>
      <c r="M1" s="205" t="s">
        <v>70</v>
      </c>
      <c r="N1" s="205" t="s">
        <v>72</v>
      </c>
      <c r="O1" s="197" t="s">
        <v>8475</v>
      </c>
      <c r="P1" s="197" t="s">
        <v>8476</v>
      </c>
      <c r="Q1" s="197" t="s">
        <v>8477</v>
      </c>
      <c r="R1" s="197" t="s">
        <v>8478</v>
      </c>
      <c r="S1" s="197" t="s">
        <v>8479</v>
      </c>
      <c r="T1" s="197" t="s">
        <v>8474</v>
      </c>
      <c r="U1" s="197" t="s">
        <v>8480</v>
      </c>
      <c r="V1" s="197" t="s">
        <v>8481</v>
      </c>
      <c r="W1" s="197" t="s">
        <v>8482</v>
      </c>
      <c r="X1" s="197" t="s">
        <v>8483</v>
      </c>
      <c r="Y1" s="197" t="s">
        <v>8484</v>
      </c>
      <c r="Z1" s="197" t="s">
        <v>8485</v>
      </c>
      <c r="AA1" s="302" t="s">
        <v>8509</v>
      </c>
      <c r="AB1" s="197" t="s">
        <v>8486</v>
      </c>
      <c r="AC1" s="197" t="s">
        <v>8487</v>
      </c>
      <c r="AD1" s="197" t="s">
        <v>8488</v>
      </c>
      <c r="AE1" s="197" t="s">
        <v>8489</v>
      </c>
      <c r="AF1" s="197" t="s">
        <v>8490</v>
      </c>
      <c r="AG1" s="197" t="s">
        <v>8491</v>
      </c>
      <c r="AH1" s="244" t="s">
        <v>8492</v>
      </c>
      <c r="AI1" s="244" t="s">
        <v>8498</v>
      </c>
      <c r="AJ1" s="245"/>
    </row>
    <row r="2" spans="1:36" s="48" customFormat="1" ht="51.6" customHeight="1" x14ac:dyDescent="0.3">
      <c r="A2" s="201"/>
      <c r="B2" s="208"/>
      <c r="C2" s="208"/>
      <c r="D2" s="208"/>
      <c r="E2" s="208"/>
      <c r="F2" s="209"/>
      <c r="G2" s="208"/>
      <c r="H2" s="210"/>
      <c r="I2" s="210"/>
      <c r="J2" s="211"/>
      <c r="K2" s="208"/>
      <c r="L2" s="208"/>
      <c r="M2" s="208"/>
      <c r="N2" s="208"/>
      <c r="O2" s="202" t="s">
        <v>8499</v>
      </c>
      <c r="P2" s="202" t="s">
        <v>8500</v>
      </c>
      <c r="Q2" s="202" t="s">
        <v>8501</v>
      </c>
      <c r="R2" s="202" t="s">
        <v>8500</v>
      </c>
      <c r="S2" s="202" t="s">
        <v>8500</v>
      </c>
      <c r="T2" s="202" t="s">
        <v>8501</v>
      </c>
      <c r="U2" s="202" t="s">
        <v>8502</v>
      </c>
      <c r="V2" s="202" t="s">
        <v>8500</v>
      </c>
      <c r="W2" s="202" t="s">
        <v>8500</v>
      </c>
      <c r="X2" s="202" t="s">
        <v>8500</v>
      </c>
      <c r="Y2" s="202" t="s">
        <v>8503</v>
      </c>
      <c r="Z2" s="202" t="s">
        <v>8504</v>
      </c>
      <c r="AA2" s="202" t="s">
        <v>8510</v>
      </c>
      <c r="AB2" s="202" t="s">
        <v>8505</v>
      </c>
      <c r="AC2" s="202" t="s">
        <v>8506</v>
      </c>
      <c r="AD2" s="202" t="s">
        <v>8507</v>
      </c>
      <c r="AE2" s="202" t="s">
        <v>8508</v>
      </c>
      <c r="AF2" s="202" t="s">
        <v>8508</v>
      </c>
      <c r="AG2" s="202" t="s">
        <v>8508</v>
      </c>
      <c r="AH2" s="241" t="s">
        <v>8500</v>
      </c>
      <c r="AI2" s="241"/>
      <c r="AJ2" s="245"/>
    </row>
    <row r="3" spans="1:36" x14ac:dyDescent="0.5">
      <c r="A3" s="198">
        <v>1</v>
      </c>
      <c r="B3" s="213">
        <f>'Cuestionario inicial'!B3</f>
        <v>0</v>
      </c>
      <c r="C3" s="214">
        <f>'Cuestionario inicial'!C3</f>
        <v>0</v>
      </c>
      <c r="D3" s="214">
        <f>'Cuestionario inicial'!D3</f>
        <v>0</v>
      </c>
      <c r="E3" s="214">
        <f>'Cuestionario inicial'!E3</f>
        <v>0</v>
      </c>
      <c r="F3" s="215">
        <f>'Cuestionario inicial'!F3</f>
        <v>0</v>
      </c>
      <c r="G3" s="216">
        <f>'Cuestionario inicial'!G3</f>
        <v>0</v>
      </c>
      <c r="H3" s="214">
        <f>'Cuestionario inicial'!H3</f>
        <v>0</v>
      </c>
      <c r="I3" s="214">
        <f>'Cuestionario inicial'!I3</f>
        <v>0</v>
      </c>
      <c r="J3" s="217">
        <f>'Cuestionario inicial'!J3</f>
        <v>0</v>
      </c>
      <c r="K3" s="218">
        <f>'Cuestionario inicial'!K3</f>
        <v>0</v>
      </c>
      <c r="L3" s="219">
        <f>'Cuestionario inicial'!L3</f>
        <v>0</v>
      </c>
      <c r="M3" s="219">
        <f>'Cuestionario inicial'!M3</f>
        <v>0</v>
      </c>
      <c r="N3" s="220">
        <f>'Cuestionario inicial'!N3</f>
        <v>0</v>
      </c>
      <c r="O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" s="238" t="str">
        <f>IF(Tabla47[[#This Row],[A veces siento que hago todo mal. ]]&gt;=Tabla4[[#This Row],[A veces siento que hago todo mal. ]]+1,"SI",IF(Tabla47[[#This Row],[A veces siento que hago todo mal. ]]="","","NO"))</f>
        <v/>
      </c>
      <c r="AC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" s="242" t="str">
        <f>IF(COUNTIF(O3:AH3,"SI")&gt;=3,"SI",IF(COUNTIF(O3:AH3,""),"","NO"))</f>
        <v/>
      </c>
    </row>
    <row r="4" spans="1:36" x14ac:dyDescent="0.5">
      <c r="A4" s="199">
        <v>2</v>
      </c>
      <c r="B4" s="213">
        <f>'Cuestionario inicial'!B4</f>
        <v>0</v>
      </c>
      <c r="C4" s="214">
        <f>'Cuestionario inicial'!C4</f>
        <v>0</v>
      </c>
      <c r="D4" s="214">
        <f>'Cuestionario inicial'!D4</f>
        <v>0</v>
      </c>
      <c r="E4" s="214">
        <f>'Cuestionario inicial'!E4</f>
        <v>0</v>
      </c>
      <c r="F4" s="215">
        <f>'Cuestionario inicial'!F4</f>
        <v>0</v>
      </c>
      <c r="G4" s="216">
        <f>'Cuestionario inicial'!G4</f>
        <v>0</v>
      </c>
      <c r="H4" s="214">
        <f>'Cuestionario inicial'!H4</f>
        <v>0</v>
      </c>
      <c r="I4" s="214">
        <f>'Cuestionario inicial'!I4</f>
        <v>0</v>
      </c>
      <c r="J4" s="217">
        <f>'Cuestionario inicial'!J4</f>
        <v>0</v>
      </c>
      <c r="K4" s="218">
        <f>'Cuestionario inicial'!K4</f>
        <v>0</v>
      </c>
      <c r="L4" s="219">
        <f>'Cuestionario inicial'!L4</f>
        <v>0</v>
      </c>
      <c r="M4" s="219">
        <f>'Cuestionario inicial'!M4</f>
        <v>0</v>
      </c>
      <c r="N4" s="223">
        <f>'Cuestionario inicial'!N4</f>
        <v>0</v>
      </c>
      <c r="O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" s="238" t="str">
        <f>IF(Tabla47[[#This Row],[A veces siento que hago todo mal. ]]&gt;=Tabla4[[#This Row],[A veces siento que hago todo mal. ]]+1,"SI",IF(Tabla47[[#This Row],[A veces siento que hago todo mal. ]]="","","NO"))</f>
        <v/>
      </c>
      <c r="AC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" s="242" t="str">
        <f t="shared" ref="AI4:AI67" si="0">IF(COUNTIF(O4:AH4,"SI")&gt;=3,"SI",IF(COUNTIF(O4:AH4,""),"","NO"))</f>
        <v/>
      </c>
    </row>
    <row r="5" spans="1:36" x14ac:dyDescent="0.5">
      <c r="A5" s="199">
        <v>3</v>
      </c>
      <c r="B5" s="213">
        <f>'Cuestionario inicial'!B5</f>
        <v>0</v>
      </c>
      <c r="C5" s="214">
        <f>'Cuestionario inicial'!C5</f>
        <v>0</v>
      </c>
      <c r="D5" s="214">
        <f>'Cuestionario inicial'!D5</f>
        <v>0</v>
      </c>
      <c r="E5" s="214">
        <f>'Cuestionario inicial'!E5</f>
        <v>0</v>
      </c>
      <c r="F5" s="215">
        <f>'Cuestionario inicial'!F5</f>
        <v>0</v>
      </c>
      <c r="G5" s="216">
        <f>'Cuestionario inicial'!G5</f>
        <v>0</v>
      </c>
      <c r="H5" s="214">
        <f>'Cuestionario inicial'!H5</f>
        <v>0</v>
      </c>
      <c r="I5" s="214">
        <f>'Cuestionario inicial'!I5</f>
        <v>0</v>
      </c>
      <c r="J5" s="217">
        <f>'Cuestionario inicial'!J5</f>
        <v>0</v>
      </c>
      <c r="K5" s="218">
        <f>'Cuestionario inicial'!K5</f>
        <v>0</v>
      </c>
      <c r="L5" s="219">
        <f>'Cuestionario inicial'!L5</f>
        <v>0</v>
      </c>
      <c r="M5" s="219">
        <f>'Cuestionario inicial'!M5</f>
        <v>0</v>
      </c>
      <c r="N5" s="223">
        <f>'Cuestionario inicial'!N5</f>
        <v>0</v>
      </c>
      <c r="O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" s="238" t="str">
        <f>IF(Tabla47[[#This Row],[A veces siento que hago todo mal. ]]&gt;=Tabla4[[#This Row],[A veces siento que hago todo mal. ]]+1,"SI",IF(Tabla47[[#This Row],[A veces siento que hago todo mal. ]]="","","NO"))</f>
        <v/>
      </c>
      <c r="AC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" s="242" t="str">
        <f t="shared" si="0"/>
        <v/>
      </c>
    </row>
    <row r="6" spans="1:36" x14ac:dyDescent="0.5">
      <c r="A6" s="199">
        <v>4</v>
      </c>
      <c r="B6" s="213">
        <f>'Cuestionario inicial'!B6</f>
        <v>0</v>
      </c>
      <c r="C6" s="214">
        <f>'Cuestionario inicial'!C6</f>
        <v>0</v>
      </c>
      <c r="D6" s="214">
        <f>'Cuestionario inicial'!D6</f>
        <v>0</v>
      </c>
      <c r="E6" s="214">
        <f>'Cuestionario inicial'!E6</f>
        <v>0</v>
      </c>
      <c r="F6" s="215">
        <f>'Cuestionario inicial'!F6</f>
        <v>0</v>
      </c>
      <c r="G6" s="216">
        <f>'Cuestionario inicial'!G6</f>
        <v>0</v>
      </c>
      <c r="H6" s="214">
        <f>'Cuestionario inicial'!H6</f>
        <v>0</v>
      </c>
      <c r="I6" s="214">
        <f>'Cuestionario inicial'!I6</f>
        <v>0</v>
      </c>
      <c r="J6" s="217">
        <f>'Cuestionario inicial'!J6</f>
        <v>0</v>
      </c>
      <c r="K6" s="218">
        <f>'Cuestionario inicial'!K6</f>
        <v>0</v>
      </c>
      <c r="L6" s="219">
        <f>'Cuestionario inicial'!L6</f>
        <v>0</v>
      </c>
      <c r="M6" s="219">
        <f>'Cuestionario inicial'!M6</f>
        <v>0</v>
      </c>
      <c r="N6" s="223">
        <f>'Cuestionario inicial'!N6</f>
        <v>0</v>
      </c>
      <c r="O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" s="238" t="str">
        <f>IF(Tabla47[[#This Row],[A veces siento que hago todo mal. ]]&gt;=Tabla4[[#This Row],[A veces siento que hago todo mal. ]]+1,"SI",IF(Tabla47[[#This Row],[A veces siento que hago todo mal. ]]="","","NO"))</f>
        <v/>
      </c>
      <c r="AC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" s="242" t="str">
        <f t="shared" si="0"/>
        <v/>
      </c>
    </row>
    <row r="7" spans="1:36" x14ac:dyDescent="0.5">
      <c r="A7" s="199">
        <v>5</v>
      </c>
      <c r="B7" s="213">
        <f>'Cuestionario inicial'!B7</f>
        <v>0</v>
      </c>
      <c r="C7" s="214">
        <f>'Cuestionario inicial'!C7</f>
        <v>0</v>
      </c>
      <c r="D7" s="214">
        <f>'Cuestionario inicial'!D7</f>
        <v>0</v>
      </c>
      <c r="E7" s="214">
        <f>'Cuestionario inicial'!E7</f>
        <v>0</v>
      </c>
      <c r="F7" s="215">
        <f>'Cuestionario inicial'!F7</f>
        <v>0</v>
      </c>
      <c r="G7" s="216">
        <f>'Cuestionario inicial'!G7</f>
        <v>0</v>
      </c>
      <c r="H7" s="214">
        <f>'Cuestionario inicial'!H7</f>
        <v>0</v>
      </c>
      <c r="I7" s="214">
        <f>'Cuestionario inicial'!I7</f>
        <v>0</v>
      </c>
      <c r="J7" s="217">
        <f>'Cuestionario inicial'!J7</f>
        <v>0</v>
      </c>
      <c r="K7" s="218">
        <f>'Cuestionario inicial'!K7</f>
        <v>0</v>
      </c>
      <c r="L7" s="219">
        <f>'Cuestionario inicial'!L7</f>
        <v>0</v>
      </c>
      <c r="M7" s="219">
        <f>'Cuestionario inicial'!M7</f>
        <v>0</v>
      </c>
      <c r="N7" s="220">
        <f>'Cuestionario inicial'!N7</f>
        <v>0</v>
      </c>
      <c r="O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" s="238" t="str">
        <f>IF(Tabla47[[#This Row],[A veces siento que hago todo mal. ]]&gt;=Tabla4[[#This Row],[A veces siento que hago todo mal. ]]+1,"SI",IF(Tabla47[[#This Row],[A veces siento que hago todo mal. ]]="","","NO"))</f>
        <v/>
      </c>
      <c r="AC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" s="242" t="str">
        <f t="shared" si="0"/>
        <v/>
      </c>
    </row>
    <row r="8" spans="1:36" x14ac:dyDescent="0.5">
      <c r="A8" s="199">
        <v>6</v>
      </c>
      <c r="B8" s="213">
        <f>'Cuestionario inicial'!B8</f>
        <v>0</v>
      </c>
      <c r="C8" s="214">
        <f>'Cuestionario inicial'!C8</f>
        <v>0</v>
      </c>
      <c r="D8" s="214">
        <f>'Cuestionario inicial'!D8</f>
        <v>0</v>
      </c>
      <c r="E8" s="214">
        <f>'Cuestionario inicial'!E8</f>
        <v>0</v>
      </c>
      <c r="F8" s="215">
        <f>'Cuestionario inicial'!F8</f>
        <v>0</v>
      </c>
      <c r="G8" s="216">
        <f>'Cuestionario inicial'!G8</f>
        <v>0</v>
      </c>
      <c r="H8" s="214">
        <f>'Cuestionario inicial'!H8</f>
        <v>0</v>
      </c>
      <c r="I8" s="214">
        <f>'Cuestionario inicial'!I8</f>
        <v>0</v>
      </c>
      <c r="J8" s="217">
        <f>'Cuestionario inicial'!J8</f>
        <v>0</v>
      </c>
      <c r="K8" s="218">
        <f>'Cuestionario inicial'!K8</f>
        <v>0</v>
      </c>
      <c r="L8" s="219">
        <f>'Cuestionario inicial'!L8</f>
        <v>0</v>
      </c>
      <c r="M8" s="219">
        <f>'Cuestionario inicial'!M8</f>
        <v>0</v>
      </c>
      <c r="N8" s="223">
        <f>'Cuestionario inicial'!N8</f>
        <v>0</v>
      </c>
      <c r="O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" s="238" t="str">
        <f>IF(Tabla47[[#This Row],[A veces siento que hago todo mal. ]]&gt;=Tabla4[[#This Row],[A veces siento que hago todo mal. ]]+1,"SI",IF(Tabla47[[#This Row],[A veces siento que hago todo mal. ]]="","","NO"))</f>
        <v/>
      </c>
      <c r="AC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" s="242" t="str">
        <f t="shared" si="0"/>
        <v/>
      </c>
    </row>
    <row r="9" spans="1:36" x14ac:dyDescent="0.5">
      <c r="A9" s="199">
        <v>7</v>
      </c>
      <c r="B9" s="213">
        <f>'Cuestionario inicial'!B9</f>
        <v>0</v>
      </c>
      <c r="C9" s="214">
        <f>'Cuestionario inicial'!C9</f>
        <v>0</v>
      </c>
      <c r="D9" s="214">
        <f>'Cuestionario inicial'!D9</f>
        <v>0</v>
      </c>
      <c r="E9" s="214">
        <f>'Cuestionario inicial'!E9</f>
        <v>0</v>
      </c>
      <c r="F9" s="215">
        <f>'Cuestionario inicial'!F9</f>
        <v>0</v>
      </c>
      <c r="G9" s="216">
        <f>'Cuestionario inicial'!G9</f>
        <v>0</v>
      </c>
      <c r="H9" s="214">
        <f>'Cuestionario inicial'!H9</f>
        <v>0</v>
      </c>
      <c r="I9" s="214">
        <f>'Cuestionario inicial'!I9</f>
        <v>0</v>
      </c>
      <c r="J9" s="217">
        <f>'Cuestionario inicial'!J9</f>
        <v>0</v>
      </c>
      <c r="K9" s="218">
        <f>'Cuestionario inicial'!K9</f>
        <v>0</v>
      </c>
      <c r="L9" s="219">
        <f>'Cuestionario inicial'!L9</f>
        <v>0</v>
      </c>
      <c r="M9" s="219">
        <f>'Cuestionario inicial'!M9</f>
        <v>0</v>
      </c>
      <c r="N9" s="223">
        <f>'Cuestionario inicial'!N9</f>
        <v>0</v>
      </c>
      <c r="O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" s="238" t="str">
        <f>IF(Tabla47[[#This Row],[A veces siento que hago todo mal. ]]&gt;=Tabla4[[#This Row],[A veces siento que hago todo mal. ]]+1,"SI",IF(Tabla47[[#This Row],[A veces siento que hago todo mal. ]]="","","NO"))</f>
        <v/>
      </c>
      <c r="AC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" s="242" t="str">
        <f t="shared" si="0"/>
        <v/>
      </c>
    </row>
    <row r="10" spans="1:36" x14ac:dyDescent="0.5">
      <c r="A10" s="199">
        <v>8</v>
      </c>
      <c r="B10" s="213">
        <f>'Cuestionario inicial'!B10</f>
        <v>0</v>
      </c>
      <c r="C10" s="218">
        <f>'Cuestionario inicial'!C10</f>
        <v>0</v>
      </c>
      <c r="D10" s="214">
        <f>'Cuestionario inicial'!D10</f>
        <v>0</v>
      </c>
      <c r="E10" s="214">
        <f>'Cuestionario inicial'!E10</f>
        <v>0</v>
      </c>
      <c r="F10" s="215">
        <f>'Cuestionario inicial'!F10</f>
        <v>0</v>
      </c>
      <c r="G10" s="216">
        <f>'Cuestionario inicial'!G10</f>
        <v>0</v>
      </c>
      <c r="H10" s="214">
        <f>'Cuestionario inicial'!H10</f>
        <v>0</v>
      </c>
      <c r="I10" s="214">
        <f>'Cuestionario inicial'!I10</f>
        <v>0</v>
      </c>
      <c r="J10" s="217">
        <f>'Cuestionario inicial'!J10</f>
        <v>0</v>
      </c>
      <c r="K10" s="218">
        <f>'Cuestionario inicial'!K10</f>
        <v>0</v>
      </c>
      <c r="L10" s="219">
        <f>'Cuestionario inicial'!L10</f>
        <v>0</v>
      </c>
      <c r="M10" s="219">
        <f>'Cuestionario inicial'!M10</f>
        <v>0</v>
      </c>
      <c r="N10" s="223">
        <f>'Cuestionario inicial'!N10</f>
        <v>0</v>
      </c>
      <c r="O1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" s="238" t="str">
        <f>IF(Tabla47[[#This Row],[A veces siento que hago todo mal. ]]&gt;=Tabla4[[#This Row],[A veces siento que hago todo mal. ]]+1,"SI",IF(Tabla47[[#This Row],[A veces siento que hago todo mal. ]]="","","NO"))</f>
        <v/>
      </c>
      <c r="AC1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" s="242" t="str">
        <f t="shared" si="0"/>
        <v/>
      </c>
    </row>
    <row r="11" spans="1:36" x14ac:dyDescent="0.5">
      <c r="A11" s="199">
        <v>9</v>
      </c>
      <c r="B11" s="213">
        <f>'Cuestionario inicial'!B11</f>
        <v>0</v>
      </c>
      <c r="C11" s="214">
        <f>'Cuestionario inicial'!C11</f>
        <v>0</v>
      </c>
      <c r="D11" s="214">
        <f>'Cuestionario inicial'!D11</f>
        <v>0</v>
      </c>
      <c r="E11" s="214">
        <f>'Cuestionario inicial'!E11</f>
        <v>0</v>
      </c>
      <c r="F11" s="215">
        <f>'Cuestionario inicial'!F11</f>
        <v>0</v>
      </c>
      <c r="G11" s="216">
        <f>'Cuestionario inicial'!G11</f>
        <v>0</v>
      </c>
      <c r="H11" s="214">
        <f>'Cuestionario inicial'!H11</f>
        <v>0</v>
      </c>
      <c r="I11" s="214">
        <f>'Cuestionario inicial'!I11</f>
        <v>0</v>
      </c>
      <c r="J11" s="217">
        <f>'Cuestionario inicial'!J11</f>
        <v>0</v>
      </c>
      <c r="K11" s="218">
        <f>'Cuestionario inicial'!K11</f>
        <v>0</v>
      </c>
      <c r="L11" s="219">
        <f>'Cuestionario inicial'!L11</f>
        <v>0</v>
      </c>
      <c r="M11" s="219">
        <f>'Cuestionario inicial'!M11</f>
        <v>0</v>
      </c>
      <c r="N11" s="223">
        <f>'Cuestionario inicial'!N11</f>
        <v>0</v>
      </c>
      <c r="O1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" s="238" t="str">
        <f>IF(Tabla47[[#This Row],[A veces siento que hago todo mal. ]]&gt;=Tabla4[[#This Row],[A veces siento que hago todo mal. ]]+1,"SI",IF(Tabla47[[#This Row],[A veces siento que hago todo mal. ]]="","","NO"))</f>
        <v/>
      </c>
      <c r="AC1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" s="242" t="str">
        <f t="shared" si="0"/>
        <v/>
      </c>
    </row>
    <row r="12" spans="1:36" x14ac:dyDescent="0.5">
      <c r="A12" s="199">
        <v>10</v>
      </c>
      <c r="B12" s="213">
        <f>'Cuestionario inicial'!B12</f>
        <v>0</v>
      </c>
      <c r="C12" s="214">
        <f>'Cuestionario inicial'!C12</f>
        <v>0</v>
      </c>
      <c r="D12" s="214">
        <f>'Cuestionario inicial'!D12</f>
        <v>0</v>
      </c>
      <c r="E12" s="214">
        <f>'Cuestionario inicial'!E12</f>
        <v>0</v>
      </c>
      <c r="F12" s="215">
        <f>'Cuestionario inicial'!F12</f>
        <v>0</v>
      </c>
      <c r="G12" s="216">
        <f>'Cuestionario inicial'!G12</f>
        <v>0</v>
      </c>
      <c r="H12" s="214">
        <f>'Cuestionario inicial'!H12</f>
        <v>0</v>
      </c>
      <c r="I12" s="214">
        <f>'Cuestionario inicial'!I12</f>
        <v>0</v>
      </c>
      <c r="J12" s="217">
        <f>'Cuestionario inicial'!J12</f>
        <v>0</v>
      </c>
      <c r="K12" s="218">
        <f>'Cuestionario inicial'!K12</f>
        <v>0</v>
      </c>
      <c r="L12" s="219">
        <f>'Cuestionario inicial'!L12</f>
        <v>0</v>
      </c>
      <c r="M12" s="219">
        <f>'Cuestionario inicial'!M12</f>
        <v>0</v>
      </c>
      <c r="N12" s="223">
        <f>'Cuestionario inicial'!N12</f>
        <v>0</v>
      </c>
      <c r="O1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" s="238" t="str">
        <f>IF(Tabla47[[#This Row],[A veces siento que hago todo mal. ]]&gt;=Tabla4[[#This Row],[A veces siento que hago todo mal. ]]+1,"SI",IF(Tabla47[[#This Row],[A veces siento que hago todo mal. ]]="","","NO"))</f>
        <v/>
      </c>
      <c r="AC1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" s="242" t="str">
        <f t="shared" si="0"/>
        <v/>
      </c>
    </row>
    <row r="13" spans="1:36" x14ac:dyDescent="0.5">
      <c r="A13" s="199">
        <v>11</v>
      </c>
      <c r="B13" s="213">
        <f>'Cuestionario inicial'!B13</f>
        <v>0</v>
      </c>
      <c r="C13" s="214">
        <f>'Cuestionario inicial'!C13</f>
        <v>0</v>
      </c>
      <c r="D13" s="214">
        <f>'Cuestionario inicial'!D13</f>
        <v>0</v>
      </c>
      <c r="E13" s="214">
        <f>'Cuestionario inicial'!E13</f>
        <v>0</v>
      </c>
      <c r="F13" s="215">
        <f>'Cuestionario inicial'!F13</f>
        <v>0</v>
      </c>
      <c r="G13" s="216">
        <f>'Cuestionario inicial'!G13</f>
        <v>0</v>
      </c>
      <c r="H13" s="214">
        <f>'Cuestionario inicial'!H13</f>
        <v>0</v>
      </c>
      <c r="I13" s="214">
        <f>'Cuestionario inicial'!I13</f>
        <v>0</v>
      </c>
      <c r="J13" s="217">
        <f>'Cuestionario inicial'!J13</f>
        <v>0</v>
      </c>
      <c r="K13" s="218">
        <f>'Cuestionario inicial'!K13</f>
        <v>0</v>
      </c>
      <c r="L13" s="219">
        <f>'Cuestionario inicial'!L13</f>
        <v>0</v>
      </c>
      <c r="M13" s="219">
        <f>'Cuestionario inicial'!M13</f>
        <v>0</v>
      </c>
      <c r="N13" s="223">
        <f>'Cuestionario inicial'!N13</f>
        <v>0</v>
      </c>
      <c r="O1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" s="238" t="str">
        <f>IF(Tabla47[[#This Row],[A veces siento que hago todo mal. ]]&gt;=Tabla4[[#This Row],[A veces siento que hago todo mal. ]]+1,"SI",IF(Tabla47[[#This Row],[A veces siento que hago todo mal. ]]="","","NO"))</f>
        <v/>
      </c>
      <c r="AC1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" s="242" t="str">
        <f t="shared" si="0"/>
        <v/>
      </c>
    </row>
    <row r="14" spans="1:36" x14ac:dyDescent="0.5">
      <c r="A14" s="199">
        <v>12</v>
      </c>
      <c r="B14" s="213">
        <f>'Cuestionario inicial'!B14</f>
        <v>0</v>
      </c>
      <c r="C14" s="214">
        <f>'Cuestionario inicial'!C14</f>
        <v>0</v>
      </c>
      <c r="D14" s="214">
        <f>'Cuestionario inicial'!D14</f>
        <v>0</v>
      </c>
      <c r="E14" s="214">
        <f>'Cuestionario inicial'!E14</f>
        <v>0</v>
      </c>
      <c r="F14" s="215">
        <f>'Cuestionario inicial'!F14</f>
        <v>0</v>
      </c>
      <c r="G14" s="216">
        <f>'Cuestionario inicial'!G14</f>
        <v>0</v>
      </c>
      <c r="H14" s="214">
        <f>'Cuestionario inicial'!H14</f>
        <v>0</v>
      </c>
      <c r="I14" s="214">
        <f>'Cuestionario inicial'!I14</f>
        <v>0</v>
      </c>
      <c r="J14" s="217">
        <f>'Cuestionario inicial'!J14</f>
        <v>0</v>
      </c>
      <c r="K14" s="218">
        <f>'Cuestionario inicial'!K14</f>
        <v>0</v>
      </c>
      <c r="L14" s="219">
        <f>'Cuestionario inicial'!L14</f>
        <v>0</v>
      </c>
      <c r="M14" s="219">
        <f>'Cuestionario inicial'!M14</f>
        <v>0</v>
      </c>
      <c r="N14" s="223">
        <f>'Cuestionario inicial'!N14</f>
        <v>0</v>
      </c>
      <c r="O1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" s="238" t="str">
        <f>IF(Tabla47[[#This Row],[A veces siento que hago todo mal. ]]&gt;=Tabla4[[#This Row],[A veces siento que hago todo mal. ]]+1,"SI",IF(Tabla47[[#This Row],[A veces siento que hago todo mal. ]]="","","NO"))</f>
        <v/>
      </c>
      <c r="AC1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" s="242" t="str">
        <f t="shared" si="0"/>
        <v/>
      </c>
    </row>
    <row r="15" spans="1:36" x14ac:dyDescent="0.5">
      <c r="A15" s="199">
        <v>13</v>
      </c>
      <c r="B15" s="213">
        <f>'Cuestionario inicial'!B15</f>
        <v>0</v>
      </c>
      <c r="C15" s="214">
        <f>'Cuestionario inicial'!C15</f>
        <v>0</v>
      </c>
      <c r="D15" s="214">
        <f>'Cuestionario inicial'!D15</f>
        <v>0</v>
      </c>
      <c r="E15" s="214">
        <f>'Cuestionario inicial'!E15</f>
        <v>0</v>
      </c>
      <c r="F15" s="215">
        <f>'Cuestionario inicial'!F15</f>
        <v>0</v>
      </c>
      <c r="G15" s="216">
        <f>'Cuestionario inicial'!G15</f>
        <v>0</v>
      </c>
      <c r="H15" s="214">
        <f>'Cuestionario inicial'!H15</f>
        <v>0</v>
      </c>
      <c r="I15" s="214">
        <f>'Cuestionario inicial'!I15</f>
        <v>0</v>
      </c>
      <c r="J15" s="217">
        <f>'Cuestionario inicial'!J15</f>
        <v>0</v>
      </c>
      <c r="K15" s="218">
        <f>'Cuestionario inicial'!K15</f>
        <v>0</v>
      </c>
      <c r="L15" s="219">
        <f>'Cuestionario inicial'!L15</f>
        <v>0</v>
      </c>
      <c r="M15" s="219">
        <f>'Cuestionario inicial'!M15</f>
        <v>0</v>
      </c>
      <c r="N15" s="223">
        <f>'Cuestionario inicial'!N15</f>
        <v>0</v>
      </c>
      <c r="O1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" s="238" t="str">
        <f>IF(Tabla47[[#This Row],[A veces siento que hago todo mal. ]]&gt;=Tabla4[[#This Row],[A veces siento que hago todo mal. ]]+1,"SI",IF(Tabla47[[#This Row],[A veces siento que hago todo mal. ]]="","","NO"))</f>
        <v/>
      </c>
      <c r="AC1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" s="242" t="str">
        <f t="shared" si="0"/>
        <v/>
      </c>
    </row>
    <row r="16" spans="1:36" x14ac:dyDescent="0.5">
      <c r="A16" s="199">
        <v>14</v>
      </c>
      <c r="B16" s="213">
        <f>'Cuestionario inicial'!B16</f>
        <v>0</v>
      </c>
      <c r="C16" s="214">
        <f>'Cuestionario inicial'!C16</f>
        <v>0</v>
      </c>
      <c r="D16" s="214">
        <f>'Cuestionario inicial'!D16</f>
        <v>0</v>
      </c>
      <c r="E16" s="214">
        <f>'Cuestionario inicial'!E16</f>
        <v>0</v>
      </c>
      <c r="F16" s="215">
        <f>'Cuestionario inicial'!F16</f>
        <v>0</v>
      </c>
      <c r="G16" s="216">
        <f>'Cuestionario inicial'!G16</f>
        <v>0</v>
      </c>
      <c r="H16" s="214">
        <f>'Cuestionario inicial'!H16</f>
        <v>0</v>
      </c>
      <c r="I16" s="214">
        <f>'Cuestionario inicial'!I16</f>
        <v>0</v>
      </c>
      <c r="J16" s="217">
        <f>'Cuestionario inicial'!J16</f>
        <v>0</v>
      </c>
      <c r="K16" s="218">
        <f>'Cuestionario inicial'!K16</f>
        <v>0</v>
      </c>
      <c r="L16" s="219">
        <f>'Cuestionario inicial'!L16</f>
        <v>0</v>
      </c>
      <c r="M16" s="219">
        <f>'Cuestionario inicial'!M16</f>
        <v>0</v>
      </c>
      <c r="N16" s="223">
        <f>'Cuestionario inicial'!N16</f>
        <v>0</v>
      </c>
      <c r="O1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" s="238" t="str">
        <f>IF(Tabla47[[#This Row],[A veces siento que hago todo mal. ]]&gt;=Tabla4[[#This Row],[A veces siento que hago todo mal. ]]+1,"SI",IF(Tabla47[[#This Row],[A veces siento que hago todo mal. ]]="","","NO"))</f>
        <v/>
      </c>
      <c r="AC1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" s="242" t="str">
        <f t="shared" si="0"/>
        <v/>
      </c>
    </row>
    <row r="17" spans="1:35" x14ac:dyDescent="0.5">
      <c r="A17" s="199">
        <v>15</v>
      </c>
      <c r="B17" s="213">
        <f>'Cuestionario inicial'!B17</f>
        <v>0</v>
      </c>
      <c r="C17" s="214">
        <f>'Cuestionario inicial'!C17</f>
        <v>0</v>
      </c>
      <c r="D17" s="214">
        <f>'Cuestionario inicial'!D17</f>
        <v>0</v>
      </c>
      <c r="E17" s="214">
        <f>'Cuestionario inicial'!E17</f>
        <v>0</v>
      </c>
      <c r="F17" s="215">
        <f>'Cuestionario inicial'!F17</f>
        <v>0</v>
      </c>
      <c r="G17" s="216">
        <f>'Cuestionario inicial'!G17</f>
        <v>0</v>
      </c>
      <c r="H17" s="214">
        <f>'Cuestionario inicial'!H17</f>
        <v>0</v>
      </c>
      <c r="I17" s="214">
        <f>'Cuestionario inicial'!I17</f>
        <v>0</v>
      </c>
      <c r="J17" s="217">
        <f>'Cuestionario inicial'!J17</f>
        <v>0</v>
      </c>
      <c r="K17" s="218">
        <f>'Cuestionario inicial'!K17</f>
        <v>0</v>
      </c>
      <c r="L17" s="219">
        <f>'Cuestionario inicial'!L17</f>
        <v>0</v>
      </c>
      <c r="M17" s="219">
        <f>'Cuestionario inicial'!M17</f>
        <v>0</v>
      </c>
      <c r="N17" s="223">
        <f>'Cuestionario inicial'!N17</f>
        <v>0</v>
      </c>
      <c r="O1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" s="238" t="str">
        <f>IF(Tabla47[[#This Row],[A veces siento que hago todo mal. ]]&gt;=Tabla4[[#This Row],[A veces siento que hago todo mal. ]]+1,"SI",IF(Tabla47[[#This Row],[A veces siento que hago todo mal. ]]="","","NO"))</f>
        <v/>
      </c>
      <c r="AC1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" s="242" t="str">
        <f t="shared" si="0"/>
        <v/>
      </c>
    </row>
    <row r="18" spans="1:35" x14ac:dyDescent="0.5">
      <c r="A18" s="199">
        <v>16</v>
      </c>
      <c r="B18" s="213">
        <f>'Cuestionario inicial'!B18</f>
        <v>0</v>
      </c>
      <c r="C18" s="214">
        <f>'Cuestionario inicial'!C18</f>
        <v>0</v>
      </c>
      <c r="D18" s="214">
        <f>'Cuestionario inicial'!D18</f>
        <v>0</v>
      </c>
      <c r="E18" s="214">
        <f>'Cuestionario inicial'!E18</f>
        <v>0</v>
      </c>
      <c r="F18" s="215">
        <f>'Cuestionario inicial'!F18</f>
        <v>0</v>
      </c>
      <c r="G18" s="216">
        <f>'Cuestionario inicial'!G18</f>
        <v>0</v>
      </c>
      <c r="H18" s="214">
        <f>'Cuestionario inicial'!H18</f>
        <v>0</v>
      </c>
      <c r="I18" s="214">
        <f>'Cuestionario inicial'!I18</f>
        <v>0</v>
      </c>
      <c r="J18" s="217">
        <f>'Cuestionario inicial'!J18</f>
        <v>0</v>
      </c>
      <c r="K18" s="218">
        <f>'Cuestionario inicial'!K18</f>
        <v>0</v>
      </c>
      <c r="L18" s="219">
        <f>'Cuestionario inicial'!L18</f>
        <v>0</v>
      </c>
      <c r="M18" s="219">
        <f>'Cuestionario inicial'!M18</f>
        <v>0</v>
      </c>
      <c r="N18" s="223">
        <f>'Cuestionario inicial'!N18</f>
        <v>0</v>
      </c>
      <c r="O1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" s="238" t="str">
        <f>IF(Tabla47[[#This Row],[A veces siento que hago todo mal. ]]&gt;=Tabla4[[#This Row],[A veces siento que hago todo mal. ]]+1,"SI",IF(Tabla47[[#This Row],[A veces siento que hago todo mal. ]]="","","NO"))</f>
        <v/>
      </c>
      <c r="AC1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" s="242" t="str">
        <f t="shared" si="0"/>
        <v/>
      </c>
    </row>
    <row r="19" spans="1:35" x14ac:dyDescent="0.5">
      <c r="A19" s="199">
        <v>17</v>
      </c>
      <c r="B19" s="213">
        <f>'Cuestionario inicial'!B19</f>
        <v>0</v>
      </c>
      <c r="C19" s="214">
        <f>'Cuestionario inicial'!C19</f>
        <v>0</v>
      </c>
      <c r="D19" s="214">
        <f>'Cuestionario inicial'!D19</f>
        <v>0</v>
      </c>
      <c r="E19" s="214">
        <f>'Cuestionario inicial'!E19</f>
        <v>0</v>
      </c>
      <c r="F19" s="215">
        <f>'Cuestionario inicial'!F19</f>
        <v>0</v>
      </c>
      <c r="G19" s="216">
        <f>'Cuestionario inicial'!G19</f>
        <v>0</v>
      </c>
      <c r="H19" s="214">
        <f>'Cuestionario inicial'!H19</f>
        <v>0</v>
      </c>
      <c r="I19" s="214">
        <f>'Cuestionario inicial'!I19</f>
        <v>0</v>
      </c>
      <c r="J19" s="217">
        <f>'Cuestionario inicial'!J19</f>
        <v>0</v>
      </c>
      <c r="K19" s="218">
        <f>'Cuestionario inicial'!K19</f>
        <v>0</v>
      </c>
      <c r="L19" s="219">
        <f>'Cuestionario inicial'!L19</f>
        <v>0</v>
      </c>
      <c r="M19" s="219">
        <f>'Cuestionario inicial'!M19</f>
        <v>0</v>
      </c>
      <c r="N19" s="223">
        <f>'Cuestionario inicial'!N19</f>
        <v>0</v>
      </c>
      <c r="O1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" s="238" t="str">
        <f>IF(Tabla47[[#This Row],[A veces siento que hago todo mal. ]]&gt;=Tabla4[[#This Row],[A veces siento que hago todo mal. ]]+1,"SI",IF(Tabla47[[#This Row],[A veces siento que hago todo mal. ]]="","","NO"))</f>
        <v/>
      </c>
      <c r="AC1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" s="242" t="str">
        <f t="shared" si="0"/>
        <v/>
      </c>
    </row>
    <row r="20" spans="1:35" x14ac:dyDescent="0.5">
      <c r="A20" s="199">
        <v>18</v>
      </c>
      <c r="B20" s="213">
        <f>'Cuestionario inicial'!B20</f>
        <v>0</v>
      </c>
      <c r="C20" s="214">
        <f>'Cuestionario inicial'!C20</f>
        <v>0</v>
      </c>
      <c r="D20" s="214">
        <f>'Cuestionario inicial'!D20</f>
        <v>0</v>
      </c>
      <c r="E20" s="214">
        <f>'Cuestionario inicial'!E20</f>
        <v>0</v>
      </c>
      <c r="F20" s="215">
        <f>'Cuestionario inicial'!F20</f>
        <v>0</v>
      </c>
      <c r="G20" s="216">
        <f>'Cuestionario inicial'!G20</f>
        <v>0</v>
      </c>
      <c r="H20" s="214">
        <f>'Cuestionario inicial'!H20</f>
        <v>0</v>
      </c>
      <c r="I20" s="214">
        <f>'Cuestionario inicial'!I20</f>
        <v>0</v>
      </c>
      <c r="J20" s="217">
        <f>'Cuestionario inicial'!J20</f>
        <v>0</v>
      </c>
      <c r="K20" s="218">
        <f>'Cuestionario inicial'!K20</f>
        <v>0</v>
      </c>
      <c r="L20" s="219">
        <f>'Cuestionario inicial'!L20</f>
        <v>0</v>
      </c>
      <c r="M20" s="219">
        <f>'Cuestionario inicial'!M20</f>
        <v>0</v>
      </c>
      <c r="N20" s="223">
        <f>'Cuestionario inicial'!N20</f>
        <v>0</v>
      </c>
      <c r="O2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" s="238" t="str">
        <f>IF(Tabla47[[#This Row],[A veces siento que hago todo mal. ]]&gt;=Tabla4[[#This Row],[A veces siento que hago todo mal. ]]+1,"SI",IF(Tabla47[[#This Row],[A veces siento que hago todo mal. ]]="","","NO"))</f>
        <v/>
      </c>
      <c r="AC2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" s="242" t="str">
        <f t="shared" si="0"/>
        <v/>
      </c>
    </row>
    <row r="21" spans="1:35" x14ac:dyDescent="0.5">
      <c r="A21" s="199">
        <v>19</v>
      </c>
      <c r="B21" s="213">
        <f>'Cuestionario inicial'!B21</f>
        <v>0</v>
      </c>
      <c r="C21" s="214">
        <f>'Cuestionario inicial'!C21</f>
        <v>0</v>
      </c>
      <c r="D21" s="214">
        <f>'Cuestionario inicial'!D21</f>
        <v>0</v>
      </c>
      <c r="E21" s="214">
        <f>'Cuestionario inicial'!E21</f>
        <v>0</v>
      </c>
      <c r="F21" s="215">
        <f>'Cuestionario inicial'!F21</f>
        <v>0</v>
      </c>
      <c r="G21" s="216">
        <f>'Cuestionario inicial'!G21</f>
        <v>0</v>
      </c>
      <c r="H21" s="214">
        <f>'Cuestionario inicial'!H21</f>
        <v>0</v>
      </c>
      <c r="I21" s="214">
        <f>'Cuestionario inicial'!I21</f>
        <v>0</v>
      </c>
      <c r="J21" s="217">
        <f>'Cuestionario inicial'!J21</f>
        <v>0</v>
      </c>
      <c r="K21" s="218">
        <f>'Cuestionario inicial'!K21</f>
        <v>0</v>
      </c>
      <c r="L21" s="219">
        <f>'Cuestionario inicial'!L21</f>
        <v>0</v>
      </c>
      <c r="M21" s="219">
        <f>'Cuestionario inicial'!M21</f>
        <v>0</v>
      </c>
      <c r="N21" s="223">
        <f>'Cuestionario inicial'!N21</f>
        <v>0</v>
      </c>
      <c r="O2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" s="238" t="str">
        <f>IF(Tabla47[[#This Row],[A veces siento que hago todo mal. ]]&gt;=Tabla4[[#This Row],[A veces siento que hago todo mal. ]]+1,"SI",IF(Tabla47[[#This Row],[A veces siento que hago todo mal. ]]="","","NO"))</f>
        <v/>
      </c>
      <c r="AC2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" s="242" t="str">
        <f t="shared" si="0"/>
        <v/>
      </c>
    </row>
    <row r="22" spans="1:35" x14ac:dyDescent="0.5">
      <c r="A22" s="199">
        <v>20</v>
      </c>
      <c r="B22" s="213">
        <f>'Cuestionario inicial'!B22</f>
        <v>0</v>
      </c>
      <c r="C22" s="214">
        <f>'Cuestionario inicial'!C22</f>
        <v>0</v>
      </c>
      <c r="D22" s="214">
        <f>'Cuestionario inicial'!D22</f>
        <v>0</v>
      </c>
      <c r="E22" s="214">
        <f>'Cuestionario inicial'!E22</f>
        <v>0</v>
      </c>
      <c r="F22" s="215">
        <f>'Cuestionario inicial'!F22</f>
        <v>0</v>
      </c>
      <c r="G22" s="216">
        <f>'Cuestionario inicial'!G22</f>
        <v>0</v>
      </c>
      <c r="H22" s="214">
        <f>'Cuestionario inicial'!H22</f>
        <v>0</v>
      </c>
      <c r="I22" s="214">
        <f>'Cuestionario inicial'!I22</f>
        <v>0</v>
      </c>
      <c r="J22" s="217">
        <f>'Cuestionario inicial'!J22</f>
        <v>0</v>
      </c>
      <c r="K22" s="218">
        <f>'Cuestionario inicial'!K22</f>
        <v>0</v>
      </c>
      <c r="L22" s="219">
        <f>'Cuestionario inicial'!L22</f>
        <v>0</v>
      </c>
      <c r="M22" s="219">
        <f>'Cuestionario inicial'!M22</f>
        <v>0</v>
      </c>
      <c r="N22" s="223">
        <f>'Cuestionario inicial'!N22</f>
        <v>0</v>
      </c>
      <c r="O2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" s="238" t="str">
        <f>IF(Tabla47[[#This Row],[A veces siento que hago todo mal. ]]&gt;=Tabla4[[#This Row],[A veces siento que hago todo mal. ]]+1,"SI",IF(Tabla47[[#This Row],[A veces siento que hago todo mal. ]]="","","NO"))</f>
        <v/>
      </c>
      <c r="AC2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" s="242" t="str">
        <f t="shared" si="0"/>
        <v/>
      </c>
    </row>
    <row r="23" spans="1:35" x14ac:dyDescent="0.5">
      <c r="A23" s="199">
        <v>21</v>
      </c>
      <c r="B23" s="213">
        <f>'Cuestionario inicial'!B23</f>
        <v>0</v>
      </c>
      <c r="C23" s="214">
        <f>'Cuestionario inicial'!C23</f>
        <v>0</v>
      </c>
      <c r="D23" s="214">
        <f>'Cuestionario inicial'!D23</f>
        <v>0</v>
      </c>
      <c r="E23" s="214">
        <f>'Cuestionario inicial'!E23</f>
        <v>0</v>
      </c>
      <c r="F23" s="215">
        <f>'Cuestionario inicial'!F23</f>
        <v>0</v>
      </c>
      <c r="G23" s="216">
        <f>'Cuestionario inicial'!G23</f>
        <v>0</v>
      </c>
      <c r="H23" s="214">
        <f>'Cuestionario inicial'!H23</f>
        <v>0</v>
      </c>
      <c r="I23" s="214">
        <f>'Cuestionario inicial'!I23</f>
        <v>0</v>
      </c>
      <c r="J23" s="217">
        <f>'Cuestionario inicial'!J23</f>
        <v>0</v>
      </c>
      <c r="K23" s="218">
        <f>'Cuestionario inicial'!K23</f>
        <v>0</v>
      </c>
      <c r="L23" s="219">
        <f>'Cuestionario inicial'!L23</f>
        <v>0</v>
      </c>
      <c r="M23" s="219">
        <f>'Cuestionario inicial'!M23</f>
        <v>0</v>
      </c>
      <c r="N23" s="223">
        <f>'Cuestionario inicial'!N23</f>
        <v>0</v>
      </c>
      <c r="O2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" s="238" t="str">
        <f>IF(Tabla47[[#This Row],[A veces siento que hago todo mal. ]]&gt;=Tabla4[[#This Row],[A veces siento que hago todo mal. ]]+1,"SI",IF(Tabla47[[#This Row],[A veces siento que hago todo mal. ]]="","","NO"))</f>
        <v/>
      </c>
      <c r="AC2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" s="242" t="str">
        <f t="shared" si="0"/>
        <v/>
      </c>
    </row>
    <row r="24" spans="1:35" x14ac:dyDescent="0.5">
      <c r="A24" s="199">
        <v>22</v>
      </c>
      <c r="B24" s="213">
        <f>'Cuestionario inicial'!B24</f>
        <v>0</v>
      </c>
      <c r="C24" s="214">
        <f>'Cuestionario inicial'!C24</f>
        <v>0</v>
      </c>
      <c r="D24" s="214">
        <f>'Cuestionario inicial'!D24</f>
        <v>0</v>
      </c>
      <c r="E24" s="214">
        <f>'Cuestionario inicial'!E24</f>
        <v>0</v>
      </c>
      <c r="F24" s="215">
        <f>'Cuestionario inicial'!F24</f>
        <v>0</v>
      </c>
      <c r="G24" s="216">
        <f>'Cuestionario inicial'!G24</f>
        <v>0</v>
      </c>
      <c r="H24" s="214">
        <f>'Cuestionario inicial'!H24</f>
        <v>0</v>
      </c>
      <c r="I24" s="214">
        <f>'Cuestionario inicial'!I24</f>
        <v>0</v>
      </c>
      <c r="J24" s="217">
        <f>'Cuestionario inicial'!J24</f>
        <v>0</v>
      </c>
      <c r="K24" s="218">
        <f>'Cuestionario inicial'!K24</f>
        <v>0</v>
      </c>
      <c r="L24" s="219">
        <f>'Cuestionario inicial'!L24</f>
        <v>0</v>
      </c>
      <c r="M24" s="219">
        <f>'Cuestionario inicial'!M24</f>
        <v>0</v>
      </c>
      <c r="N24" s="223">
        <f>'Cuestionario inicial'!N24</f>
        <v>0</v>
      </c>
      <c r="O2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" s="238" t="str">
        <f>IF(Tabla47[[#This Row],[A veces siento que hago todo mal. ]]&gt;=Tabla4[[#This Row],[A veces siento que hago todo mal. ]]+1,"SI",IF(Tabla47[[#This Row],[A veces siento que hago todo mal. ]]="","","NO"))</f>
        <v/>
      </c>
      <c r="AC2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" s="242" t="str">
        <f t="shared" si="0"/>
        <v/>
      </c>
    </row>
    <row r="25" spans="1:35" x14ac:dyDescent="0.5">
      <c r="A25" s="199">
        <v>23</v>
      </c>
      <c r="B25" s="213">
        <f>'Cuestionario inicial'!B25</f>
        <v>0</v>
      </c>
      <c r="C25" s="214">
        <f>'Cuestionario inicial'!C25</f>
        <v>0</v>
      </c>
      <c r="D25" s="214">
        <f>'Cuestionario inicial'!D25</f>
        <v>0</v>
      </c>
      <c r="E25" s="214">
        <f>'Cuestionario inicial'!E25</f>
        <v>0</v>
      </c>
      <c r="F25" s="215">
        <f>'Cuestionario inicial'!F25</f>
        <v>0</v>
      </c>
      <c r="G25" s="216">
        <f>'Cuestionario inicial'!G25</f>
        <v>0</v>
      </c>
      <c r="H25" s="214">
        <f>'Cuestionario inicial'!H25</f>
        <v>0</v>
      </c>
      <c r="I25" s="214">
        <f>'Cuestionario inicial'!I25</f>
        <v>0</v>
      </c>
      <c r="J25" s="217">
        <f>'Cuestionario inicial'!J25</f>
        <v>0</v>
      </c>
      <c r="K25" s="218">
        <f>'Cuestionario inicial'!K25</f>
        <v>0</v>
      </c>
      <c r="L25" s="219">
        <f>'Cuestionario inicial'!L25</f>
        <v>0</v>
      </c>
      <c r="M25" s="219">
        <f>'Cuestionario inicial'!M25</f>
        <v>0</v>
      </c>
      <c r="N25" s="223">
        <f>'Cuestionario inicial'!N25</f>
        <v>0</v>
      </c>
      <c r="O2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" s="238" t="str">
        <f>IF(Tabla47[[#This Row],[A veces siento que hago todo mal. ]]&gt;=Tabla4[[#This Row],[A veces siento que hago todo mal. ]]+1,"SI",IF(Tabla47[[#This Row],[A veces siento que hago todo mal. ]]="","","NO"))</f>
        <v/>
      </c>
      <c r="AC2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" s="242" t="str">
        <f t="shared" si="0"/>
        <v/>
      </c>
    </row>
    <row r="26" spans="1:35" x14ac:dyDescent="0.5">
      <c r="A26" s="199">
        <v>24</v>
      </c>
      <c r="B26" s="213">
        <f>'Cuestionario inicial'!B26</f>
        <v>0</v>
      </c>
      <c r="C26" s="214">
        <f>'Cuestionario inicial'!C26</f>
        <v>0</v>
      </c>
      <c r="D26" s="214">
        <f>'Cuestionario inicial'!D26</f>
        <v>0</v>
      </c>
      <c r="E26" s="214">
        <f>'Cuestionario inicial'!E26</f>
        <v>0</v>
      </c>
      <c r="F26" s="215">
        <f>'Cuestionario inicial'!F26</f>
        <v>0</v>
      </c>
      <c r="G26" s="216">
        <f>'Cuestionario inicial'!G26</f>
        <v>0</v>
      </c>
      <c r="H26" s="214">
        <f>'Cuestionario inicial'!H26</f>
        <v>0</v>
      </c>
      <c r="I26" s="214">
        <f>'Cuestionario inicial'!I26</f>
        <v>0</v>
      </c>
      <c r="J26" s="217">
        <f>'Cuestionario inicial'!J26</f>
        <v>0</v>
      </c>
      <c r="K26" s="218">
        <f>'Cuestionario inicial'!K26</f>
        <v>0</v>
      </c>
      <c r="L26" s="219">
        <f>'Cuestionario inicial'!L26</f>
        <v>0</v>
      </c>
      <c r="M26" s="219">
        <f>'Cuestionario inicial'!M26</f>
        <v>0</v>
      </c>
      <c r="N26" s="223">
        <f>'Cuestionario inicial'!N26</f>
        <v>0</v>
      </c>
      <c r="O2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" s="238" t="str">
        <f>IF(Tabla47[[#This Row],[A veces siento que hago todo mal. ]]&gt;=Tabla4[[#This Row],[A veces siento que hago todo mal. ]]+1,"SI",IF(Tabla47[[#This Row],[A veces siento que hago todo mal. ]]="","","NO"))</f>
        <v/>
      </c>
      <c r="AC2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" s="242" t="str">
        <f t="shared" si="0"/>
        <v/>
      </c>
    </row>
    <row r="27" spans="1:35" x14ac:dyDescent="0.5">
      <c r="A27" s="199">
        <v>25</v>
      </c>
      <c r="B27" s="213">
        <f>'Cuestionario inicial'!B27</f>
        <v>0</v>
      </c>
      <c r="C27" s="214">
        <f>'Cuestionario inicial'!C27</f>
        <v>0</v>
      </c>
      <c r="D27" s="214">
        <f>'Cuestionario inicial'!D27</f>
        <v>0</v>
      </c>
      <c r="E27" s="214">
        <f>'Cuestionario inicial'!E27</f>
        <v>0</v>
      </c>
      <c r="F27" s="215">
        <f>'Cuestionario inicial'!F27</f>
        <v>0</v>
      </c>
      <c r="G27" s="216">
        <f>'Cuestionario inicial'!G27</f>
        <v>0</v>
      </c>
      <c r="H27" s="214">
        <f>'Cuestionario inicial'!H27</f>
        <v>0</v>
      </c>
      <c r="I27" s="214">
        <f>'Cuestionario inicial'!I27</f>
        <v>0</v>
      </c>
      <c r="J27" s="217">
        <f>'Cuestionario inicial'!J27</f>
        <v>0</v>
      </c>
      <c r="K27" s="218">
        <f>'Cuestionario inicial'!K27</f>
        <v>0</v>
      </c>
      <c r="L27" s="219">
        <f>'Cuestionario inicial'!L27</f>
        <v>0</v>
      </c>
      <c r="M27" s="219">
        <f>'Cuestionario inicial'!M27</f>
        <v>0</v>
      </c>
      <c r="N27" s="223">
        <f>'Cuestionario inicial'!N27</f>
        <v>0</v>
      </c>
      <c r="O2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" s="238" t="str">
        <f>IF(Tabla47[[#This Row],[A veces siento que hago todo mal. ]]&gt;=Tabla4[[#This Row],[A veces siento que hago todo mal. ]]+1,"SI",IF(Tabla47[[#This Row],[A veces siento que hago todo mal. ]]="","","NO"))</f>
        <v/>
      </c>
      <c r="AC2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" s="242" t="str">
        <f t="shared" si="0"/>
        <v/>
      </c>
    </row>
    <row r="28" spans="1:35" x14ac:dyDescent="0.5">
      <c r="A28" s="199">
        <v>26</v>
      </c>
      <c r="B28" s="213">
        <f>'Cuestionario inicial'!B28</f>
        <v>0</v>
      </c>
      <c r="C28" s="214">
        <f>'Cuestionario inicial'!C28</f>
        <v>0</v>
      </c>
      <c r="D28" s="214">
        <f>'Cuestionario inicial'!D28</f>
        <v>0</v>
      </c>
      <c r="E28" s="214">
        <f>'Cuestionario inicial'!E28</f>
        <v>0</v>
      </c>
      <c r="F28" s="215">
        <f>'Cuestionario inicial'!F28</f>
        <v>0</v>
      </c>
      <c r="G28" s="216">
        <f>'Cuestionario inicial'!G28</f>
        <v>0</v>
      </c>
      <c r="H28" s="214">
        <f>'Cuestionario inicial'!H28</f>
        <v>0</v>
      </c>
      <c r="I28" s="214">
        <f>'Cuestionario inicial'!I28</f>
        <v>0</v>
      </c>
      <c r="J28" s="217">
        <f>'Cuestionario inicial'!J28</f>
        <v>0</v>
      </c>
      <c r="K28" s="218">
        <f>'Cuestionario inicial'!K28</f>
        <v>0</v>
      </c>
      <c r="L28" s="219">
        <f>'Cuestionario inicial'!L28</f>
        <v>0</v>
      </c>
      <c r="M28" s="219">
        <f>'Cuestionario inicial'!M28</f>
        <v>0</v>
      </c>
      <c r="N28" s="223">
        <f>'Cuestionario inicial'!N28</f>
        <v>0</v>
      </c>
      <c r="O2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" s="238" t="str">
        <f>IF(Tabla47[[#This Row],[A veces siento que hago todo mal. ]]&gt;=Tabla4[[#This Row],[A veces siento que hago todo mal. ]]+1,"SI",IF(Tabla47[[#This Row],[A veces siento que hago todo mal. ]]="","","NO"))</f>
        <v/>
      </c>
      <c r="AC2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" s="242" t="str">
        <f t="shared" si="0"/>
        <v/>
      </c>
    </row>
    <row r="29" spans="1:35" x14ac:dyDescent="0.5">
      <c r="A29" s="199">
        <v>27</v>
      </c>
      <c r="B29" s="213">
        <f>'Cuestionario inicial'!B29</f>
        <v>0</v>
      </c>
      <c r="C29" s="214">
        <f>'Cuestionario inicial'!C29</f>
        <v>0</v>
      </c>
      <c r="D29" s="214">
        <f>'Cuestionario inicial'!D29</f>
        <v>0</v>
      </c>
      <c r="E29" s="214">
        <f>'Cuestionario inicial'!E29</f>
        <v>0</v>
      </c>
      <c r="F29" s="215">
        <f>'Cuestionario inicial'!F29</f>
        <v>0</v>
      </c>
      <c r="G29" s="216">
        <f>'Cuestionario inicial'!G29</f>
        <v>0</v>
      </c>
      <c r="H29" s="214">
        <f>'Cuestionario inicial'!H29</f>
        <v>0</v>
      </c>
      <c r="I29" s="214">
        <f>'Cuestionario inicial'!I29</f>
        <v>0</v>
      </c>
      <c r="J29" s="217">
        <f>'Cuestionario inicial'!J29</f>
        <v>0</v>
      </c>
      <c r="K29" s="218">
        <f>'Cuestionario inicial'!K29</f>
        <v>0</v>
      </c>
      <c r="L29" s="219">
        <f>'Cuestionario inicial'!L29</f>
        <v>0</v>
      </c>
      <c r="M29" s="219">
        <f>'Cuestionario inicial'!M29</f>
        <v>0</v>
      </c>
      <c r="N29" s="223">
        <f>'Cuestionario inicial'!N29</f>
        <v>0</v>
      </c>
      <c r="O2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" s="238" t="str">
        <f>IF(Tabla47[[#This Row],[A veces siento que hago todo mal. ]]&gt;=Tabla4[[#This Row],[A veces siento que hago todo mal. ]]+1,"SI",IF(Tabla47[[#This Row],[A veces siento que hago todo mal. ]]="","","NO"))</f>
        <v/>
      </c>
      <c r="AC2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" s="242" t="str">
        <f t="shared" si="0"/>
        <v/>
      </c>
    </row>
    <row r="30" spans="1:35" x14ac:dyDescent="0.5">
      <c r="A30" s="199">
        <v>28</v>
      </c>
      <c r="B30" s="213">
        <f>'Cuestionario inicial'!B30</f>
        <v>0</v>
      </c>
      <c r="C30" s="214">
        <f>'Cuestionario inicial'!C30</f>
        <v>0</v>
      </c>
      <c r="D30" s="214">
        <f>'Cuestionario inicial'!D30</f>
        <v>0</v>
      </c>
      <c r="E30" s="214">
        <f>'Cuestionario inicial'!E30</f>
        <v>0</v>
      </c>
      <c r="F30" s="215">
        <f>'Cuestionario inicial'!F30</f>
        <v>0</v>
      </c>
      <c r="G30" s="216">
        <f>'Cuestionario inicial'!G30</f>
        <v>0</v>
      </c>
      <c r="H30" s="214">
        <f>'Cuestionario inicial'!H30</f>
        <v>0</v>
      </c>
      <c r="I30" s="214">
        <f>'Cuestionario inicial'!I30</f>
        <v>0</v>
      </c>
      <c r="J30" s="217">
        <f>'Cuestionario inicial'!J30</f>
        <v>0</v>
      </c>
      <c r="K30" s="218">
        <f>'Cuestionario inicial'!K30</f>
        <v>0</v>
      </c>
      <c r="L30" s="219">
        <f>'Cuestionario inicial'!L30</f>
        <v>0</v>
      </c>
      <c r="M30" s="219">
        <f>'Cuestionario inicial'!M30</f>
        <v>0</v>
      </c>
      <c r="N30" s="223">
        <f>'Cuestionario inicial'!N30</f>
        <v>0</v>
      </c>
      <c r="O3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" s="238" t="str">
        <f>IF(Tabla47[[#This Row],[A veces siento que hago todo mal. ]]&gt;=Tabla4[[#This Row],[A veces siento que hago todo mal. ]]+1,"SI",IF(Tabla47[[#This Row],[A veces siento que hago todo mal. ]]="","","NO"))</f>
        <v/>
      </c>
      <c r="AC3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" s="242" t="str">
        <f t="shared" si="0"/>
        <v/>
      </c>
    </row>
    <row r="31" spans="1:35" x14ac:dyDescent="0.5">
      <c r="A31" s="199">
        <v>29</v>
      </c>
      <c r="B31" s="224">
        <f>'Cuestionario inicial'!B31</f>
        <v>0</v>
      </c>
      <c r="C31" s="225">
        <f>'Cuestionario inicial'!C31</f>
        <v>0</v>
      </c>
      <c r="D31" s="225">
        <f>'Cuestionario inicial'!D31</f>
        <v>0</v>
      </c>
      <c r="E31" s="225">
        <f>'Cuestionario inicial'!E31</f>
        <v>0</v>
      </c>
      <c r="F31" s="225">
        <f>'Cuestionario inicial'!F31</f>
        <v>0</v>
      </c>
      <c r="G31" s="225">
        <f>'Cuestionario inicial'!G31</f>
        <v>0</v>
      </c>
      <c r="H31" s="225">
        <f>'Cuestionario inicial'!H31</f>
        <v>0</v>
      </c>
      <c r="I31" s="225">
        <f>'Cuestionario inicial'!I31</f>
        <v>0</v>
      </c>
      <c r="J31" s="225">
        <f>'Cuestionario inicial'!J31</f>
        <v>0</v>
      </c>
      <c r="K31" s="226">
        <f>'Cuestionario inicial'!K31</f>
        <v>0</v>
      </c>
      <c r="L31" s="225">
        <f>'Cuestionario inicial'!L31</f>
        <v>0</v>
      </c>
      <c r="M31" s="225">
        <f>'Cuestionario inicial'!M31</f>
        <v>0</v>
      </c>
      <c r="N31" s="227">
        <f>'Cuestionario inicial'!N31</f>
        <v>0</v>
      </c>
      <c r="O3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" s="238" t="str">
        <f>IF(Tabla47[[#This Row],[A veces siento que hago todo mal. ]]&gt;=Tabla4[[#This Row],[A veces siento que hago todo mal. ]]+1,"SI",IF(Tabla47[[#This Row],[A veces siento que hago todo mal. ]]="","","NO"))</f>
        <v/>
      </c>
      <c r="AC3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" s="242" t="str">
        <f t="shared" si="0"/>
        <v/>
      </c>
    </row>
    <row r="32" spans="1:35" x14ac:dyDescent="0.5">
      <c r="A32" s="199">
        <v>30</v>
      </c>
      <c r="B32" s="213">
        <f>'Cuestionario inicial'!B32</f>
        <v>0</v>
      </c>
      <c r="C32" s="214">
        <f>'Cuestionario inicial'!C32</f>
        <v>0</v>
      </c>
      <c r="D32" s="214">
        <f>'Cuestionario inicial'!D32</f>
        <v>0</v>
      </c>
      <c r="E32" s="214">
        <f>'Cuestionario inicial'!E32</f>
        <v>0</v>
      </c>
      <c r="F32" s="215">
        <f>'Cuestionario inicial'!F32</f>
        <v>0</v>
      </c>
      <c r="G32" s="216">
        <f>'Cuestionario inicial'!G32</f>
        <v>0</v>
      </c>
      <c r="H32" s="214">
        <f>'Cuestionario inicial'!H32</f>
        <v>0</v>
      </c>
      <c r="I32" s="214">
        <f>'Cuestionario inicial'!I32</f>
        <v>0</v>
      </c>
      <c r="J32" s="217">
        <f>'Cuestionario inicial'!J32</f>
        <v>0</v>
      </c>
      <c r="K32" s="218">
        <f>'Cuestionario inicial'!K32</f>
        <v>0</v>
      </c>
      <c r="L32" s="219">
        <f>'Cuestionario inicial'!L32</f>
        <v>0</v>
      </c>
      <c r="M32" s="219">
        <f>'Cuestionario inicial'!M32</f>
        <v>0</v>
      </c>
      <c r="N32" s="223">
        <f>'Cuestionario inicial'!N32</f>
        <v>0</v>
      </c>
      <c r="O3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" s="238" t="str">
        <f>IF(Tabla47[[#This Row],[A veces siento que hago todo mal. ]]&gt;=Tabla4[[#This Row],[A veces siento que hago todo mal. ]]+1,"SI",IF(Tabla47[[#This Row],[A veces siento que hago todo mal. ]]="","","NO"))</f>
        <v/>
      </c>
      <c r="AC3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" s="242" t="str">
        <f t="shared" si="0"/>
        <v/>
      </c>
    </row>
    <row r="33" spans="1:35" x14ac:dyDescent="0.5">
      <c r="A33" s="199">
        <v>31</v>
      </c>
      <c r="B33" s="224">
        <f>'Cuestionario inicial'!B33</f>
        <v>0</v>
      </c>
      <c r="C33" s="225">
        <f>'Cuestionario inicial'!C33</f>
        <v>0</v>
      </c>
      <c r="D33" s="225">
        <f>'Cuestionario inicial'!D33</f>
        <v>0</v>
      </c>
      <c r="E33" s="225">
        <f>'Cuestionario inicial'!E33</f>
        <v>0</v>
      </c>
      <c r="F33" s="225">
        <f>'Cuestionario inicial'!F33</f>
        <v>0</v>
      </c>
      <c r="G33" s="225">
        <f>'Cuestionario inicial'!G33</f>
        <v>0</v>
      </c>
      <c r="H33" s="225">
        <f>'Cuestionario inicial'!H33</f>
        <v>0</v>
      </c>
      <c r="I33" s="225">
        <f>'Cuestionario inicial'!I33</f>
        <v>0</v>
      </c>
      <c r="J33" s="225">
        <f>'Cuestionario inicial'!J33</f>
        <v>0</v>
      </c>
      <c r="K33" s="226">
        <f>'Cuestionario inicial'!K33</f>
        <v>0</v>
      </c>
      <c r="L33" s="225">
        <f>'Cuestionario inicial'!L33</f>
        <v>0</v>
      </c>
      <c r="M33" s="225">
        <f>'Cuestionario inicial'!M33</f>
        <v>0</v>
      </c>
      <c r="N33" s="227">
        <f>'Cuestionario inicial'!N33</f>
        <v>0</v>
      </c>
      <c r="O3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" s="238" t="str">
        <f>IF(Tabla47[[#This Row],[A veces siento que hago todo mal. ]]&gt;=Tabla4[[#This Row],[A veces siento que hago todo mal. ]]+1,"SI",IF(Tabla47[[#This Row],[A veces siento que hago todo mal. ]]="","","NO"))</f>
        <v/>
      </c>
      <c r="AC3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" s="242" t="str">
        <f t="shared" si="0"/>
        <v/>
      </c>
    </row>
    <row r="34" spans="1:35" x14ac:dyDescent="0.5">
      <c r="A34" s="199">
        <v>32</v>
      </c>
      <c r="B34" s="213">
        <f>'Cuestionario inicial'!B34</f>
        <v>0</v>
      </c>
      <c r="C34" s="214">
        <f>'Cuestionario inicial'!C34</f>
        <v>0</v>
      </c>
      <c r="D34" s="214">
        <f>'Cuestionario inicial'!D34</f>
        <v>0</v>
      </c>
      <c r="E34" s="214">
        <f>'Cuestionario inicial'!E34</f>
        <v>0</v>
      </c>
      <c r="F34" s="215">
        <f>'Cuestionario inicial'!F34</f>
        <v>0</v>
      </c>
      <c r="G34" s="216">
        <f>'Cuestionario inicial'!G34</f>
        <v>0</v>
      </c>
      <c r="H34" s="214">
        <f>'Cuestionario inicial'!H34</f>
        <v>0</v>
      </c>
      <c r="I34" s="214">
        <f>'Cuestionario inicial'!I34</f>
        <v>0</v>
      </c>
      <c r="J34" s="217">
        <f>'Cuestionario inicial'!J34</f>
        <v>0</v>
      </c>
      <c r="K34" s="218">
        <f>'Cuestionario inicial'!K34</f>
        <v>0</v>
      </c>
      <c r="L34" s="219">
        <f>'Cuestionario inicial'!L34</f>
        <v>0</v>
      </c>
      <c r="M34" s="219">
        <f>'Cuestionario inicial'!M34</f>
        <v>0</v>
      </c>
      <c r="N34" s="223">
        <f>'Cuestionario inicial'!N34</f>
        <v>0</v>
      </c>
      <c r="O3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" s="238" t="str">
        <f>IF(Tabla47[[#This Row],[A veces siento que hago todo mal. ]]&gt;=Tabla4[[#This Row],[A veces siento que hago todo mal. ]]+1,"SI",IF(Tabla47[[#This Row],[A veces siento que hago todo mal. ]]="","","NO"))</f>
        <v/>
      </c>
      <c r="AC3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" s="242" t="str">
        <f t="shared" si="0"/>
        <v/>
      </c>
    </row>
    <row r="35" spans="1:35" x14ac:dyDescent="0.5">
      <c r="A35" s="199">
        <v>33</v>
      </c>
      <c r="B35" s="224">
        <f>'Cuestionario inicial'!B35</f>
        <v>0</v>
      </c>
      <c r="C35" s="225">
        <f>'Cuestionario inicial'!C35</f>
        <v>0</v>
      </c>
      <c r="D35" s="225">
        <f>'Cuestionario inicial'!D35</f>
        <v>0</v>
      </c>
      <c r="E35" s="225">
        <f>'Cuestionario inicial'!E35</f>
        <v>0</v>
      </c>
      <c r="F35" s="225">
        <f>'Cuestionario inicial'!F35</f>
        <v>0</v>
      </c>
      <c r="G35" s="225">
        <f>'Cuestionario inicial'!G35</f>
        <v>0</v>
      </c>
      <c r="H35" s="225">
        <f>'Cuestionario inicial'!H35</f>
        <v>0</v>
      </c>
      <c r="I35" s="225">
        <f>'Cuestionario inicial'!I35</f>
        <v>0</v>
      </c>
      <c r="J35" s="225">
        <f>'Cuestionario inicial'!J35</f>
        <v>0</v>
      </c>
      <c r="K35" s="226">
        <f>'Cuestionario inicial'!K35</f>
        <v>0</v>
      </c>
      <c r="L35" s="225">
        <f>'Cuestionario inicial'!L35</f>
        <v>0</v>
      </c>
      <c r="M35" s="225">
        <f>'Cuestionario inicial'!M35</f>
        <v>0</v>
      </c>
      <c r="N35" s="227">
        <f>'Cuestionario inicial'!N35</f>
        <v>0</v>
      </c>
      <c r="O3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" s="238" t="str">
        <f>IF(Tabla47[[#This Row],[A veces siento que hago todo mal. ]]&gt;=Tabla4[[#This Row],[A veces siento que hago todo mal. ]]+1,"SI",IF(Tabla47[[#This Row],[A veces siento que hago todo mal. ]]="","","NO"))</f>
        <v/>
      </c>
      <c r="AC3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" s="242" t="str">
        <f t="shared" si="0"/>
        <v/>
      </c>
    </row>
    <row r="36" spans="1:35" x14ac:dyDescent="0.5">
      <c r="A36" s="199">
        <v>34</v>
      </c>
      <c r="B36" s="213">
        <f>'Cuestionario inicial'!B36</f>
        <v>0</v>
      </c>
      <c r="C36" s="214">
        <f>'Cuestionario inicial'!C36</f>
        <v>0</v>
      </c>
      <c r="D36" s="214">
        <f>'Cuestionario inicial'!D36</f>
        <v>0</v>
      </c>
      <c r="E36" s="214">
        <f>'Cuestionario inicial'!E36</f>
        <v>0</v>
      </c>
      <c r="F36" s="215">
        <f>'Cuestionario inicial'!F36</f>
        <v>0</v>
      </c>
      <c r="G36" s="216">
        <f>'Cuestionario inicial'!G36</f>
        <v>0</v>
      </c>
      <c r="H36" s="214">
        <f>'Cuestionario inicial'!H36</f>
        <v>0</v>
      </c>
      <c r="I36" s="214">
        <f>'Cuestionario inicial'!I36</f>
        <v>0</v>
      </c>
      <c r="J36" s="217">
        <f>'Cuestionario inicial'!J36</f>
        <v>0</v>
      </c>
      <c r="K36" s="218">
        <f>'Cuestionario inicial'!K36</f>
        <v>0</v>
      </c>
      <c r="L36" s="219">
        <f>'Cuestionario inicial'!L36</f>
        <v>0</v>
      </c>
      <c r="M36" s="219">
        <f>'Cuestionario inicial'!M36</f>
        <v>0</v>
      </c>
      <c r="N36" s="223">
        <f>'Cuestionario inicial'!N36</f>
        <v>0</v>
      </c>
      <c r="O3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" s="238" t="str">
        <f>IF(Tabla47[[#This Row],[A veces siento que hago todo mal. ]]&gt;=Tabla4[[#This Row],[A veces siento que hago todo mal. ]]+1,"SI",IF(Tabla47[[#This Row],[A veces siento que hago todo mal. ]]="","","NO"))</f>
        <v/>
      </c>
      <c r="AC3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" s="242" t="str">
        <f t="shared" si="0"/>
        <v/>
      </c>
    </row>
    <row r="37" spans="1:35" x14ac:dyDescent="0.5">
      <c r="A37" s="199">
        <v>35</v>
      </c>
      <c r="B37" s="224">
        <f>'Cuestionario inicial'!B37</f>
        <v>0</v>
      </c>
      <c r="C37" s="225">
        <f>'Cuestionario inicial'!C37</f>
        <v>0</v>
      </c>
      <c r="D37" s="225">
        <f>'Cuestionario inicial'!D37</f>
        <v>0</v>
      </c>
      <c r="E37" s="225">
        <f>'Cuestionario inicial'!E37</f>
        <v>0</v>
      </c>
      <c r="F37" s="225">
        <f>'Cuestionario inicial'!F37</f>
        <v>0</v>
      </c>
      <c r="G37" s="225">
        <f>'Cuestionario inicial'!G37</f>
        <v>0</v>
      </c>
      <c r="H37" s="225">
        <f>'Cuestionario inicial'!H37</f>
        <v>0</v>
      </c>
      <c r="I37" s="225">
        <f>'Cuestionario inicial'!I37</f>
        <v>0</v>
      </c>
      <c r="J37" s="225">
        <f>'Cuestionario inicial'!J37</f>
        <v>0</v>
      </c>
      <c r="K37" s="226">
        <f>'Cuestionario inicial'!K37</f>
        <v>0</v>
      </c>
      <c r="L37" s="225">
        <f>'Cuestionario inicial'!L37</f>
        <v>0</v>
      </c>
      <c r="M37" s="225">
        <f>'Cuestionario inicial'!M37</f>
        <v>0</v>
      </c>
      <c r="N37" s="227">
        <f>'Cuestionario inicial'!N37</f>
        <v>0</v>
      </c>
      <c r="O3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" s="238" t="str">
        <f>IF(Tabla47[[#This Row],[A veces siento que hago todo mal. ]]&gt;=Tabla4[[#This Row],[A veces siento que hago todo mal. ]]+1,"SI",IF(Tabla47[[#This Row],[A veces siento que hago todo mal. ]]="","","NO"))</f>
        <v/>
      </c>
      <c r="AC3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" s="242" t="str">
        <f t="shared" si="0"/>
        <v/>
      </c>
    </row>
    <row r="38" spans="1:35" x14ac:dyDescent="0.5">
      <c r="A38" s="199">
        <v>36</v>
      </c>
      <c r="B38" s="213">
        <f>'Cuestionario inicial'!B38</f>
        <v>0</v>
      </c>
      <c r="C38" s="214">
        <f>'Cuestionario inicial'!C38</f>
        <v>0</v>
      </c>
      <c r="D38" s="214">
        <f>'Cuestionario inicial'!D38</f>
        <v>0</v>
      </c>
      <c r="E38" s="214">
        <f>'Cuestionario inicial'!E38</f>
        <v>0</v>
      </c>
      <c r="F38" s="215">
        <f>'Cuestionario inicial'!F38</f>
        <v>0</v>
      </c>
      <c r="G38" s="216">
        <f>'Cuestionario inicial'!G38</f>
        <v>0</v>
      </c>
      <c r="H38" s="214">
        <f>'Cuestionario inicial'!H38</f>
        <v>0</v>
      </c>
      <c r="I38" s="214">
        <f>'Cuestionario inicial'!I38</f>
        <v>0</v>
      </c>
      <c r="J38" s="217">
        <f>'Cuestionario inicial'!J38</f>
        <v>0</v>
      </c>
      <c r="K38" s="218">
        <f>'Cuestionario inicial'!K38</f>
        <v>0</v>
      </c>
      <c r="L38" s="219">
        <f>'Cuestionario inicial'!L38</f>
        <v>0</v>
      </c>
      <c r="M38" s="219">
        <f>'Cuestionario inicial'!M38</f>
        <v>0</v>
      </c>
      <c r="N38" s="223">
        <f>'Cuestionario inicial'!N38</f>
        <v>0</v>
      </c>
      <c r="O3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" s="238" t="str">
        <f>IF(Tabla47[[#This Row],[A veces siento que hago todo mal. ]]&gt;=Tabla4[[#This Row],[A veces siento que hago todo mal. ]]+1,"SI",IF(Tabla47[[#This Row],[A veces siento que hago todo mal. ]]="","","NO"))</f>
        <v/>
      </c>
      <c r="AC3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" s="242" t="str">
        <f t="shared" si="0"/>
        <v/>
      </c>
    </row>
    <row r="39" spans="1:35" x14ac:dyDescent="0.5">
      <c r="A39" s="199">
        <v>37</v>
      </c>
      <c r="B39" s="224">
        <f>'Cuestionario inicial'!B39</f>
        <v>0</v>
      </c>
      <c r="C39" s="225">
        <f>'Cuestionario inicial'!C39</f>
        <v>0</v>
      </c>
      <c r="D39" s="225">
        <f>'Cuestionario inicial'!D39</f>
        <v>0</v>
      </c>
      <c r="E39" s="225">
        <f>'Cuestionario inicial'!E39</f>
        <v>0</v>
      </c>
      <c r="F39" s="225">
        <f>'Cuestionario inicial'!F39</f>
        <v>0</v>
      </c>
      <c r="G39" s="225">
        <f>'Cuestionario inicial'!G39</f>
        <v>0</v>
      </c>
      <c r="H39" s="225">
        <f>'Cuestionario inicial'!H39</f>
        <v>0</v>
      </c>
      <c r="I39" s="225">
        <f>'Cuestionario inicial'!I39</f>
        <v>0</v>
      </c>
      <c r="J39" s="225">
        <f>'Cuestionario inicial'!J39</f>
        <v>0</v>
      </c>
      <c r="K39" s="226">
        <f>'Cuestionario inicial'!K39</f>
        <v>0</v>
      </c>
      <c r="L39" s="225">
        <f>'Cuestionario inicial'!L39</f>
        <v>0</v>
      </c>
      <c r="M39" s="225">
        <f>'Cuestionario inicial'!M39</f>
        <v>0</v>
      </c>
      <c r="N39" s="227">
        <f>'Cuestionario inicial'!N39</f>
        <v>0</v>
      </c>
      <c r="O3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" s="238" t="str">
        <f>IF(Tabla47[[#This Row],[A veces siento que hago todo mal. ]]&gt;=Tabla4[[#This Row],[A veces siento que hago todo mal. ]]+1,"SI",IF(Tabla47[[#This Row],[A veces siento que hago todo mal. ]]="","","NO"))</f>
        <v/>
      </c>
      <c r="AC3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" s="242" t="str">
        <f t="shared" si="0"/>
        <v/>
      </c>
    </row>
    <row r="40" spans="1:35" x14ac:dyDescent="0.5">
      <c r="A40" s="199">
        <v>38</v>
      </c>
      <c r="B40" s="213">
        <f>'Cuestionario inicial'!B40</f>
        <v>0</v>
      </c>
      <c r="C40" s="214">
        <f>'Cuestionario inicial'!C40</f>
        <v>0</v>
      </c>
      <c r="D40" s="214">
        <f>'Cuestionario inicial'!D40</f>
        <v>0</v>
      </c>
      <c r="E40" s="214">
        <f>'Cuestionario inicial'!E40</f>
        <v>0</v>
      </c>
      <c r="F40" s="215">
        <f>'Cuestionario inicial'!F40</f>
        <v>0</v>
      </c>
      <c r="G40" s="216">
        <f>'Cuestionario inicial'!G40</f>
        <v>0</v>
      </c>
      <c r="H40" s="214">
        <f>'Cuestionario inicial'!H40</f>
        <v>0</v>
      </c>
      <c r="I40" s="214">
        <f>'Cuestionario inicial'!I40</f>
        <v>0</v>
      </c>
      <c r="J40" s="217">
        <f>'Cuestionario inicial'!J40</f>
        <v>0</v>
      </c>
      <c r="K40" s="218">
        <f>'Cuestionario inicial'!K40</f>
        <v>0</v>
      </c>
      <c r="L40" s="219">
        <f>'Cuestionario inicial'!L40</f>
        <v>0</v>
      </c>
      <c r="M40" s="219">
        <f>'Cuestionario inicial'!M40</f>
        <v>0</v>
      </c>
      <c r="N40" s="223">
        <f>'Cuestionario inicial'!N40</f>
        <v>0</v>
      </c>
      <c r="O4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" s="238" t="str">
        <f>IF(Tabla47[[#This Row],[A veces siento que hago todo mal. ]]&gt;=Tabla4[[#This Row],[A veces siento que hago todo mal. ]]+1,"SI",IF(Tabla47[[#This Row],[A veces siento que hago todo mal. ]]="","","NO"))</f>
        <v/>
      </c>
      <c r="AC4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" s="242" t="str">
        <f t="shared" si="0"/>
        <v/>
      </c>
    </row>
    <row r="41" spans="1:35" x14ac:dyDescent="0.5">
      <c r="A41" s="199">
        <v>39</v>
      </c>
      <c r="B41" s="224">
        <f>'Cuestionario inicial'!B41</f>
        <v>0</v>
      </c>
      <c r="C41" s="225">
        <f>'Cuestionario inicial'!C41</f>
        <v>0</v>
      </c>
      <c r="D41" s="225">
        <f>'Cuestionario inicial'!D41</f>
        <v>0</v>
      </c>
      <c r="E41" s="225">
        <f>'Cuestionario inicial'!E41</f>
        <v>0</v>
      </c>
      <c r="F41" s="225">
        <f>'Cuestionario inicial'!F41</f>
        <v>0</v>
      </c>
      <c r="G41" s="225">
        <f>'Cuestionario inicial'!G41</f>
        <v>0</v>
      </c>
      <c r="H41" s="225">
        <f>'Cuestionario inicial'!H41</f>
        <v>0</v>
      </c>
      <c r="I41" s="225">
        <f>'Cuestionario inicial'!I41</f>
        <v>0</v>
      </c>
      <c r="J41" s="225">
        <f>'Cuestionario inicial'!J41</f>
        <v>0</v>
      </c>
      <c r="K41" s="226">
        <f>'Cuestionario inicial'!K41</f>
        <v>0</v>
      </c>
      <c r="L41" s="225">
        <f>'Cuestionario inicial'!L41</f>
        <v>0</v>
      </c>
      <c r="M41" s="225">
        <f>'Cuestionario inicial'!M41</f>
        <v>0</v>
      </c>
      <c r="N41" s="227">
        <f>'Cuestionario inicial'!N41</f>
        <v>0</v>
      </c>
      <c r="O4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" s="238" t="str">
        <f>IF(Tabla47[[#This Row],[A veces siento que hago todo mal. ]]&gt;=Tabla4[[#This Row],[A veces siento que hago todo mal. ]]+1,"SI",IF(Tabla47[[#This Row],[A veces siento que hago todo mal. ]]="","","NO"))</f>
        <v/>
      </c>
      <c r="AC4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" s="242" t="str">
        <f t="shared" si="0"/>
        <v/>
      </c>
    </row>
    <row r="42" spans="1:35" x14ac:dyDescent="0.5">
      <c r="A42" s="199">
        <v>40</v>
      </c>
      <c r="B42" s="213">
        <f>'Cuestionario inicial'!B42</f>
        <v>0</v>
      </c>
      <c r="C42" s="214">
        <f>'Cuestionario inicial'!C42</f>
        <v>0</v>
      </c>
      <c r="D42" s="214">
        <f>'Cuestionario inicial'!D42</f>
        <v>0</v>
      </c>
      <c r="E42" s="214">
        <f>'Cuestionario inicial'!E42</f>
        <v>0</v>
      </c>
      <c r="F42" s="215">
        <f>'Cuestionario inicial'!F42</f>
        <v>0</v>
      </c>
      <c r="G42" s="216">
        <f>'Cuestionario inicial'!G42</f>
        <v>0</v>
      </c>
      <c r="H42" s="214">
        <f>'Cuestionario inicial'!H42</f>
        <v>0</v>
      </c>
      <c r="I42" s="214">
        <f>'Cuestionario inicial'!I42</f>
        <v>0</v>
      </c>
      <c r="J42" s="217">
        <f>'Cuestionario inicial'!J42</f>
        <v>0</v>
      </c>
      <c r="K42" s="218">
        <f>'Cuestionario inicial'!K42</f>
        <v>0</v>
      </c>
      <c r="L42" s="219">
        <f>'Cuestionario inicial'!L42</f>
        <v>0</v>
      </c>
      <c r="M42" s="219">
        <f>'Cuestionario inicial'!M42</f>
        <v>0</v>
      </c>
      <c r="N42" s="223">
        <f>'Cuestionario inicial'!N42</f>
        <v>0</v>
      </c>
      <c r="O4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" s="238" t="str">
        <f>IF(Tabla47[[#This Row],[A veces siento que hago todo mal. ]]&gt;=Tabla4[[#This Row],[A veces siento que hago todo mal. ]]+1,"SI",IF(Tabla47[[#This Row],[A veces siento que hago todo mal. ]]="","","NO"))</f>
        <v/>
      </c>
      <c r="AC4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" s="242" t="str">
        <f t="shared" si="0"/>
        <v/>
      </c>
    </row>
    <row r="43" spans="1:35" x14ac:dyDescent="0.5">
      <c r="A43" s="199">
        <v>41</v>
      </c>
      <c r="B43" s="224">
        <f>'Cuestionario inicial'!B43</f>
        <v>0</v>
      </c>
      <c r="C43" s="225">
        <f>'Cuestionario inicial'!C43</f>
        <v>0</v>
      </c>
      <c r="D43" s="225">
        <f>'Cuestionario inicial'!D43</f>
        <v>0</v>
      </c>
      <c r="E43" s="225">
        <f>'Cuestionario inicial'!E43</f>
        <v>0</v>
      </c>
      <c r="F43" s="225">
        <f>'Cuestionario inicial'!F43</f>
        <v>0</v>
      </c>
      <c r="G43" s="225">
        <f>'Cuestionario inicial'!G43</f>
        <v>0</v>
      </c>
      <c r="H43" s="225">
        <f>'Cuestionario inicial'!H43</f>
        <v>0</v>
      </c>
      <c r="I43" s="225">
        <f>'Cuestionario inicial'!I43</f>
        <v>0</v>
      </c>
      <c r="J43" s="225">
        <f>'Cuestionario inicial'!J43</f>
        <v>0</v>
      </c>
      <c r="K43" s="226">
        <f>'Cuestionario inicial'!K43</f>
        <v>0</v>
      </c>
      <c r="L43" s="225">
        <f>'Cuestionario inicial'!L43</f>
        <v>0</v>
      </c>
      <c r="M43" s="225">
        <f>'Cuestionario inicial'!M43</f>
        <v>0</v>
      </c>
      <c r="N43" s="227">
        <f>'Cuestionario inicial'!N43</f>
        <v>0</v>
      </c>
      <c r="O4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" s="238" t="str">
        <f>IF(Tabla47[[#This Row],[A veces siento que hago todo mal. ]]&gt;=Tabla4[[#This Row],[A veces siento que hago todo mal. ]]+1,"SI",IF(Tabla47[[#This Row],[A veces siento que hago todo mal. ]]="","","NO"))</f>
        <v/>
      </c>
      <c r="AC4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" s="242" t="str">
        <f t="shared" si="0"/>
        <v/>
      </c>
    </row>
    <row r="44" spans="1:35" x14ac:dyDescent="0.5">
      <c r="A44" s="199">
        <v>42</v>
      </c>
      <c r="B44" s="213">
        <f>'Cuestionario inicial'!B44</f>
        <v>0</v>
      </c>
      <c r="C44" s="214">
        <f>'Cuestionario inicial'!C44</f>
        <v>0</v>
      </c>
      <c r="D44" s="214">
        <f>'Cuestionario inicial'!D44</f>
        <v>0</v>
      </c>
      <c r="E44" s="214">
        <f>'Cuestionario inicial'!E44</f>
        <v>0</v>
      </c>
      <c r="F44" s="215">
        <f>'Cuestionario inicial'!F44</f>
        <v>0</v>
      </c>
      <c r="G44" s="216">
        <f>'Cuestionario inicial'!G44</f>
        <v>0</v>
      </c>
      <c r="H44" s="214">
        <f>'Cuestionario inicial'!H44</f>
        <v>0</v>
      </c>
      <c r="I44" s="214">
        <f>'Cuestionario inicial'!I44</f>
        <v>0</v>
      </c>
      <c r="J44" s="217">
        <f>'Cuestionario inicial'!J44</f>
        <v>0</v>
      </c>
      <c r="K44" s="218">
        <f>'Cuestionario inicial'!K44</f>
        <v>0</v>
      </c>
      <c r="L44" s="219">
        <f>'Cuestionario inicial'!L44</f>
        <v>0</v>
      </c>
      <c r="M44" s="219">
        <f>'Cuestionario inicial'!M44</f>
        <v>0</v>
      </c>
      <c r="N44" s="223">
        <f>'Cuestionario inicial'!N44</f>
        <v>0</v>
      </c>
      <c r="O4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" s="238" t="str">
        <f>IF(Tabla47[[#This Row],[A veces siento que hago todo mal. ]]&gt;=Tabla4[[#This Row],[A veces siento que hago todo mal. ]]+1,"SI",IF(Tabla47[[#This Row],[A veces siento que hago todo mal. ]]="","","NO"))</f>
        <v/>
      </c>
      <c r="AC4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" s="242" t="str">
        <f t="shared" si="0"/>
        <v/>
      </c>
    </row>
    <row r="45" spans="1:35" x14ac:dyDescent="0.5">
      <c r="A45" s="199">
        <v>43</v>
      </c>
      <c r="B45" s="224">
        <f>'Cuestionario inicial'!B45</f>
        <v>0</v>
      </c>
      <c r="C45" s="225">
        <f>'Cuestionario inicial'!C45</f>
        <v>0</v>
      </c>
      <c r="D45" s="225">
        <f>'Cuestionario inicial'!D45</f>
        <v>0</v>
      </c>
      <c r="E45" s="225">
        <f>'Cuestionario inicial'!E45</f>
        <v>0</v>
      </c>
      <c r="F45" s="225">
        <f>'Cuestionario inicial'!F45</f>
        <v>0</v>
      </c>
      <c r="G45" s="225">
        <f>'Cuestionario inicial'!G45</f>
        <v>0</v>
      </c>
      <c r="H45" s="225">
        <f>'Cuestionario inicial'!H45</f>
        <v>0</v>
      </c>
      <c r="I45" s="225">
        <f>'Cuestionario inicial'!I45</f>
        <v>0</v>
      </c>
      <c r="J45" s="225">
        <f>'Cuestionario inicial'!J45</f>
        <v>0</v>
      </c>
      <c r="K45" s="226">
        <f>'Cuestionario inicial'!K45</f>
        <v>0</v>
      </c>
      <c r="L45" s="225">
        <f>'Cuestionario inicial'!L45</f>
        <v>0</v>
      </c>
      <c r="M45" s="225">
        <f>'Cuestionario inicial'!M45</f>
        <v>0</v>
      </c>
      <c r="N45" s="227">
        <f>'Cuestionario inicial'!N45</f>
        <v>0</v>
      </c>
      <c r="O4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" s="238" t="str">
        <f>IF(Tabla47[[#This Row],[A veces siento que hago todo mal. ]]&gt;=Tabla4[[#This Row],[A veces siento que hago todo mal. ]]+1,"SI",IF(Tabla47[[#This Row],[A veces siento que hago todo mal. ]]="","","NO"))</f>
        <v/>
      </c>
      <c r="AC4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" s="242" t="str">
        <f t="shared" si="0"/>
        <v/>
      </c>
    </row>
    <row r="46" spans="1:35" x14ac:dyDescent="0.5">
      <c r="A46" s="199">
        <v>44</v>
      </c>
      <c r="B46" s="213">
        <f>'Cuestionario inicial'!B46</f>
        <v>0</v>
      </c>
      <c r="C46" s="214">
        <f>'Cuestionario inicial'!C46</f>
        <v>0</v>
      </c>
      <c r="D46" s="214">
        <f>'Cuestionario inicial'!D46</f>
        <v>0</v>
      </c>
      <c r="E46" s="214">
        <f>'Cuestionario inicial'!E46</f>
        <v>0</v>
      </c>
      <c r="F46" s="215">
        <f>'Cuestionario inicial'!F46</f>
        <v>0</v>
      </c>
      <c r="G46" s="216">
        <f>'Cuestionario inicial'!G46</f>
        <v>0</v>
      </c>
      <c r="H46" s="214">
        <f>'Cuestionario inicial'!H46</f>
        <v>0</v>
      </c>
      <c r="I46" s="214">
        <f>'Cuestionario inicial'!I46</f>
        <v>0</v>
      </c>
      <c r="J46" s="217">
        <f>'Cuestionario inicial'!J46</f>
        <v>0</v>
      </c>
      <c r="K46" s="218">
        <f>'Cuestionario inicial'!K46</f>
        <v>0</v>
      </c>
      <c r="L46" s="219">
        <f>'Cuestionario inicial'!L46</f>
        <v>0</v>
      </c>
      <c r="M46" s="219">
        <f>'Cuestionario inicial'!M46</f>
        <v>0</v>
      </c>
      <c r="N46" s="223">
        <f>'Cuestionario inicial'!N46</f>
        <v>0</v>
      </c>
      <c r="O4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" s="238" t="str">
        <f>IF(Tabla47[[#This Row],[A veces siento que hago todo mal. ]]&gt;=Tabla4[[#This Row],[A veces siento que hago todo mal. ]]+1,"SI",IF(Tabla47[[#This Row],[A veces siento que hago todo mal. ]]="","","NO"))</f>
        <v/>
      </c>
      <c r="AC4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" s="242" t="str">
        <f t="shared" si="0"/>
        <v/>
      </c>
    </row>
    <row r="47" spans="1:35" x14ac:dyDescent="0.5">
      <c r="A47" s="199">
        <v>45</v>
      </c>
      <c r="B47" s="224">
        <f>'Cuestionario inicial'!B47</f>
        <v>0</v>
      </c>
      <c r="C47" s="225">
        <f>'Cuestionario inicial'!C47</f>
        <v>0</v>
      </c>
      <c r="D47" s="225">
        <f>'Cuestionario inicial'!D47</f>
        <v>0</v>
      </c>
      <c r="E47" s="225">
        <f>'Cuestionario inicial'!E47</f>
        <v>0</v>
      </c>
      <c r="F47" s="225">
        <f>'Cuestionario inicial'!F47</f>
        <v>0</v>
      </c>
      <c r="G47" s="225">
        <f>'Cuestionario inicial'!G47</f>
        <v>0</v>
      </c>
      <c r="H47" s="225">
        <f>'Cuestionario inicial'!H47</f>
        <v>0</v>
      </c>
      <c r="I47" s="225">
        <f>'Cuestionario inicial'!I47</f>
        <v>0</v>
      </c>
      <c r="J47" s="225">
        <f>'Cuestionario inicial'!J47</f>
        <v>0</v>
      </c>
      <c r="K47" s="226">
        <f>'Cuestionario inicial'!K47</f>
        <v>0</v>
      </c>
      <c r="L47" s="225">
        <f>'Cuestionario inicial'!L47</f>
        <v>0</v>
      </c>
      <c r="M47" s="225">
        <f>'Cuestionario inicial'!M47</f>
        <v>0</v>
      </c>
      <c r="N47" s="227">
        <f>'Cuestionario inicial'!N47</f>
        <v>0</v>
      </c>
      <c r="O4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" s="238" t="str">
        <f>IF(Tabla47[[#This Row],[A veces siento que hago todo mal. ]]&gt;=Tabla4[[#This Row],[A veces siento que hago todo mal. ]]+1,"SI",IF(Tabla47[[#This Row],[A veces siento que hago todo mal. ]]="","","NO"))</f>
        <v/>
      </c>
      <c r="AC4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" s="242" t="str">
        <f t="shared" si="0"/>
        <v/>
      </c>
    </row>
    <row r="48" spans="1:35" x14ac:dyDescent="0.5">
      <c r="A48" s="199">
        <v>46</v>
      </c>
      <c r="B48" s="213">
        <f>'Cuestionario inicial'!B48</f>
        <v>0</v>
      </c>
      <c r="C48" s="214">
        <f>'Cuestionario inicial'!C48</f>
        <v>0</v>
      </c>
      <c r="D48" s="214">
        <f>'Cuestionario inicial'!D48</f>
        <v>0</v>
      </c>
      <c r="E48" s="214">
        <f>'Cuestionario inicial'!E48</f>
        <v>0</v>
      </c>
      <c r="F48" s="215">
        <f>'Cuestionario inicial'!F48</f>
        <v>0</v>
      </c>
      <c r="G48" s="216">
        <f>'Cuestionario inicial'!G48</f>
        <v>0</v>
      </c>
      <c r="H48" s="214">
        <f>'Cuestionario inicial'!H48</f>
        <v>0</v>
      </c>
      <c r="I48" s="214">
        <f>'Cuestionario inicial'!I48</f>
        <v>0</v>
      </c>
      <c r="J48" s="217">
        <f>'Cuestionario inicial'!J48</f>
        <v>0</v>
      </c>
      <c r="K48" s="218">
        <f>'Cuestionario inicial'!K48</f>
        <v>0</v>
      </c>
      <c r="L48" s="219">
        <f>'Cuestionario inicial'!L48</f>
        <v>0</v>
      </c>
      <c r="M48" s="219">
        <f>'Cuestionario inicial'!M48</f>
        <v>0</v>
      </c>
      <c r="N48" s="223">
        <f>'Cuestionario inicial'!N48</f>
        <v>0</v>
      </c>
      <c r="O4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" s="238" t="str">
        <f>IF(Tabla47[[#This Row],[A veces siento que hago todo mal. ]]&gt;=Tabla4[[#This Row],[A veces siento que hago todo mal. ]]+1,"SI",IF(Tabla47[[#This Row],[A veces siento que hago todo mal. ]]="","","NO"))</f>
        <v/>
      </c>
      <c r="AC4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" s="242" t="str">
        <f t="shared" si="0"/>
        <v/>
      </c>
    </row>
    <row r="49" spans="1:35" x14ac:dyDescent="0.5">
      <c r="A49" s="199">
        <v>47</v>
      </c>
      <c r="B49" s="224">
        <f>'Cuestionario inicial'!B49</f>
        <v>0</v>
      </c>
      <c r="C49" s="225">
        <f>'Cuestionario inicial'!C49</f>
        <v>0</v>
      </c>
      <c r="D49" s="225">
        <f>'Cuestionario inicial'!D49</f>
        <v>0</v>
      </c>
      <c r="E49" s="225">
        <f>'Cuestionario inicial'!E49</f>
        <v>0</v>
      </c>
      <c r="F49" s="225">
        <f>'Cuestionario inicial'!F49</f>
        <v>0</v>
      </c>
      <c r="G49" s="225">
        <f>'Cuestionario inicial'!G49</f>
        <v>0</v>
      </c>
      <c r="H49" s="225">
        <f>'Cuestionario inicial'!H49</f>
        <v>0</v>
      </c>
      <c r="I49" s="225">
        <f>'Cuestionario inicial'!I49</f>
        <v>0</v>
      </c>
      <c r="J49" s="225">
        <f>'Cuestionario inicial'!J49</f>
        <v>0</v>
      </c>
      <c r="K49" s="226">
        <f>'Cuestionario inicial'!K49</f>
        <v>0</v>
      </c>
      <c r="L49" s="225">
        <f>'Cuestionario inicial'!L49</f>
        <v>0</v>
      </c>
      <c r="M49" s="225">
        <f>'Cuestionario inicial'!M49</f>
        <v>0</v>
      </c>
      <c r="N49" s="227">
        <f>'Cuestionario inicial'!N49</f>
        <v>0</v>
      </c>
      <c r="O4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" s="238" t="str">
        <f>IF(Tabla47[[#This Row],[A veces siento que hago todo mal. ]]&gt;=Tabla4[[#This Row],[A veces siento que hago todo mal. ]]+1,"SI",IF(Tabla47[[#This Row],[A veces siento que hago todo mal. ]]="","","NO"))</f>
        <v/>
      </c>
      <c r="AC4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" s="242" t="str">
        <f t="shared" si="0"/>
        <v/>
      </c>
    </row>
    <row r="50" spans="1:35" x14ac:dyDescent="0.5">
      <c r="A50" s="199">
        <v>48</v>
      </c>
      <c r="B50" s="213">
        <f>'Cuestionario inicial'!B50</f>
        <v>0</v>
      </c>
      <c r="C50" s="214">
        <f>'Cuestionario inicial'!C50</f>
        <v>0</v>
      </c>
      <c r="D50" s="214">
        <f>'Cuestionario inicial'!D50</f>
        <v>0</v>
      </c>
      <c r="E50" s="214">
        <f>'Cuestionario inicial'!E50</f>
        <v>0</v>
      </c>
      <c r="F50" s="215">
        <f>'Cuestionario inicial'!F50</f>
        <v>0</v>
      </c>
      <c r="G50" s="216">
        <f>'Cuestionario inicial'!G50</f>
        <v>0</v>
      </c>
      <c r="H50" s="214">
        <f>'Cuestionario inicial'!H50</f>
        <v>0</v>
      </c>
      <c r="I50" s="214">
        <f>'Cuestionario inicial'!I50</f>
        <v>0</v>
      </c>
      <c r="J50" s="217">
        <f>'Cuestionario inicial'!J50</f>
        <v>0</v>
      </c>
      <c r="K50" s="218">
        <f>'Cuestionario inicial'!K50</f>
        <v>0</v>
      </c>
      <c r="L50" s="219">
        <f>'Cuestionario inicial'!L50</f>
        <v>0</v>
      </c>
      <c r="M50" s="219">
        <f>'Cuestionario inicial'!M50</f>
        <v>0</v>
      </c>
      <c r="N50" s="223">
        <f>'Cuestionario inicial'!N50</f>
        <v>0</v>
      </c>
      <c r="O5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0" s="238" t="str">
        <f>IF(Tabla47[[#This Row],[A veces siento que hago todo mal. ]]&gt;=Tabla4[[#This Row],[A veces siento que hago todo mal. ]]+1,"SI",IF(Tabla47[[#This Row],[A veces siento que hago todo mal. ]]="","","NO"))</f>
        <v/>
      </c>
      <c r="AC5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0" s="242" t="str">
        <f t="shared" si="0"/>
        <v/>
      </c>
    </row>
    <row r="51" spans="1:35" x14ac:dyDescent="0.5">
      <c r="A51" s="199">
        <v>49</v>
      </c>
      <c r="B51" s="224">
        <f>'Cuestionario inicial'!B51</f>
        <v>0</v>
      </c>
      <c r="C51" s="225">
        <f>'Cuestionario inicial'!C51</f>
        <v>0</v>
      </c>
      <c r="D51" s="225">
        <f>'Cuestionario inicial'!D51</f>
        <v>0</v>
      </c>
      <c r="E51" s="225">
        <f>'Cuestionario inicial'!E51</f>
        <v>0</v>
      </c>
      <c r="F51" s="225">
        <f>'Cuestionario inicial'!F51</f>
        <v>0</v>
      </c>
      <c r="G51" s="225">
        <f>'Cuestionario inicial'!G51</f>
        <v>0</v>
      </c>
      <c r="H51" s="225">
        <f>'Cuestionario inicial'!H51</f>
        <v>0</v>
      </c>
      <c r="I51" s="225">
        <f>'Cuestionario inicial'!I51</f>
        <v>0</v>
      </c>
      <c r="J51" s="225">
        <f>'Cuestionario inicial'!J51</f>
        <v>0</v>
      </c>
      <c r="K51" s="226">
        <f>'Cuestionario inicial'!K51</f>
        <v>0</v>
      </c>
      <c r="L51" s="225">
        <f>'Cuestionario inicial'!L51</f>
        <v>0</v>
      </c>
      <c r="M51" s="225">
        <f>'Cuestionario inicial'!M51</f>
        <v>0</v>
      </c>
      <c r="N51" s="227">
        <f>'Cuestionario inicial'!N51</f>
        <v>0</v>
      </c>
      <c r="O5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1" s="238" t="str">
        <f>IF(Tabla47[[#This Row],[A veces siento que hago todo mal. ]]&gt;=Tabla4[[#This Row],[A veces siento que hago todo mal. ]]+1,"SI",IF(Tabla47[[#This Row],[A veces siento que hago todo mal. ]]="","","NO"))</f>
        <v/>
      </c>
      <c r="AC5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1" s="242" t="str">
        <f t="shared" si="0"/>
        <v/>
      </c>
    </row>
    <row r="52" spans="1:35" x14ac:dyDescent="0.5">
      <c r="A52" s="199">
        <v>50</v>
      </c>
      <c r="B52" s="213">
        <f>'Cuestionario inicial'!B52</f>
        <v>0</v>
      </c>
      <c r="C52" s="214">
        <f>'Cuestionario inicial'!C52</f>
        <v>0</v>
      </c>
      <c r="D52" s="214">
        <f>'Cuestionario inicial'!D52</f>
        <v>0</v>
      </c>
      <c r="E52" s="214">
        <f>'Cuestionario inicial'!E52</f>
        <v>0</v>
      </c>
      <c r="F52" s="215">
        <f>'Cuestionario inicial'!F52</f>
        <v>0</v>
      </c>
      <c r="G52" s="216">
        <f>'Cuestionario inicial'!G52</f>
        <v>0</v>
      </c>
      <c r="H52" s="214">
        <f>'Cuestionario inicial'!H52</f>
        <v>0</v>
      </c>
      <c r="I52" s="214">
        <f>'Cuestionario inicial'!I52</f>
        <v>0</v>
      </c>
      <c r="J52" s="217">
        <f>'Cuestionario inicial'!J52</f>
        <v>0</v>
      </c>
      <c r="K52" s="218">
        <f>'Cuestionario inicial'!K52</f>
        <v>0</v>
      </c>
      <c r="L52" s="219">
        <f>'Cuestionario inicial'!L52</f>
        <v>0</v>
      </c>
      <c r="M52" s="219">
        <f>'Cuestionario inicial'!M52</f>
        <v>0</v>
      </c>
      <c r="N52" s="223">
        <f>'Cuestionario inicial'!N52</f>
        <v>0</v>
      </c>
      <c r="O5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2" s="238" t="str">
        <f>IF(Tabla47[[#This Row],[A veces siento que hago todo mal. ]]&gt;=Tabla4[[#This Row],[A veces siento que hago todo mal. ]]+1,"SI",IF(Tabla47[[#This Row],[A veces siento que hago todo mal. ]]="","","NO"))</f>
        <v/>
      </c>
      <c r="AC5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2" s="242" t="str">
        <f t="shared" si="0"/>
        <v/>
      </c>
    </row>
    <row r="53" spans="1:35" x14ac:dyDescent="0.5">
      <c r="A53" s="199">
        <v>51</v>
      </c>
      <c r="B53" s="224">
        <f>'Cuestionario inicial'!B53</f>
        <v>0</v>
      </c>
      <c r="C53" s="225">
        <f>'Cuestionario inicial'!C53</f>
        <v>0</v>
      </c>
      <c r="D53" s="225">
        <f>'Cuestionario inicial'!D53</f>
        <v>0</v>
      </c>
      <c r="E53" s="225">
        <f>'Cuestionario inicial'!E53</f>
        <v>0</v>
      </c>
      <c r="F53" s="225">
        <f>'Cuestionario inicial'!F53</f>
        <v>0</v>
      </c>
      <c r="G53" s="225">
        <f>'Cuestionario inicial'!G53</f>
        <v>0</v>
      </c>
      <c r="H53" s="225">
        <f>'Cuestionario inicial'!H53</f>
        <v>0</v>
      </c>
      <c r="I53" s="225">
        <f>'Cuestionario inicial'!I53</f>
        <v>0</v>
      </c>
      <c r="J53" s="225">
        <f>'Cuestionario inicial'!J53</f>
        <v>0</v>
      </c>
      <c r="K53" s="226">
        <f>'Cuestionario inicial'!K53</f>
        <v>0</v>
      </c>
      <c r="L53" s="225">
        <f>'Cuestionario inicial'!L53</f>
        <v>0</v>
      </c>
      <c r="M53" s="225">
        <f>'Cuestionario inicial'!M53</f>
        <v>0</v>
      </c>
      <c r="N53" s="227">
        <f>'Cuestionario inicial'!N53</f>
        <v>0</v>
      </c>
      <c r="O5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3" s="238" t="str">
        <f>IF(Tabla47[[#This Row],[A veces siento que hago todo mal. ]]&gt;=Tabla4[[#This Row],[A veces siento que hago todo mal. ]]+1,"SI",IF(Tabla47[[#This Row],[A veces siento que hago todo mal. ]]="","","NO"))</f>
        <v/>
      </c>
      <c r="AC5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3" s="242" t="str">
        <f t="shared" si="0"/>
        <v/>
      </c>
    </row>
    <row r="54" spans="1:35" x14ac:dyDescent="0.5">
      <c r="A54" s="199">
        <v>52</v>
      </c>
      <c r="B54" s="213">
        <f>'Cuestionario inicial'!B54</f>
        <v>0</v>
      </c>
      <c r="C54" s="214">
        <f>'Cuestionario inicial'!C54</f>
        <v>0</v>
      </c>
      <c r="D54" s="214">
        <f>'Cuestionario inicial'!D54</f>
        <v>0</v>
      </c>
      <c r="E54" s="214">
        <f>'Cuestionario inicial'!E54</f>
        <v>0</v>
      </c>
      <c r="F54" s="215">
        <f>'Cuestionario inicial'!F54</f>
        <v>0</v>
      </c>
      <c r="G54" s="216">
        <f>'Cuestionario inicial'!G54</f>
        <v>0</v>
      </c>
      <c r="H54" s="214">
        <f>'Cuestionario inicial'!H54</f>
        <v>0</v>
      </c>
      <c r="I54" s="214">
        <f>'Cuestionario inicial'!I54</f>
        <v>0</v>
      </c>
      <c r="J54" s="217">
        <f>'Cuestionario inicial'!J54</f>
        <v>0</v>
      </c>
      <c r="K54" s="218">
        <f>'Cuestionario inicial'!K54</f>
        <v>0</v>
      </c>
      <c r="L54" s="219">
        <f>'Cuestionario inicial'!L54</f>
        <v>0</v>
      </c>
      <c r="M54" s="219">
        <f>'Cuestionario inicial'!M54</f>
        <v>0</v>
      </c>
      <c r="N54" s="223">
        <f>'Cuestionario inicial'!N54</f>
        <v>0</v>
      </c>
      <c r="O5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4" s="238" t="str">
        <f>IF(Tabla47[[#This Row],[A veces siento que hago todo mal. ]]&gt;=Tabla4[[#This Row],[A veces siento que hago todo mal. ]]+1,"SI",IF(Tabla47[[#This Row],[A veces siento que hago todo mal. ]]="","","NO"))</f>
        <v/>
      </c>
      <c r="AC5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4" s="242" t="str">
        <f t="shared" si="0"/>
        <v/>
      </c>
    </row>
    <row r="55" spans="1:35" x14ac:dyDescent="0.5">
      <c r="A55" s="199">
        <v>53</v>
      </c>
      <c r="B55" s="224">
        <f>'Cuestionario inicial'!B55</f>
        <v>0</v>
      </c>
      <c r="C55" s="225">
        <f>'Cuestionario inicial'!C55</f>
        <v>0</v>
      </c>
      <c r="D55" s="225">
        <f>'Cuestionario inicial'!D55</f>
        <v>0</v>
      </c>
      <c r="E55" s="225">
        <f>'Cuestionario inicial'!E55</f>
        <v>0</v>
      </c>
      <c r="F55" s="225">
        <f>'Cuestionario inicial'!F55</f>
        <v>0</v>
      </c>
      <c r="G55" s="225">
        <f>'Cuestionario inicial'!G55</f>
        <v>0</v>
      </c>
      <c r="H55" s="225">
        <f>'Cuestionario inicial'!H55</f>
        <v>0</v>
      </c>
      <c r="I55" s="225">
        <f>'Cuestionario inicial'!I55</f>
        <v>0</v>
      </c>
      <c r="J55" s="225">
        <f>'Cuestionario inicial'!J55</f>
        <v>0</v>
      </c>
      <c r="K55" s="226">
        <f>'Cuestionario inicial'!K55</f>
        <v>0</v>
      </c>
      <c r="L55" s="225">
        <f>'Cuestionario inicial'!L55</f>
        <v>0</v>
      </c>
      <c r="M55" s="225">
        <f>'Cuestionario inicial'!M55</f>
        <v>0</v>
      </c>
      <c r="N55" s="227">
        <f>'Cuestionario inicial'!N55</f>
        <v>0</v>
      </c>
      <c r="O5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5" s="238" t="str">
        <f>IF(Tabla47[[#This Row],[A veces siento que hago todo mal. ]]&gt;=Tabla4[[#This Row],[A veces siento que hago todo mal. ]]+1,"SI",IF(Tabla47[[#This Row],[A veces siento que hago todo mal. ]]="","","NO"))</f>
        <v/>
      </c>
      <c r="AC5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5" s="242" t="str">
        <f t="shared" si="0"/>
        <v/>
      </c>
    </row>
    <row r="56" spans="1:35" x14ac:dyDescent="0.5">
      <c r="A56" s="199">
        <v>54</v>
      </c>
      <c r="B56" s="213">
        <f>'Cuestionario inicial'!B56</f>
        <v>0</v>
      </c>
      <c r="C56" s="214">
        <f>'Cuestionario inicial'!C56</f>
        <v>0</v>
      </c>
      <c r="D56" s="214">
        <f>'Cuestionario inicial'!D56</f>
        <v>0</v>
      </c>
      <c r="E56" s="214">
        <f>'Cuestionario inicial'!E56</f>
        <v>0</v>
      </c>
      <c r="F56" s="215">
        <f>'Cuestionario inicial'!F56</f>
        <v>0</v>
      </c>
      <c r="G56" s="216">
        <f>'Cuestionario inicial'!G56</f>
        <v>0</v>
      </c>
      <c r="H56" s="214">
        <f>'Cuestionario inicial'!H56</f>
        <v>0</v>
      </c>
      <c r="I56" s="214">
        <f>'Cuestionario inicial'!I56</f>
        <v>0</v>
      </c>
      <c r="J56" s="217">
        <f>'Cuestionario inicial'!J56</f>
        <v>0</v>
      </c>
      <c r="K56" s="218">
        <f>'Cuestionario inicial'!K56</f>
        <v>0</v>
      </c>
      <c r="L56" s="219">
        <f>'Cuestionario inicial'!L56</f>
        <v>0</v>
      </c>
      <c r="M56" s="219">
        <f>'Cuestionario inicial'!M56</f>
        <v>0</v>
      </c>
      <c r="N56" s="223">
        <f>'Cuestionario inicial'!N56</f>
        <v>0</v>
      </c>
      <c r="O5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6" s="238" t="str">
        <f>IF(Tabla47[[#This Row],[A veces siento que hago todo mal. ]]&gt;=Tabla4[[#This Row],[A veces siento que hago todo mal. ]]+1,"SI",IF(Tabla47[[#This Row],[A veces siento que hago todo mal. ]]="","","NO"))</f>
        <v/>
      </c>
      <c r="AC5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6" s="242" t="str">
        <f t="shared" si="0"/>
        <v/>
      </c>
    </row>
    <row r="57" spans="1:35" x14ac:dyDescent="0.5">
      <c r="A57" s="199">
        <v>55</v>
      </c>
      <c r="B57" s="224">
        <f>'Cuestionario inicial'!B57</f>
        <v>0</v>
      </c>
      <c r="C57" s="225">
        <f>'Cuestionario inicial'!C57</f>
        <v>0</v>
      </c>
      <c r="D57" s="225">
        <f>'Cuestionario inicial'!D57</f>
        <v>0</v>
      </c>
      <c r="E57" s="225">
        <f>'Cuestionario inicial'!E57</f>
        <v>0</v>
      </c>
      <c r="F57" s="225">
        <f>'Cuestionario inicial'!F57</f>
        <v>0</v>
      </c>
      <c r="G57" s="225">
        <f>'Cuestionario inicial'!G57</f>
        <v>0</v>
      </c>
      <c r="H57" s="225">
        <f>'Cuestionario inicial'!H57</f>
        <v>0</v>
      </c>
      <c r="I57" s="225">
        <f>'Cuestionario inicial'!I57</f>
        <v>0</v>
      </c>
      <c r="J57" s="225">
        <f>'Cuestionario inicial'!J57</f>
        <v>0</v>
      </c>
      <c r="K57" s="226">
        <f>'Cuestionario inicial'!K57</f>
        <v>0</v>
      </c>
      <c r="L57" s="225">
        <f>'Cuestionario inicial'!L57</f>
        <v>0</v>
      </c>
      <c r="M57" s="225">
        <f>'Cuestionario inicial'!M57</f>
        <v>0</v>
      </c>
      <c r="N57" s="227">
        <f>'Cuestionario inicial'!N57</f>
        <v>0</v>
      </c>
      <c r="O5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7" s="238" t="str">
        <f>IF(Tabla47[[#This Row],[A veces siento que hago todo mal. ]]&gt;=Tabla4[[#This Row],[A veces siento que hago todo mal. ]]+1,"SI",IF(Tabla47[[#This Row],[A veces siento que hago todo mal. ]]="","","NO"))</f>
        <v/>
      </c>
      <c r="AC5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7" s="242" t="str">
        <f t="shared" si="0"/>
        <v/>
      </c>
    </row>
    <row r="58" spans="1:35" x14ac:dyDescent="0.5">
      <c r="A58" s="199">
        <v>56</v>
      </c>
      <c r="B58" s="213">
        <f>'Cuestionario inicial'!B58</f>
        <v>0</v>
      </c>
      <c r="C58" s="214">
        <f>'Cuestionario inicial'!C58</f>
        <v>0</v>
      </c>
      <c r="D58" s="214">
        <f>'Cuestionario inicial'!D58</f>
        <v>0</v>
      </c>
      <c r="E58" s="214">
        <f>'Cuestionario inicial'!E58</f>
        <v>0</v>
      </c>
      <c r="F58" s="215">
        <f>'Cuestionario inicial'!F58</f>
        <v>0</v>
      </c>
      <c r="G58" s="216">
        <f>'Cuestionario inicial'!G58</f>
        <v>0</v>
      </c>
      <c r="H58" s="214">
        <f>'Cuestionario inicial'!H58</f>
        <v>0</v>
      </c>
      <c r="I58" s="214">
        <f>'Cuestionario inicial'!I58</f>
        <v>0</v>
      </c>
      <c r="J58" s="217">
        <f>'Cuestionario inicial'!J58</f>
        <v>0</v>
      </c>
      <c r="K58" s="218">
        <f>'Cuestionario inicial'!K58</f>
        <v>0</v>
      </c>
      <c r="L58" s="219">
        <f>'Cuestionario inicial'!L58</f>
        <v>0</v>
      </c>
      <c r="M58" s="219">
        <f>'Cuestionario inicial'!M58</f>
        <v>0</v>
      </c>
      <c r="N58" s="223">
        <f>'Cuestionario inicial'!N58</f>
        <v>0</v>
      </c>
      <c r="O5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8" s="238" t="str">
        <f>IF(Tabla47[[#This Row],[A veces siento que hago todo mal. ]]&gt;=Tabla4[[#This Row],[A veces siento que hago todo mal. ]]+1,"SI",IF(Tabla47[[#This Row],[A veces siento que hago todo mal. ]]="","","NO"))</f>
        <v/>
      </c>
      <c r="AC5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8" s="242" t="str">
        <f t="shared" si="0"/>
        <v/>
      </c>
    </row>
    <row r="59" spans="1:35" x14ac:dyDescent="0.5">
      <c r="A59" s="199">
        <v>57</v>
      </c>
      <c r="B59" s="224">
        <f>'Cuestionario inicial'!B59</f>
        <v>0</v>
      </c>
      <c r="C59" s="225">
        <f>'Cuestionario inicial'!C59</f>
        <v>0</v>
      </c>
      <c r="D59" s="225">
        <f>'Cuestionario inicial'!D59</f>
        <v>0</v>
      </c>
      <c r="E59" s="225">
        <f>'Cuestionario inicial'!E59</f>
        <v>0</v>
      </c>
      <c r="F59" s="225">
        <f>'Cuestionario inicial'!F59</f>
        <v>0</v>
      </c>
      <c r="G59" s="225">
        <f>'Cuestionario inicial'!G59</f>
        <v>0</v>
      </c>
      <c r="H59" s="225">
        <f>'Cuestionario inicial'!H59</f>
        <v>0</v>
      </c>
      <c r="I59" s="225">
        <f>'Cuestionario inicial'!I59</f>
        <v>0</v>
      </c>
      <c r="J59" s="225">
        <f>'Cuestionario inicial'!J59</f>
        <v>0</v>
      </c>
      <c r="K59" s="226">
        <f>'Cuestionario inicial'!K59</f>
        <v>0</v>
      </c>
      <c r="L59" s="225">
        <f>'Cuestionario inicial'!L59</f>
        <v>0</v>
      </c>
      <c r="M59" s="225">
        <f>'Cuestionario inicial'!M59</f>
        <v>0</v>
      </c>
      <c r="N59" s="227">
        <f>'Cuestionario inicial'!N59</f>
        <v>0</v>
      </c>
      <c r="O5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5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5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5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5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5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5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5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5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5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5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5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5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59" s="238" t="str">
        <f>IF(Tabla47[[#This Row],[A veces siento que hago todo mal. ]]&gt;=Tabla4[[#This Row],[A veces siento que hago todo mal. ]]+1,"SI",IF(Tabla47[[#This Row],[A veces siento que hago todo mal. ]]="","","NO"))</f>
        <v/>
      </c>
      <c r="AC5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5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5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5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5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5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59" s="242" t="str">
        <f t="shared" si="0"/>
        <v/>
      </c>
    </row>
    <row r="60" spans="1:35" x14ac:dyDescent="0.5">
      <c r="A60" s="199">
        <v>58</v>
      </c>
      <c r="B60" s="213">
        <f>'Cuestionario inicial'!B60</f>
        <v>0</v>
      </c>
      <c r="C60" s="214">
        <f>'Cuestionario inicial'!C60</f>
        <v>0</v>
      </c>
      <c r="D60" s="214">
        <f>'Cuestionario inicial'!D60</f>
        <v>0</v>
      </c>
      <c r="E60" s="214">
        <f>'Cuestionario inicial'!E60</f>
        <v>0</v>
      </c>
      <c r="F60" s="215">
        <f>'Cuestionario inicial'!F60</f>
        <v>0</v>
      </c>
      <c r="G60" s="216">
        <f>'Cuestionario inicial'!G60</f>
        <v>0</v>
      </c>
      <c r="H60" s="214">
        <f>'Cuestionario inicial'!H60</f>
        <v>0</v>
      </c>
      <c r="I60" s="214">
        <f>'Cuestionario inicial'!I60</f>
        <v>0</v>
      </c>
      <c r="J60" s="217">
        <f>'Cuestionario inicial'!J60</f>
        <v>0</v>
      </c>
      <c r="K60" s="218">
        <f>'Cuestionario inicial'!K60</f>
        <v>0</v>
      </c>
      <c r="L60" s="219">
        <f>'Cuestionario inicial'!L60</f>
        <v>0</v>
      </c>
      <c r="M60" s="219">
        <f>'Cuestionario inicial'!M60</f>
        <v>0</v>
      </c>
      <c r="N60" s="223">
        <f>'Cuestionario inicial'!N60</f>
        <v>0</v>
      </c>
      <c r="O6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0" s="238" t="str">
        <f>IF(Tabla47[[#This Row],[A veces siento que hago todo mal. ]]&gt;=Tabla4[[#This Row],[A veces siento que hago todo mal. ]]+1,"SI",IF(Tabla47[[#This Row],[A veces siento que hago todo mal. ]]="","","NO"))</f>
        <v/>
      </c>
      <c r="AC6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0" s="242" t="str">
        <f t="shared" si="0"/>
        <v/>
      </c>
    </row>
    <row r="61" spans="1:35" x14ac:dyDescent="0.5">
      <c r="A61" s="199">
        <v>59</v>
      </c>
      <c r="B61" s="224">
        <f>'Cuestionario inicial'!B61</f>
        <v>0</v>
      </c>
      <c r="C61" s="225">
        <f>'Cuestionario inicial'!C61</f>
        <v>0</v>
      </c>
      <c r="D61" s="225">
        <f>'Cuestionario inicial'!D61</f>
        <v>0</v>
      </c>
      <c r="E61" s="225">
        <f>'Cuestionario inicial'!E61</f>
        <v>0</v>
      </c>
      <c r="F61" s="225">
        <f>'Cuestionario inicial'!F61</f>
        <v>0</v>
      </c>
      <c r="G61" s="225">
        <f>'Cuestionario inicial'!G61</f>
        <v>0</v>
      </c>
      <c r="H61" s="225">
        <f>'Cuestionario inicial'!H61</f>
        <v>0</v>
      </c>
      <c r="I61" s="225">
        <f>'Cuestionario inicial'!I61</f>
        <v>0</v>
      </c>
      <c r="J61" s="225">
        <f>'Cuestionario inicial'!J61</f>
        <v>0</v>
      </c>
      <c r="K61" s="226">
        <f>'Cuestionario inicial'!K61</f>
        <v>0</v>
      </c>
      <c r="L61" s="225">
        <f>'Cuestionario inicial'!L61</f>
        <v>0</v>
      </c>
      <c r="M61" s="225">
        <f>'Cuestionario inicial'!M61</f>
        <v>0</v>
      </c>
      <c r="N61" s="227">
        <f>'Cuestionario inicial'!N61</f>
        <v>0</v>
      </c>
      <c r="O6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1" s="238" t="str">
        <f>IF(Tabla47[[#This Row],[A veces siento que hago todo mal. ]]&gt;=Tabla4[[#This Row],[A veces siento que hago todo mal. ]]+1,"SI",IF(Tabla47[[#This Row],[A veces siento que hago todo mal. ]]="","","NO"))</f>
        <v/>
      </c>
      <c r="AC6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1" s="242" t="str">
        <f t="shared" si="0"/>
        <v/>
      </c>
    </row>
    <row r="62" spans="1:35" x14ac:dyDescent="0.5">
      <c r="A62" s="199">
        <v>60</v>
      </c>
      <c r="B62" s="213">
        <f>'Cuestionario inicial'!B62</f>
        <v>0</v>
      </c>
      <c r="C62" s="214">
        <f>'Cuestionario inicial'!C62</f>
        <v>0</v>
      </c>
      <c r="D62" s="214">
        <f>'Cuestionario inicial'!D62</f>
        <v>0</v>
      </c>
      <c r="E62" s="214">
        <f>'Cuestionario inicial'!E62</f>
        <v>0</v>
      </c>
      <c r="F62" s="215">
        <f>'Cuestionario inicial'!F62</f>
        <v>0</v>
      </c>
      <c r="G62" s="216">
        <f>'Cuestionario inicial'!G62</f>
        <v>0</v>
      </c>
      <c r="H62" s="214">
        <f>'Cuestionario inicial'!H62</f>
        <v>0</v>
      </c>
      <c r="I62" s="214">
        <f>'Cuestionario inicial'!I62</f>
        <v>0</v>
      </c>
      <c r="J62" s="217">
        <f>'Cuestionario inicial'!J62</f>
        <v>0</v>
      </c>
      <c r="K62" s="218">
        <f>'Cuestionario inicial'!K62</f>
        <v>0</v>
      </c>
      <c r="L62" s="219">
        <f>'Cuestionario inicial'!L62</f>
        <v>0</v>
      </c>
      <c r="M62" s="219">
        <f>'Cuestionario inicial'!M62</f>
        <v>0</v>
      </c>
      <c r="N62" s="223">
        <f>'Cuestionario inicial'!N62</f>
        <v>0</v>
      </c>
      <c r="O6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2" s="238" t="str">
        <f>IF(Tabla47[[#This Row],[A veces siento que hago todo mal. ]]&gt;=Tabla4[[#This Row],[A veces siento que hago todo mal. ]]+1,"SI",IF(Tabla47[[#This Row],[A veces siento que hago todo mal. ]]="","","NO"))</f>
        <v/>
      </c>
      <c r="AC6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2" s="242" t="str">
        <f t="shared" si="0"/>
        <v/>
      </c>
    </row>
    <row r="63" spans="1:35" x14ac:dyDescent="0.5">
      <c r="A63" s="199">
        <v>61</v>
      </c>
      <c r="B63" s="224">
        <f>'Cuestionario inicial'!B63</f>
        <v>0</v>
      </c>
      <c r="C63" s="225">
        <f>'Cuestionario inicial'!C63</f>
        <v>0</v>
      </c>
      <c r="D63" s="225">
        <f>'Cuestionario inicial'!D63</f>
        <v>0</v>
      </c>
      <c r="E63" s="225">
        <f>'Cuestionario inicial'!E63</f>
        <v>0</v>
      </c>
      <c r="F63" s="225">
        <f>'Cuestionario inicial'!F63</f>
        <v>0</v>
      </c>
      <c r="G63" s="225">
        <f>'Cuestionario inicial'!G63</f>
        <v>0</v>
      </c>
      <c r="H63" s="225">
        <f>'Cuestionario inicial'!H63</f>
        <v>0</v>
      </c>
      <c r="I63" s="225">
        <f>'Cuestionario inicial'!I63</f>
        <v>0</v>
      </c>
      <c r="J63" s="225">
        <f>'Cuestionario inicial'!J63</f>
        <v>0</v>
      </c>
      <c r="K63" s="226">
        <f>'Cuestionario inicial'!K63</f>
        <v>0</v>
      </c>
      <c r="L63" s="225">
        <f>'Cuestionario inicial'!L63</f>
        <v>0</v>
      </c>
      <c r="M63" s="225">
        <f>'Cuestionario inicial'!M63</f>
        <v>0</v>
      </c>
      <c r="N63" s="227">
        <f>'Cuestionario inicial'!N63</f>
        <v>0</v>
      </c>
      <c r="O6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3" s="238" t="str">
        <f>IF(Tabla47[[#This Row],[A veces siento que hago todo mal. ]]&gt;=Tabla4[[#This Row],[A veces siento que hago todo mal. ]]+1,"SI",IF(Tabla47[[#This Row],[A veces siento que hago todo mal. ]]="","","NO"))</f>
        <v/>
      </c>
      <c r="AC6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3" s="242" t="str">
        <f t="shared" si="0"/>
        <v/>
      </c>
    </row>
    <row r="64" spans="1:35" x14ac:dyDescent="0.5">
      <c r="A64" s="199">
        <v>62</v>
      </c>
      <c r="B64" s="213">
        <f>'Cuestionario inicial'!B64</f>
        <v>0</v>
      </c>
      <c r="C64" s="214">
        <f>'Cuestionario inicial'!C64</f>
        <v>0</v>
      </c>
      <c r="D64" s="214">
        <f>'Cuestionario inicial'!D64</f>
        <v>0</v>
      </c>
      <c r="E64" s="214">
        <f>'Cuestionario inicial'!E64</f>
        <v>0</v>
      </c>
      <c r="F64" s="215">
        <f>'Cuestionario inicial'!F64</f>
        <v>0</v>
      </c>
      <c r="G64" s="216">
        <f>'Cuestionario inicial'!G64</f>
        <v>0</v>
      </c>
      <c r="H64" s="214">
        <f>'Cuestionario inicial'!H64</f>
        <v>0</v>
      </c>
      <c r="I64" s="214">
        <f>'Cuestionario inicial'!I64</f>
        <v>0</v>
      </c>
      <c r="J64" s="217">
        <f>'Cuestionario inicial'!J64</f>
        <v>0</v>
      </c>
      <c r="K64" s="218">
        <f>'Cuestionario inicial'!K64</f>
        <v>0</v>
      </c>
      <c r="L64" s="219">
        <f>'Cuestionario inicial'!L64</f>
        <v>0</v>
      </c>
      <c r="M64" s="219">
        <f>'Cuestionario inicial'!M64</f>
        <v>0</v>
      </c>
      <c r="N64" s="223">
        <f>'Cuestionario inicial'!N64</f>
        <v>0</v>
      </c>
      <c r="O6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4" s="238" t="str">
        <f>IF(Tabla47[[#This Row],[A veces siento que hago todo mal. ]]&gt;=Tabla4[[#This Row],[A veces siento que hago todo mal. ]]+1,"SI",IF(Tabla47[[#This Row],[A veces siento que hago todo mal. ]]="","","NO"))</f>
        <v/>
      </c>
      <c r="AC6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4" s="242" t="str">
        <f t="shared" si="0"/>
        <v/>
      </c>
    </row>
    <row r="65" spans="1:35" x14ac:dyDescent="0.5">
      <c r="A65" s="199">
        <v>63</v>
      </c>
      <c r="B65" s="224">
        <f>'Cuestionario inicial'!B65</f>
        <v>0</v>
      </c>
      <c r="C65" s="225">
        <f>'Cuestionario inicial'!C65</f>
        <v>0</v>
      </c>
      <c r="D65" s="225">
        <f>'Cuestionario inicial'!D65</f>
        <v>0</v>
      </c>
      <c r="E65" s="225">
        <f>'Cuestionario inicial'!E65</f>
        <v>0</v>
      </c>
      <c r="F65" s="225">
        <f>'Cuestionario inicial'!F65</f>
        <v>0</v>
      </c>
      <c r="G65" s="225">
        <f>'Cuestionario inicial'!G65</f>
        <v>0</v>
      </c>
      <c r="H65" s="225">
        <f>'Cuestionario inicial'!H65</f>
        <v>0</v>
      </c>
      <c r="I65" s="225">
        <f>'Cuestionario inicial'!I65</f>
        <v>0</v>
      </c>
      <c r="J65" s="225">
        <f>'Cuestionario inicial'!J65</f>
        <v>0</v>
      </c>
      <c r="K65" s="226">
        <f>'Cuestionario inicial'!K65</f>
        <v>0</v>
      </c>
      <c r="L65" s="225">
        <f>'Cuestionario inicial'!L65</f>
        <v>0</v>
      </c>
      <c r="M65" s="225">
        <f>'Cuestionario inicial'!M65</f>
        <v>0</v>
      </c>
      <c r="N65" s="227">
        <f>'Cuestionario inicial'!N65</f>
        <v>0</v>
      </c>
      <c r="O6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5" s="238" t="str">
        <f>IF(Tabla47[[#This Row],[A veces siento que hago todo mal. ]]&gt;=Tabla4[[#This Row],[A veces siento que hago todo mal. ]]+1,"SI",IF(Tabla47[[#This Row],[A veces siento que hago todo mal. ]]="","","NO"))</f>
        <v/>
      </c>
      <c r="AC6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5" s="242" t="str">
        <f t="shared" si="0"/>
        <v/>
      </c>
    </row>
    <row r="66" spans="1:35" x14ac:dyDescent="0.5">
      <c r="A66" s="199">
        <v>64</v>
      </c>
      <c r="B66" s="213">
        <f>'Cuestionario inicial'!B66</f>
        <v>0</v>
      </c>
      <c r="C66" s="214">
        <f>'Cuestionario inicial'!C66</f>
        <v>0</v>
      </c>
      <c r="D66" s="214">
        <f>'Cuestionario inicial'!D66</f>
        <v>0</v>
      </c>
      <c r="E66" s="214">
        <f>'Cuestionario inicial'!E66</f>
        <v>0</v>
      </c>
      <c r="F66" s="215">
        <f>'Cuestionario inicial'!F66</f>
        <v>0</v>
      </c>
      <c r="G66" s="216">
        <f>'Cuestionario inicial'!G66</f>
        <v>0</v>
      </c>
      <c r="H66" s="214">
        <f>'Cuestionario inicial'!H66</f>
        <v>0</v>
      </c>
      <c r="I66" s="214">
        <f>'Cuestionario inicial'!I66</f>
        <v>0</v>
      </c>
      <c r="J66" s="217">
        <f>'Cuestionario inicial'!J66</f>
        <v>0</v>
      </c>
      <c r="K66" s="218">
        <f>'Cuestionario inicial'!K66</f>
        <v>0</v>
      </c>
      <c r="L66" s="219">
        <f>'Cuestionario inicial'!L66</f>
        <v>0</v>
      </c>
      <c r="M66" s="219">
        <f>'Cuestionario inicial'!M66</f>
        <v>0</v>
      </c>
      <c r="N66" s="223">
        <f>'Cuestionario inicial'!N66</f>
        <v>0</v>
      </c>
      <c r="O6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6" s="238" t="str">
        <f>IF(Tabla47[[#This Row],[A veces siento que hago todo mal. ]]&gt;=Tabla4[[#This Row],[A veces siento que hago todo mal. ]]+1,"SI",IF(Tabla47[[#This Row],[A veces siento que hago todo mal. ]]="","","NO"))</f>
        <v/>
      </c>
      <c r="AC6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6" s="242" t="str">
        <f t="shared" si="0"/>
        <v/>
      </c>
    </row>
    <row r="67" spans="1:35" x14ac:dyDescent="0.5">
      <c r="A67" s="199">
        <v>65</v>
      </c>
      <c r="B67" s="224">
        <f>'Cuestionario inicial'!B67</f>
        <v>0</v>
      </c>
      <c r="C67" s="225">
        <f>'Cuestionario inicial'!C67</f>
        <v>0</v>
      </c>
      <c r="D67" s="225">
        <f>'Cuestionario inicial'!D67</f>
        <v>0</v>
      </c>
      <c r="E67" s="225">
        <f>'Cuestionario inicial'!E67</f>
        <v>0</v>
      </c>
      <c r="F67" s="225">
        <f>'Cuestionario inicial'!F67</f>
        <v>0</v>
      </c>
      <c r="G67" s="225">
        <f>'Cuestionario inicial'!G67</f>
        <v>0</v>
      </c>
      <c r="H67" s="225">
        <f>'Cuestionario inicial'!H67</f>
        <v>0</v>
      </c>
      <c r="I67" s="225">
        <f>'Cuestionario inicial'!I67</f>
        <v>0</v>
      </c>
      <c r="J67" s="225">
        <f>'Cuestionario inicial'!J67</f>
        <v>0</v>
      </c>
      <c r="K67" s="226">
        <f>'Cuestionario inicial'!K67</f>
        <v>0</v>
      </c>
      <c r="L67" s="225">
        <f>'Cuestionario inicial'!L67</f>
        <v>0</v>
      </c>
      <c r="M67" s="225">
        <f>'Cuestionario inicial'!M67</f>
        <v>0</v>
      </c>
      <c r="N67" s="227">
        <f>'Cuestionario inicial'!N67</f>
        <v>0</v>
      </c>
      <c r="O6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7" s="238" t="str">
        <f>IF(Tabla47[[#This Row],[A veces siento que hago todo mal. ]]&gt;=Tabla4[[#This Row],[A veces siento que hago todo mal. ]]+1,"SI",IF(Tabla47[[#This Row],[A veces siento que hago todo mal. ]]="","","NO"))</f>
        <v/>
      </c>
      <c r="AC6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7" s="242" t="str">
        <f t="shared" si="0"/>
        <v/>
      </c>
    </row>
    <row r="68" spans="1:35" x14ac:dyDescent="0.5">
      <c r="A68" s="199">
        <v>66</v>
      </c>
      <c r="B68" s="213">
        <f>'Cuestionario inicial'!B68</f>
        <v>0</v>
      </c>
      <c r="C68" s="214">
        <f>'Cuestionario inicial'!C68</f>
        <v>0</v>
      </c>
      <c r="D68" s="214">
        <f>'Cuestionario inicial'!D68</f>
        <v>0</v>
      </c>
      <c r="E68" s="214">
        <f>'Cuestionario inicial'!E68</f>
        <v>0</v>
      </c>
      <c r="F68" s="215">
        <f>'Cuestionario inicial'!F68</f>
        <v>0</v>
      </c>
      <c r="G68" s="216">
        <f>'Cuestionario inicial'!G68</f>
        <v>0</v>
      </c>
      <c r="H68" s="214">
        <f>'Cuestionario inicial'!H68</f>
        <v>0</v>
      </c>
      <c r="I68" s="214">
        <f>'Cuestionario inicial'!I68</f>
        <v>0</v>
      </c>
      <c r="J68" s="217">
        <f>'Cuestionario inicial'!J68</f>
        <v>0</v>
      </c>
      <c r="K68" s="218">
        <f>'Cuestionario inicial'!K68</f>
        <v>0</v>
      </c>
      <c r="L68" s="219">
        <f>'Cuestionario inicial'!L68</f>
        <v>0</v>
      </c>
      <c r="M68" s="219">
        <f>'Cuestionario inicial'!M68</f>
        <v>0</v>
      </c>
      <c r="N68" s="223">
        <f>'Cuestionario inicial'!N68</f>
        <v>0</v>
      </c>
      <c r="O6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8" s="238" t="str">
        <f>IF(Tabla47[[#This Row],[A veces siento que hago todo mal. ]]&gt;=Tabla4[[#This Row],[A veces siento que hago todo mal. ]]+1,"SI",IF(Tabla47[[#This Row],[A veces siento que hago todo mal. ]]="","","NO"))</f>
        <v/>
      </c>
      <c r="AC6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8" s="242" t="str">
        <f t="shared" ref="AI68:AI131" si="1">IF(COUNTIF(O68:AH68,"SI")&gt;=3,"SI",IF(COUNTIF(O68:AH68,""),"","NO"))</f>
        <v/>
      </c>
    </row>
    <row r="69" spans="1:35" x14ac:dyDescent="0.5">
      <c r="A69" s="199">
        <v>67</v>
      </c>
      <c r="B69" s="224">
        <f>'Cuestionario inicial'!B69</f>
        <v>0</v>
      </c>
      <c r="C69" s="225">
        <f>'Cuestionario inicial'!C69</f>
        <v>0</v>
      </c>
      <c r="D69" s="225">
        <f>'Cuestionario inicial'!D69</f>
        <v>0</v>
      </c>
      <c r="E69" s="225">
        <f>'Cuestionario inicial'!E69</f>
        <v>0</v>
      </c>
      <c r="F69" s="225">
        <f>'Cuestionario inicial'!F69</f>
        <v>0</v>
      </c>
      <c r="G69" s="225">
        <f>'Cuestionario inicial'!G69</f>
        <v>0</v>
      </c>
      <c r="H69" s="225">
        <f>'Cuestionario inicial'!H69</f>
        <v>0</v>
      </c>
      <c r="I69" s="225">
        <f>'Cuestionario inicial'!I69</f>
        <v>0</v>
      </c>
      <c r="J69" s="225">
        <f>'Cuestionario inicial'!J69</f>
        <v>0</v>
      </c>
      <c r="K69" s="226">
        <f>'Cuestionario inicial'!K69</f>
        <v>0</v>
      </c>
      <c r="L69" s="225">
        <f>'Cuestionario inicial'!L69</f>
        <v>0</v>
      </c>
      <c r="M69" s="225">
        <f>'Cuestionario inicial'!M69</f>
        <v>0</v>
      </c>
      <c r="N69" s="227">
        <f>'Cuestionario inicial'!N69</f>
        <v>0</v>
      </c>
      <c r="O6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6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6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6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6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6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6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6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6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6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6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6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6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69" s="238" t="str">
        <f>IF(Tabla47[[#This Row],[A veces siento que hago todo mal. ]]&gt;=Tabla4[[#This Row],[A veces siento que hago todo mal. ]]+1,"SI",IF(Tabla47[[#This Row],[A veces siento que hago todo mal. ]]="","","NO"))</f>
        <v/>
      </c>
      <c r="AC6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6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6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6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6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6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69" s="242" t="str">
        <f t="shared" si="1"/>
        <v/>
      </c>
    </row>
    <row r="70" spans="1:35" x14ac:dyDescent="0.5">
      <c r="A70" s="199">
        <v>68</v>
      </c>
      <c r="B70" s="213">
        <f>'Cuestionario inicial'!B70</f>
        <v>0</v>
      </c>
      <c r="C70" s="214">
        <f>'Cuestionario inicial'!C70</f>
        <v>0</v>
      </c>
      <c r="D70" s="214">
        <f>'Cuestionario inicial'!D70</f>
        <v>0</v>
      </c>
      <c r="E70" s="214">
        <f>'Cuestionario inicial'!E70</f>
        <v>0</v>
      </c>
      <c r="F70" s="215">
        <f>'Cuestionario inicial'!F70</f>
        <v>0</v>
      </c>
      <c r="G70" s="216">
        <f>'Cuestionario inicial'!G70</f>
        <v>0</v>
      </c>
      <c r="H70" s="214">
        <f>'Cuestionario inicial'!H70</f>
        <v>0</v>
      </c>
      <c r="I70" s="214">
        <f>'Cuestionario inicial'!I70</f>
        <v>0</v>
      </c>
      <c r="J70" s="217">
        <f>'Cuestionario inicial'!J70</f>
        <v>0</v>
      </c>
      <c r="K70" s="218">
        <f>'Cuestionario inicial'!K70</f>
        <v>0</v>
      </c>
      <c r="L70" s="219">
        <f>'Cuestionario inicial'!L70</f>
        <v>0</v>
      </c>
      <c r="M70" s="219">
        <f>'Cuestionario inicial'!M70</f>
        <v>0</v>
      </c>
      <c r="N70" s="223">
        <f>'Cuestionario inicial'!N70</f>
        <v>0</v>
      </c>
      <c r="O7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0" s="238" t="str">
        <f>IF(Tabla47[[#This Row],[A veces siento que hago todo mal. ]]&gt;=Tabla4[[#This Row],[A veces siento que hago todo mal. ]]+1,"SI",IF(Tabla47[[#This Row],[A veces siento que hago todo mal. ]]="","","NO"))</f>
        <v/>
      </c>
      <c r="AC7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0" s="242" t="str">
        <f t="shared" si="1"/>
        <v/>
      </c>
    </row>
    <row r="71" spans="1:35" x14ac:dyDescent="0.5">
      <c r="A71" s="199">
        <v>69</v>
      </c>
      <c r="B71" s="224">
        <f>'Cuestionario inicial'!B71</f>
        <v>0</v>
      </c>
      <c r="C71" s="225">
        <f>'Cuestionario inicial'!C71</f>
        <v>0</v>
      </c>
      <c r="D71" s="225">
        <f>'Cuestionario inicial'!D71</f>
        <v>0</v>
      </c>
      <c r="E71" s="225">
        <f>'Cuestionario inicial'!E71</f>
        <v>0</v>
      </c>
      <c r="F71" s="225">
        <f>'Cuestionario inicial'!F71</f>
        <v>0</v>
      </c>
      <c r="G71" s="225">
        <f>'Cuestionario inicial'!G71</f>
        <v>0</v>
      </c>
      <c r="H71" s="225">
        <f>'Cuestionario inicial'!H71</f>
        <v>0</v>
      </c>
      <c r="I71" s="225">
        <f>'Cuestionario inicial'!I71</f>
        <v>0</v>
      </c>
      <c r="J71" s="225">
        <f>'Cuestionario inicial'!J71</f>
        <v>0</v>
      </c>
      <c r="K71" s="226">
        <f>'Cuestionario inicial'!K71</f>
        <v>0</v>
      </c>
      <c r="L71" s="225">
        <f>'Cuestionario inicial'!L71</f>
        <v>0</v>
      </c>
      <c r="M71" s="225">
        <f>'Cuestionario inicial'!M71</f>
        <v>0</v>
      </c>
      <c r="N71" s="227">
        <f>'Cuestionario inicial'!N71</f>
        <v>0</v>
      </c>
      <c r="O7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1" s="238" t="str">
        <f>IF(Tabla47[[#This Row],[A veces siento que hago todo mal. ]]&gt;=Tabla4[[#This Row],[A veces siento que hago todo mal. ]]+1,"SI",IF(Tabla47[[#This Row],[A veces siento que hago todo mal. ]]="","","NO"))</f>
        <v/>
      </c>
      <c r="AC7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1" s="242" t="str">
        <f t="shared" si="1"/>
        <v/>
      </c>
    </row>
    <row r="72" spans="1:35" x14ac:dyDescent="0.5">
      <c r="A72" s="199">
        <v>70</v>
      </c>
      <c r="B72" s="213">
        <f>'Cuestionario inicial'!B72</f>
        <v>0</v>
      </c>
      <c r="C72" s="214">
        <f>'Cuestionario inicial'!C72</f>
        <v>0</v>
      </c>
      <c r="D72" s="214">
        <f>'Cuestionario inicial'!D72</f>
        <v>0</v>
      </c>
      <c r="E72" s="214">
        <f>'Cuestionario inicial'!E72</f>
        <v>0</v>
      </c>
      <c r="F72" s="215">
        <f>'Cuestionario inicial'!F72</f>
        <v>0</v>
      </c>
      <c r="G72" s="216">
        <f>'Cuestionario inicial'!G72</f>
        <v>0</v>
      </c>
      <c r="H72" s="214">
        <f>'Cuestionario inicial'!H72</f>
        <v>0</v>
      </c>
      <c r="I72" s="214">
        <f>'Cuestionario inicial'!I72</f>
        <v>0</v>
      </c>
      <c r="J72" s="217">
        <f>'Cuestionario inicial'!J72</f>
        <v>0</v>
      </c>
      <c r="K72" s="218">
        <f>'Cuestionario inicial'!K72</f>
        <v>0</v>
      </c>
      <c r="L72" s="219">
        <f>'Cuestionario inicial'!L72</f>
        <v>0</v>
      </c>
      <c r="M72" s="219">
        <f>'Cuestionario inicial'!M72</f>
        <v>0</v>
      </c>
      <c r="N72" s="223">
        <f>'Cuestionario inicial'!N72</f>
        <v>0</v>
      </c>
      <c r="O7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2" s="238" t="str">
        <f>IF(Tabla47[[#This Row],[A veces siento que hago todo mal. ]]&gt;=Tabla4[[#This Row],[A veces siento que hago todo mal. ]]+1,"SI",IF(Tabla47[[#This Row],[A veces siento que hago todo mal. ]]="","","NO"))</f>
        <v/>
      </c>
      <c r="AC7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2" s="242" t="str">
        <f t="shared" si="1"/>
        <v/>
      </c>
    </row>
    <row r="73" spans="1:35" x14ac:dyDescent="0.5">
      <c r="A73" s="199">
        <v>71</v>
      </c>
      <c r="B73" s="224">
        <f>'Cuestionario inicial'!B73</f>
        <v>0</v>
      </c>
      <c r="C73" s="225">
        <f>'Cuestionario inicial'!C73</f>
        <v>0</v>
      </c>
      <c r="D73" s="225">
        <f>'Cuestionario inicial'!D73</f>
        <v>0</v>
      </c>
      <c r="E73" s="225">
        <f>'Cuestionario inicial'!E73</f>
        <v>0</v>
      </c>
      <c r="F73" s="225">
        <f>'Cuestionario inicial'!F73</f>
        <v>0</v>
      </c>
      <c r="G73" s="225">
        <f>'Cuestionario inicial'!G73</f>
        <v>0</v>
      </c>
      <c r="H73" s="225">
        <f>'Cuestionario inicial'!H73</f>
        <v>0</v>
      </c>
      <c r="I73" s="225">
        <f>'Cuestionario inicial'!I73</f>
        <v>0</v>
      </c>
      <c r="J73" s="225">
        <f>'Cuestionario inicial'!J73</f>
        <v>0</v>
      </c>
      <c r="K73" s="226">
        <f>'Cuestionario inicial'!K73</f>
        <v>0</v>
      </c>
      <c r="L73" s="225">
        <f>'Cuestionario inicial'!L73</f>
        <v>0</v>
      </c>
      <c r="M73" s="225">
        <f>'Cuestionario inicial'!M73</f>
        <v>0</v>
      </c>
      <c r="N73" s="227">
        <f>'Cuestionario inicial'!N73</f>
        <v>0</v>
      </c>
      <c r="O7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3" s="238" t="str">
        <f>IF(Tabla47[[#This Row],[A veces siento que hago todo mal. ]]&gt;=Tabla4[[#This Row],[A veces siento que hago todo mal. ]]+1,"SI",IF(Tabla47[[#This Row],[A veces siento que hago todo mal. ]]="","","NO"))</f>
        <v/>
      </c>
      <c r="AC7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3" s="242" t="str">
        <f t="shared" si="1"/>
        <v/>
      </c>
    </row>
    <row r="74" spans="1:35" x14ac:dyDescent="0.5">
      <c r="A74" s="199">
        <v>72</v>
      </c>
      <c r="B74" s="213">
        <f>'Cuestionario inicial'!B74</f>
        <v>0</v>
      </c>
      <c r="C74" s="214">
        <f>'Cuestionario inicial'!C74</f>
        <v>0</v>
      </c>
      <c r="D74" s="214">
        <f>'Cuestionario inicial'!D74</f>
        <v>0</v>
      </c>
      <c r="E74" s="214">
        <f>'Cuestionario inicial'!E74</f>
        <v>0</v>
      </c>
      <c r="F74" s="215">
        <f>'Cuestionario inicial'!F74</f>
        <v>0</v>
      </c>
      <c r="G74" s="216">
        <f>'Cuestionario inicial'!G74</f>
        <v>0</v>
      </c>
      <c r="H74" s="214">
        <f>'Cuestionario inicial'!H74</f>
        <v>0</v>
      </c>
      <c r="I74" s="214">
        <f>'Cuestionario inicial'!I74</f>
        <v>0</v>
      </c>
      <c r="J74" s="217">
        <f>'Cuestionario inicial'!J74</f>
        <v>0</v>
      </c>
      <c r="K74" s="218">
        <f>'Cuestionario inicial'!K74</f>
        <v>0</v>
      </c>
      <c r="L74" s="219">
        <f>'Cuestionario inicial'!L74</f>
        <v>0</v>
      </c>
      <c r="M74" s="219">
        <f>'Cuestionario inicial'!M74</f>
        <v>0</v>
      </c>
      <c r="N74" s="223">
        <f>'Cuestionario inicial'!N74</f>
        <v>0</v>
      </c>
      <c r="O7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4" s="238" t="str">
        <f>IF(Tabla47[[#This Row],[A veces siento que hago todo mal. ]]&gt;=Tabla4[[#This Row],[A veces siento que hago todo mal. ]]+1,"SI",IF(Tabla47[[#This Row],[A veces siento que hago todo mal. ]]="","","NO"))</f>
        <v/>
      </c>
      <c r="AC7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4" s="242" t="str">
        <f t="shared" si="1"/>
        <v/>
      </c>
    </row>
    <row r="75" spans="1:35" x14ac:dyDescent="0.5">
      <c r="A75" s="199">
        <v>73</v>
      </c>
      <c r="B75" s="224">
        <f>'Cuestionario inicial'!B75</f>
        <v>0</v>
      </c>
      <c r="C75" s="225">
        <f>'Cuestionario inicial'!C75</f>
        <v>0</v>
      </c>
      <c r="D75" s="225">
        <f>'Cuestionario inicial'!D75</f>
        <v>0</v>
      </c>
      <c r="E75" s="225">
        <f>'Cuestionario inicial'!E75</f>
        <v>0</v>
      </c>
      <c r="F75" s="225">
        <f>'Cuestionario inicial'!F75</f>
        <v>0</v>
      </c>
      <c r="G75" s="225">
        <f>'Cuestionario inicial'!G75</f>
        <v>0</v>
      </c>
      <c r="H75" s="225">
        <f>'Cuestionario inicial'!H75</f>
        <v>0</v>
      </c>
      <c r="I75" s="225">
        <f>'Cuestionario inicial'!I75</f>
        <v>0</v>
      </c>
      <c r="J75" s="225">
        <f>'Cuestionario inicial'!J75</f>
        <v>0</v>
      </c>
      <c r="K75" s="226">
        <f>'Cuestionario inicial'!K75</f>
        <v>0</v>
      </c>
      <c r="L75" s="225">
        <f>'Cuestionario inicial'!L75</f>
        <v>0</v>
      </c>
      <c r="M75" s="225">
        <f>'Cuestionario inicial'!M75</f>
        <v>0</v>
      </c>
      <c r="N75" s="227">
        <f>'Cuestionario inicial'!N75</f>
        <v>0</v>
      </c>
      <c r="O7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5" s="238" t="str">
        <f>IF(Tabla47[[#This Row],[A veces siento que hago todo mal. ]]&gt;=Tabla4[[#This Row],[A veces siento que hago todo mal. ]]+1,"SI",IF(Tabla47[[#This Row],[A veces siento que hago todo mal. ]]="","","NO"))</f>
        <v/>
      </c>
      <c r="AC7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5" s="242" t="str">
        <f t="shared" si="1"/>
        <v/>
      </c>
    </row>
    <row r="76" spans="1:35" x14ac:dyDescent="0.5">
      <c r="A76" s="199">
        <v>74</v>
      </c>
      <c r="B76" s="213">
        <f>'Cuestionario inicial'!B76</f>
        <v>0</v>
      </c>
      <c r="C76" s="214">
        <f>'Cuestionario inicial'!C76</f>
        <v>0</v>
      </c>
      <c r="D76" s="214">
        <f>'Cuestionario inicial'!D76</f>
        <v>0</v>
      </c>
      <c r="E76" s="214">
        <f>'Cuestionario inicial'!E76</f>
        <v>0</v>
      </c>
      <c r="F76" s="215">
        <f>'Cuestionario inicial'!F76</f>
        <v>0</v>
      </c>
      <c r="G76" s="216">
        <f>'Cuestionario inicial'!G76</f>
        <v>0</v>
      </c>
      <c r="H76" s="214">
        <f>'Cuestionario inicial'!H76</f>
        <v>0</v>
      </c>
      <c r="I76" s="214">
        <f>'Cuestionario inicial'!I76</f>
        <v>0</v>
      </c>
      <c r="J76" s="217">
        <f>'Cuestionario inicial'!J76</f>
        <v>0</v>
      </c>
      <c r="K76" s="218">
        <f>'Cuestionario inicial'!K76</f>
        <v>0</v>
      </c>
      <c r="L76" s="219">
        <f>'Cuestionario inicial'!L76</f>
        <v>0</v>
      </c>
      <c r="M76" s="219">
        <f>'Cuestionario inicial'!M76</f>
        <v>0</v>
      </c>
      <c r="N76" s="223">
        <f>'Cuestionario inicial'!N76</f>
        <v>0</v>
      </c>
      <c r="O7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6" s="238" t="str">
        <f>IF(Tabla47[[#This Row],[A veces siento que hago todo mal. ]]&gt;=Tabla4[[#This Row],[A veces siento que hago todo mal. ]]+1,"SI",IF(Tabla47[[#This Row],[A veces siento que hago todo mal. ]]="","","NO"))</f>
        <v/>
      </c>
      <c r="AC7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6" s="242" t="str">
        <f t="shared" si="1"/>
        <v/>
      </c>
    </row>
    <row r="77" spans="1:35" x14ac:dyDescent="0.5">
      <c r="A77" s="199">
        <v>75</v>
      </c>
      <c r="B77" s="224">
        <f>'Cuestionario inicial'!B77</f>
        <v>0</v>
      </c>
      <c r="C77" s="225">
        <f>'Cuestionario inicial'!C77</f>
        <v>0</v>
      </c>
      <c r="D77" s="225">
        <f>'Cuestionario inicial'!D77</f>
        <v>0</v>
      </c>
      <c r="E77" s="225">
        <f>'Cuestionario inicial'!E77</f>
        <v>0</v>
      </c>
      <c r="F77" s="225">
        <f>'Cuestionario inicial'!F77</f>
        <v>0</v>
      </c>
      <c r="G77" s="225">
        <f>'Cuestionario inicial'!G77</f>
        <v>0</v>
      </c>
      <c r="H77" s="225">
        <f>'Cuestionario inicial'!H77</f>
        <v>0</v>
      </c>
      <c r="I77" s="225">
        <f>'Cuestionario inicial'!I77</f>
        <v>0</v>
      </c>
      <c r="J77" s="225">
        <f>'Cuestionario inicial'!J77</f>
        <v>0</v>
      </c>
      <c r="K77" s="226">
        <f>'Cuestionario inicial'!K77</f>
        <v>0</v>
      </c>
      <c r="L77" s="225">
        <f>'Cuestionario inicial'!L77</f>
        <v>0</v>
      </c>
      <c r="M77" s="225">
        <f>'Cuestionario inicial'!M77</f>
        <v>0</v>
      </c>
      <c r="N77" s="227">
        <f>'Cuestionario inicial'!N77</f>
        <v>0</v>
      </c>
      <c r="O7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7" s="238" t="str">
        <f>IF(Tabla47[[#This Row],[A veces siento que hago todo mal. ]]&gt;=Tabla4[[#This Row],[A veces siento que hago todo mal. ]]+1,"SI",IF(Tabla47[[#This Row],[A veces siento que hago todo mal. ]]="","","NO"))</f>
        <v/>
      </c>
      <c r="AC7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7" s="242" t="str">
        <f t="shared" si="1"/>
        <v/>
      </c>
    </row>
    <row r="78" spans="1:35" x14ac:dyDescent="0.5">
      <c r="A78" s="199">
        <v>76</v>
      </c>
      <c r="B78" s="213">
        <f>'Cuestionario inicial'!B78</f>
        <v>0</v>
      </c>
      <c r="C78" s="214">
        <f>'Cuestionario inicial'!C78</f>
        <v>0</v>
      </c>
      <c r="D78" s="214">
        <f>'Cuestionario inicial'!D78</f>
        <v>0</v>
      </c>
      <c r="E78" s="214">
        <f>'Cuestionario inicial'!E78</f>
        <v>0</v>
      </c>
      <c r="F78" s="215">
        <f>'Cuestionario inicial'!F78</f>
        <v>0</v>
      </c>
      <c r="G78" s="216">
        <f>'Cuestionario inicial'!G78</f>
        <v>0</v>
      </c>
      <c r="H78" s="214">
        <f>'Cuestionario inicial'!H78</f>
        <v>0</v>
      </c>
      <c r="I78" s="214">
        <f>'Cuestionario inicial'!I78</f>
        <v>0</v>
      </c>
      <c r="J78" s="217">
        <f>'Cuestionario inicial'!J78</f>
        <v>0</v>
      </c>
      <c r="K78" s="218">
        <f>'Cuestionario inicial'!K78</f>
        <v>0</v>
      </c>
      <c r="L78" s="219">
        <f>'Cuestionario inicial'!L78</f>
        <v>0</v>
      </c>
      <c r="M78" s="219">
        <f>'Cuestionario inicial'!M78</f>
        <v>0</v>
      </c>
      <c r="N78" s="223">
        <f>'Cuestionario inicial'!N78</f>
        <v>0</v>
      </c>
      <c r="O7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8" s="238" t="str">
        <f>IF(Tabla47[[#This Row],[A veces siento que hago todo mal. ]]&gt;=Tabla4[[#This Row],[A veces siento que hago todo mal. ]]+1,"SI",IF(Tabla47[[#This Row],[A veces siento que hago todo mal. ]]="","","NO"))</f>
        <v/>
      </c>
      <c r="AC7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8" s="242" t="str">
        <f t="shared" si="1"/>
        <v/>
      </c>
    </row>
    <row r="79" spans="1:35" x14ac:dyDescent="0.5">
      <c r="A79" s="199">
        <v>77</v>
      </c>
      <c r="B79" s="224">
        <f>'Cuestionario inicial'!B79</f>
        <v>0</v>
      </c>
      <c r="C79" s="225">
        <f>'Cuestionario inicial'!C79</f>
        <v>0</v>
      </c>
      <c r="D79" s="225">
        <f>'Cuestionario inicial'!D79</f>
        <v>0</v>
      </c>
      <c r="E79" s="225">
        <f>'Cuestionario inicial'!E79</f>
        <v>0</v>
      </c>
      <c r="F79" s="225">
        <f>'Cuestionario inicial'!F79</f>
        <v>0</v>
      </c>
      <c r="G79" s="225">
        <f>'Cuestionario inicial'!G79</f>
        <v>0</v>
      </c>
      <c r="H79" s="225">
        <f>'Cuestionario inicial'!H79</f>
        <v>0</v>
      </c>
      <c r="I79" s="225">
        <f>'Cuestionario inicial'!I79</f>
        <v>0</v>
      </c>
      <c r="J79" s="225">
        <f>'Cuestionario inicial'!J79</f>
        <v>0</v>
      </c>
      <c r="K79" s="226">
        <f>'Cuestionario inicial'!K79</f>
        <v>0</v>
      </c>
      <c r="L79" s="225">
        <f>'Cuestionario inicial'!L79</f>
        <v>0</v>
      </c>
      <c r="M79" s="225">
        <f>'Cuestionario inicial'!M79</f>
        <v>0</v>
      </c>
      <c r="N79" s="227">
        <f>'Cuestionario inicial'!N79</f>
        <v>0</v>
      </c>
      <c r="O7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7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7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7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7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7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7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7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7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7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7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7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7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79" s="238" t="str">
        <f>IF(Tabla47[[#This Row],[A veces siento que hago todo mal. ]]&gt;=Tabla4[[#This Row],[A veces siento que hago todo mal. ]]+1,"SI",IF(Tabla47[[#This Row],[A veces siento que hago todo mal. ]]="","","NO"))</f>
        <v/>
      </c>
      <c r="AC7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7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7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7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7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7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79" s="242" t="str">
        <f t="shared" si="1"/>
        <v/>
      </c>
    </row>
    <row r="80" spans="1:35" x14ac:dyDescent="0.5">
      <c r="A80" s="199">
        <v>78</v>
      </c>
      <c r="B80" s="213">
        <f>'Cuestionario inicial'!B80</f>
        <v>0</v>
      </c>
      <c r="C80" s="214">
        <f>'Cuestionario inicial'!C80</f>
        <v>0</v>
      </c>
      <c r="D80" s="214">
        <f>'Cuestionario inicial'!D80</f>
        <v>0</v>
      </c>
      <c r="E80" s="214">
        <f>'Cuestionario inicial'!E80</f>
        <v>0</v>
      </c>
      <c r="F80" s="215">
        <f>'Cuestionario inicial'!F80</f>
        <v>0</v>
      </c>
      <c r="G80" s="216">
        <f>'Cuestionario inicial'!G80</f>
        <v>0</v>
      </c>
      <c r="H80" s="214">
        <f>'Cuestionario inicial'!H80</f>
        <v>0</v>
      </c>
      <c r="I80" s="214">
        <f>'Cuestionario inicial'!I80</f>
        <v>0</v>
      </c>
      <c r="J80" s="217">
        <f>'Cuestionario inicial'!J80</f>
        <v>0</v>
      </c>
      <c r="K80" s="218">
        <f>'Cuestionario inicial'!K80</f>
        <v>0</v>
      </c>
      <c r="L80" s="219">
        <f>'Cuestionario inicial'!L80</f>
        <v>0</v>
      </c>
      <c r="M80" s="219">
        <f>'Cuestionario inicial'!M80</f>
        <v>0</v>
      </c>
      <c r="N80" s="223">
        <f>'Cuestionario inicial'!N80</f>
        <v>0</v>
      </c>
      <c r="O8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0" s="238" t="str">
        <f>IF(Tabla47[[#This Row],[A veces siento que hago todo mal. ]]&gt;=Tabla4[[#This Row],[A veces siento que hago todo mal. ]]+1,"SI",IF(Tabla47[[#This Row],[A veces siento que hago todo mal. ]]="","","NO"))</f>
        <v/>
      </c>
      <c r="AC8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0" s="242" t="str">
        <f t="shared" si="1"/>
        <v/>
      </c>
    </row>
    <row r="81" spans="1:35" x14ac:dyDescent="0.5">
      <c r="A81" s="199">
        <v>79</v>
      </c>
      <c r="B81" s="224">
        <f>'Cuestionario inicial'!B81</f>
        <v>0</v>
      </c>
      <c r="C81" s="225">
        <f>'Cuestionario inicial'!C81</f>
        <v>0</v>
      </c>
      <c r="D81" s="225">
        <f>'Cuestionario inicial'!D81</f>
        <v>0</v>
      </c>
      <c r="E81" s="225">
        <f>'Cuestionario inicial'!E81</f>
        <v>0</v>
      </c>
      <c r="F81" s="225">
        <f>'Cuestionario inicial'!F81</f>
        <v>0</v>
      </c>
      <c r="G81" s="225">
        <f>'Cuestionario inicial'!G81</f>
        <v>0</v>
      </c>
      <c r="H81" s="225">
        <f>'Cuestionario inicial'!H81</f>
        <v>0</v>
      </c>
      <c r="I81" s="225">
        <f>'Cuestionario inicial'!I81</f>
        <v>0</v>
      </c>
      <c r="J81" s="225">
        <f>'Cuestionario inicial'!J81</f>
        <v>0</v>
      </c>
      <c r="K81" s="226">
        <f>'Cuestionario inicial'!K81</f>
        <v>0</v>
      </c>
      <c r="L81" s="225">
        <f>'Cuestionario inicial'!L81</f>
        <v>0</v>
      </c>
      <c r="M81" s="225">
        <f>'Cuestionario inicial'!M81</f>
        <v>0</v>
      </c>
      <c r="N81" s="227">
        <f>'Cuestionario inicial'!N81</f>
        <v>0</v>
      </c>
      <c r="O8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1" s="238" t="str">
        <f>IF(Tabla47[[#This Row],[A veces siento que hago todo mal. ]]&gt;=Tabla4[[#This Row],[A veces siento que hago todo mal. ]]+1,"SI",IF(Tabla47[[#This Row],[A veces siento que hago todo mal. ]]="","","NO"))</f>
        <v/>
      </c>
      <c r="AC8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1" s="242" t="str">
        <f t="shared" si="1"/>
        <v/>
      </c>
    </row>
    <row r="82" spans="1:35" x14ac:dyDescent="0.5">
      <c r="A82" s="199">
        <v>80</v>
      </c>
      <c r="B82" s="213">
        <f>'Cuestionario inicial'!B82</f>
        <v>0</v>
      </c>
      <c r="C82" s="214">
        <f>'Cuestionario inicial'!C82</f>
        <v>0</v>
      </c>
      <c r="D82" s="214">
        <f>'Cuestionario inicial'!D82</f>
        <v>0</v>
      </c>
      <c r="E82" s="214">
        <f>'Cuestionario inicial'!E82</f>
        <v>0</v>
      </c>
      <c r="F82" s="215">
        <f>'Cuestionario inicial'!F82</f>
        <v>0</v>
      </c>
      <c r="G82" s="216">
        <f>'Cuestionario inicial'!G82</f>
        <v>0</v>
      </c>
      <c r="H82" s="214">
        <f>'Cuestionario inicial'!H82</f>
        <v>0</v>
      </c>
      <c r="I82" s="214">
        <f>'Cuestionario inicial'!I82</f>
        <v>0</v>
      </c>
      <c r="J82" s="217">
        <f>'Cuestionario inicial'!J82</f>
        <v>0</v>
      </c>
      <c r="K82" s="218">
        <f>'Cuestionario inicial'!K82</f>
        <v>0</v>
      </c>
      <c r="L82" s="219">
        <f>'Cuestionario inicial'!L82</f>
        <v>0</v>
      </c>
      <c r="M82" s="219">
        <f>'Cuestionario inicial'!M82</f>
        <v>0</v>
      </c>
      <c r="N82" s="223">
        <f>'Cuestionario inicial'!N82</f>
        <v>0</v>
      </c>
      <c r="O8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2" s="238" t="str">
        <f>IF(Tabla47[[#This Row],[A veces siento que hago todo mal. ]]&gt;=Tabla4[[#This Row],[A veces siento que hago todo mal. ]]+1,"SI",IF(Tabla47[[#This Row],[A veces siento que hago todo mal. ]]="","","NO"))</f>
        <v/>
      </c>
      <c r="AC8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2" s="242" t="str">
        <f t="shared" si="1"/>
        <v/>
      </c>
    </row>
    <row r="83" spans="1:35" x14ac:dyDescent="0.5">
      <c r="A83" s="199">
        <v>81</v>
      </c>
      <c r="B83" s="224">
        <f>'Cuestionario inicial'!B83</f>
        <v>0</v>
      </c>
      <c r="C83" s="225">
        <f>'Cuestionario inicial'!C83</f>
        <v>0</v>
      </c>
      <c r="D83" s="225">
        <f>'Cuestionario inicial'!D83</f>
        <v>0</v>
      </c>
      <c r="E83" s="225">
        <f>'Cuestionario inicial'!E83</f>
        <v>0</v>
      </c>
      <c r="F83" s="225">
        <f>'Cuestionario inicial'!F83</f>
        <v>0</v>
      </c>
      <c r="G83" s="225">
        <f>'Cuestionario inicial'!G83</f>
        <v>0</v>
      </c>
      <c r="H83" s="225">
        <f>'Cuestionario inicial'!H83</f>
        <v>0</v>
      </c>
      <c r="I83" s="225">
        <f>'Cuestionario inicial'!I83</f>
        <v>0</v>
      </c>
      <c r="J83" s="225">
        <f>'Cuestionario inicial'!J83</f>
        <v>0</v>
      </c>
      <c r="K83" s="226">
        <f>'Cuestionario inicial'!K83</f>
        <v>0</v>
      </c>
      <c r="L83" s="225">
        <f>'Cuestionario inicial'!L83</f>
        <v>0</v>
      </c>
      <c r="M83" s="225">
        <f>'Cuestionario inicial'!M83</f>
        <v>0</v>
      </c>
      <c r="N83" s="227">
        <f>'Cuestionario inicial'!N83</f>
        <v>0</v>
      </c>
      <c r="O8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3" s="238" t="str">
        <f>IF(Tabla47[[#This Row],[A veces siento que hago todo mal. ]]&gt;=Tabla4[[#This Row],[A veces siento que hago todo mal. ]]+1,"SI",IF(Tabla47[[#This Row],[A veces siento que hago todo mal. ]]="","","NO"))</f>
        <v/>
      </c>
      <c r="AC8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3" s="242" t="str">
        <f t="shared" si="1"/>
        <v/>
      </c>
    </row>
    <row r="84" spans="1:35" x14ac:dyDescent="0.5">
      <c r="A84" s="199">
        <v>82</v>
      </c>
      <c r="B84" s="213">
        <f>'Cuestionario inicial'!B84</f>
        <v>0</v>
      </c>
      <c r="C84" s="214">
        <f>'Cuestionario inicial'!C84</f>
        <v>0</v>
      </c>
      <c r="D84" s="214">
        <f>'Cuestionario inicial'!D84</f>
        <v>0</v>
      </c>
      <c r="E84" s="214">
        <f>'Cuestionario inicial'!E84</f>
        <v>0</v>
      </c>
      <c r="F84" s="215">
        <f>'Cuestionario inicial'!F84</f>
        <v>0</v>
      </c>
      <c r="G84" s="216">
        <f>'Cuestionario inicial'!G84</f>
        <v>0</v>
      </c>
      <c r="H84" s="214">
        <f>'Cuestionario inicial'!H84</f>
        <v>0</v>
      </c>
      <c r="I84" s="214">
        <f>'Cuestionario inicial'!I84</f>
        <v>0</v>
      </c>
      <c r="J84" s="217">
        <f>'Cuestionario inicial'!J84</f>
        <v>0</v>
      </c>
      <c r="K84" s="218">
        <f>'Cuestionario inicial'!K84</f>
        <v>0</v>
      </c>
      <c r="L84" s="219">
        <f>'Cuestionario inicial'!L84</f>
        <v>0</v>
      </c>
      <c r="M84" s="219">
        <f>'Cuestionario inicial'!M84</f>
        <v>0</v>
      </c>
      <c r="N84" s="223">
        <f>'Cuestionario inicial'!N84</f>
        <v>0</v>
      </c>
      <c r="O8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4" s="238" t="str">
        <f>IF(Tabla47[[#This Row],[A veces siento que hago todo mal. ]]&gt;=Tabla4[[#This Row],[A veces siento que hago todo mal. ]]+1,"SI",IF(Tabla47[[#This Row],[A veces siento que hago todo mal. ]]="","","NO"))</f>
        <v/>
      </c>
      <c r="AC8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4" s="242" t="str">
        <f t="shared" si="1"/>
        <v/>
      </c>
    </row>
    <row r="85" spans="1:35" x14ac:dyDescent="0.5">
      <c r="A85" s="199">
        <v>83</v>
      </c>
      <c r="B85" s="224">
        <f>'Cuestionario inicial'!B85</f>
        <v>0</v>
      </c>
      <c r="C85" s="225">
        <f>'Cuestionario inicial'!C85</f>
        <v>0</v>
      </c>
      <c r="D85" s="225">
        <f>'Cuestionario inicial'!D85</f>
        <v>0</v>
      </c>
      <c r="E85" s="225">
        <f>'Cuestionario inicial'!E85</f>
        <v>0</v>
      </c>
      <c r="F85" s="225">
        <f>'Cuestionario inicial'!F85</f>
        <v>0</v>
      </c>
      <c r="G85" s="225">
        <f>'Cuestionario inicial'!G85</f>
        <v>0</v>
      </c>
      <c r="H85" s="225">
        <f>'Cuestionario inicial'!H85</f>
        <v>0</v>
      </c>
      <c r="I85" s="225">
        <f>'Cuestionario inicial'!I85</f>
        <v>0</v>
      </c>
      <c r="J85" s="225">
        <f>'Cuestionario inicial'!J85</f>
        <v>0</v>
      </c>
      <c r="K85" s="226">
        <f>'Cuestionario inicial'!K85</f>
        <v>0</v>
      </c>
      <c r="L85" s="225">
        <f>'Cuestionario inicial'!L85</f>
        <v>0</v>
      </c>
      <c r="M85" s="225">
        <f>'Cuestionario inicial'!M85</f>
        <v>0</v>
      </c>
      <c r="N85" s="227">
        <f>'Cuestionario inicial'!N85</f>
        <v>0</v>
      </c>
      <c r="O8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5" s="238" t="str">
        <f>IF(Tabla47[[#This Row],[A veces siento que hago todo mal. ]]&gt;=Tabla4[[#This Row],[A veces siento que hago todo mal. ]]+1,"SI",IF(Tabla47[[#This Row],[A veces siento que hago todo mal. ]]="","","NO"))</f>
        <v/>
      </c>
      <c r="AC8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5" s="242" t="str">
        <f t="shared" si="1"/>
        <v/>
      </c>
    </row>
    <row r="86" spans="1:35" x14ac:dyDescent="0.5">
      <c r="A86" s="199">
        <v>84</v>
      </c>
      <c r="B86" s="213">
        <f>'Cuestionario inicial'!B86</f>
        <v>0</v>
      </c>
      <c r="C86" s="214">
        <f>'Cuestionario inicial'!C86</f>
        <v>0</v>
      </c>
      <c r="D86" s="214">
        <f>'Cuestionario inicial'!D86</f>
        <v>0</v>
      </c>
      <c r="E86" s="214">
        <f>'Cuestionario inicial'!E86</f>
        <v>0</v>
      </c>
      <c r="F86" s="215">
        <f>'Cuestionario inicial'!F86</f>
        <v>0</v>
      </c>
      <c r="G86" s="216">
        <f>'Cuestionario inicial'!G86</f>
        <v>0</v>
      </c>
      <c r="H86" s="214">
        <f>'Cuestionario inicial'!H86</f>
        <v>0</v>
      </c>
      <c r="I86" s="214">
        <f>'Cuestionario inicial'!I86</f>
        <v>0</v>
      </c>
      <c r="J86" s="217">
        <f>'Cuestionario inicial'!J86</f>
        <v>0</v>
      </c>
      <c r="K86" s="218">
        <f>'Cuestionario inicial'!K86</f>
        <v>0</v>
      </c>
      <c r="L86" s="219">
        <f>'Cuestionario inicial'!L86</f>
        <v>0</v>
      </c>
      <c r="M86" s="219">
        <f>'Cuestionario inicial'!M86</f>
        <v>0</v>
      </c>
      <c r="N86" s="223">
        <f>'Cuestionario inicial'!N86</f>
        <v>0</v>
      </c>
      <c r="O8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6" s="238" t="str">
        <f>IF(Tabla47[[#This Row],[A veces siento que hago todo mal. ]]&gt;=Tabla4[[#This Row],[A veces siento que hago todo mal. ]]+1,"SI",IF(Tabla47[[#This Row],[A veces siento que hago todo mal. ]]="","","NO"))</f>
        <v/>
      </c>
      <c r="AC8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6" s="242" t="str">
        <f t="shared" si="1"/>
        <v/>
      </c>
    </row>
    <row r="87" spans="1:35" x14ac:dyDescent="0.5">
      <c r="A87" s="199">
        <v>85</v>
      </c>
      <c r="B87" s="224">
        <f>'Cuestionario inicial'!B87</f>
        <v>0</v>
      </c>
      <c r="C87" s="225">
        <f>'Cuestionario inicial'!C87</f>
        <v>0</v>
      </c>
      <c r="D87" s="225">
        <f>'Cuestionario inicial'!D87</f>
        <v>0</v>
      </c>
      <c r="E87" s="225">
        <f>'Cuestionario inicial'!E87</f>
        <v>0</v>
      </c>
      <c r="F87" s="225">
        <f>'Cuestionario inicial'!F87</f>
        <v>0</v>
      </c>
      <c r="G87" s="225">
        <f>'Cuestionario inicial'!G87</f>
        <v>0</v>
      </c>
      <c r="H87" s="225">
        <f>'Cuestionario inicial'!H87</f>
        <v>0</v>
      </c>
      <c r="I87" s="225">
        <f>'Cuestionario inicial'!I87</f>
        <v>0</v>
      </c>
      <c r="J87" s="225">
        <f>'Cuestionario inicial'!J87</f>
        <v>0</v>
      </c>
      <c r="K87" s="226">
        <f>'Cuestionario inicial'!K87</f>
        <v>0</v>
      </c>
      <c r="L87" s="225">
        <f>'Cuestionario inicial'!L87</f>
        <v>0</v>
      </c>
      <c r="M87" s="225">
        <f>'Cuestionario inicial'!M87</f>
        <v>0</v>
      </c>
      <c r="N87" s="227">
        <f>'Cuestionario inicial'!N87</f>
        <v>0</v>
      </c>
      <c r="O8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7" s="238" t="str">
        <f>IF(Tabla47[[#This Row],[A veces siento que hago todo mal. ]]&gt;=Tabla4[[#This Row],[A veces siento que hago todo mal. ]]+1,"SI",IF(Tabla47[[#This Row],[A veces siento que hago todo mal. ]]="","","NO"))</f>
        <v/>
      </c>
      <c r="AC8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7" s="242" t="str">
        <f t="shared" si="1"/>
        <v/>
      </c>
    </row>
    <row r="88" spans="1:35" x14ac:dyDescent="0.5">
      <c r="A88" s="199">
        <v>86</v>
      </c>
      <c r="B88" s="213">
        <f>'Cuestionario inicial'!B88</f>
        <v>0</v>
      </c>
      <c r="C88" s="214">
        <f>'Cuestionario inicial'!C88</f>
        <v>0</v>
      </c>
      <c r="D88" s="214">
        <f>'Cuestionario inicial'!D88</f>
        <v>0</v>
      </c>
      <c r="E88" s="214">
        <f>'Cuestionario inicial'!E88</f>
        <v>0</v>
      </c>
      <c r="F88" s="215">
        <f>'Cuestionario inicial'!F88</f>
        <v>0</v>
      </c>
      <c r="G88" s="216">
        <f>'Cuestionario inicial'!G88</f>
        <v>0</v>
      </c>
      <c r="H88" s="214">
        <f>'Cuestionario inicial'!H88</f>
        <v>0</v>
      </c>
      <c r="I88" s="214">
        <f>'Cuestionario inicial'!I88</f>
        <v>0</v>
      </c>
      <c r="J88" s="217">
        <f>'Cuestionario inicial'!J88</f>
        <v>0</v>
      </c>
      <c r="K88" s="218">
        <f>'Cuestionario inicial'!K88</f>
        <v>0</v>
      </c>
      <c r="L88" s="219">
        <f>'Cuestionario inicial'!L88</f>
        <v>0</v>
      </c>
      <c r="M88" s="219">
        <f>'Cuestionario inicial'!M88</f>
        <v>0</v>
      </c>
      <c r="N88" s="223">
        <f>'Cuestionario inicial'!N88</f>
        <v>0</v>
      </c>
      <c r="O8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8" s="238" t="str">
        <f>IF(Tabla47[[#This Row],[A veces siento que hago todo mal. ]]&gt;=Tabla4[[#This Row],[A veces siento que hago todo mal. ]]+1,"SI",IF(Tabla47[[#This Row],[A veces siento que hago todo mal. ]]="","","NO"))</f>
        <v/>
      </c>
      <c r="AC8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8" s="242" t="str">
        <f t="shared" si="1"/>
        <v/>
      </c>
    </row>
    <row r="89" spans="1:35" x14ac:dyDescent="0.5">
      <c r="A89" s="199">
        <v>87</v>
      </c>
      <c r="B89" s="224">
        <f>'Cuestionario inicial'!B89</f>
        <v>0</v>
      </c>
      <c r="C89" s="225">
        <f>'Cuestionario inicial'!C89</f>
        <v>0</v>
      </c>
      <c r="D89" s="225">
        <f>'Cuestionario inicial'!D89</f>
        <v>0</v>
      </c>
      <c r="E89" s="225">
        <f>'Cuestionario inicial'!E89</f>
        <v>0</v>
      </c>
      <c r="F89" s="225">
        <f>'Cuestionario inicial'!F89</f>
        <v>0</v>
      </c>
      <c r="G89" s="225">
        <f>'Cuestionario inicial'!G89</f>
        <v>0</v>
      </c>
      <c r="H89" s="225">
        <f>'Cuestionario inicial'!H89</f>
        <v>0</v>
      </c>
      <c r="I89" s="225">
        <f>'Cuestionario inicial'!I89</f>
        <v>0</v>
      </c>
      <c r="J89" s="225">
        <f>'Cuestionario inicial'!J89</f>
        <v>0</v>
      </c>
      <c r="K89" s="226">
        <f>'Cuestionario inicial'!K89</f>
        <v>0</v>
      </c>
      <c r="L89" s="225">
        <f>'Cuestionario inicial'!L89</f>
        <v>0</v>
      </c>
      <c r="M89" s="225">
        <f>'Cuestionario inicial'!M89</f>
        <v>0</v>
      </c>
      <c r="N89" s="227">
        <f>'Cuestionario inicial'!N89</f>
        <v>0</v>
      </c>
      <c r="O8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8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8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8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8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8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8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8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8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8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8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8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8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89" s="238" t="str">
        <f>IF(Tabla47[[#This Row],[A veces siento que hago todo mal. ]]&gt;=Tabla4[[#This Row],[A veces siento que hago todo mal. ]]+1,"SI",IF(Tabla47[[#This Row],[A veces siento que hago todo mal. ]]="","","NO"))</f>
        <v/>
      </c>
      <c r="AC8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8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8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8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8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8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89" s="242" t="str">
        <f t="shared" si="1"/>
        <v/>
      </c>
    </row>
    <row r="90" spans="1:35" x14ac:dyDescent="0.5">
      <c r="A90" s="199">
        <v>88</v>
      </c>
      <c r="B90" s="213">
        <f>'Cuestionario inicial'!B90</f>
        <v>0</v>
      </c>
      <c r="C90" s="214">
        <f>'Cuestionario inicial'!C90</f>
        <v>0</v>
      </c>
      <c r="D90" s="214">
        <f>'Cuestionario inicial'!D90</f>
        <v>0</v>
      </c>
      <c r="E90" s="214">
        <f>'Cuestionario inicial'!E90</f>
        <v>0</v>
      </c>
      <c r="F90" s="215">
        <f>'Cuestionario inicial'!F90</f>
        <v>0</v>
      </c>
      <c r="G90" s="216">
        <f>'Cuestionario inicial'!G90</f>
        <v>0</v>
      </c>
      <c r="H90" s="214">
        <f>'Cuestionario inicial'!H90</f>
        <v>0</v>
      </c>
      <c r="I90" s="214">
        <f>'Cuestionario inicial'!I90</f>
        <v>0</v>
      </c>
      <c r="J90" s="217">
        <f>'Cuestionario inicial'!J90</f>
        <v>0</v>
      </c>
      <c r="K90" s="218">
        <f>'Cuestionario inicial'!K90</f>
        <v>0</v>
      </c>
      <c r="L90" s="219">
        <f>'Cuestionario inicial'!L90</f>
        <v>0</v>
      </c>
      <c r="M90" s="219">
        <f>'Cuestionario inicial'!M90</f>
        <v>0</v>
      </c>
      <c r="N90" s="223">
        <f>'Cuestionario inicial'!N90</f>
        <v>0</v>
      </c>
      <c r="O9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0" s="238" t="str">
        <f>IF(Tabla47[[#This Row],[A veces siento que hago todo mal. ]]&gt;=Tabla4[[#This Row],[A veces siento que hago todo mal. ]]+1,"SI",IF(Tabla47[[#This Row],[A veces siento que hago todo mal. ]]="","","NO"))</f>
        <v/>
      </c>
      <c r="AC9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0" s="242" t="str">
        <f t="shared" si="1"/>
        <v/>
      </c>
    </row>
    <row r="91" spans="1:35" x14ac:dyDescent="0.5">
      <c r="A91" s="199">
        <v>89</v>
      </c>
      <c r="B91" s="224">
        <f>'Cuestionario inicial'!B91</f>
        <v>0</v>
      </c>
      <c r="C91" s="225">
        <f>'Cuestionario inicial'!C91</f>
        <v>0</v>
      </c>
      <c r="D91" s="225">
        <f>'Cuestionario inicial'!D91</f>
        <v>0</v>
      </c>
      <c r="E91" s="225">
        <f>'Cuestionario inicial'!E91</f>
        <v>0</v>
      </c>
      <c r="F91" s="225">
        <f>'Cuestionario inicial'!F91</f>
        <v>0</v>
      </c>
      <c r="G91" s="225">
        <f>'Cuestionario inicial'!G91</f>
        <v>0</v>
      </c>
      <c r="H91" s="225">
        <f>'Cuestionario inicial'!H91</f>
        <v>0</v>
      </c>
      <c r="I91" s="225">
        <f>'Cuestionario inicial'!I91</f>
        <v>0</v>
      </c>
      <c r="J91" s="225">
        <f>'Cuestionario inicial'!J91</f>
        <v>0</v>
      </c>
      <c r="K91" s="226">
        <f>'Cuestionario inicial'!K91</f>
        <v>0</v>
      </c>
      <c r="L91" s="225">
        <f>'Cuestionario inicial'!L91</f>
        <v>0</v>
      </c>
      <c r="M91" s="225">
        <f>'Cuestionario inicial'!M91</f>
        <v>0</v>
      </c>
      <c r="N91" s="227">
        <f>'Cuestionario inicial'!N91</f>
        <v>0</v>
      </c>
      <c r="O9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1" s="238" t="str">
        <f>IF(Tabla47[[#This Row],[A veces siento que hago todo mal. ]]&gt;=Tabla4[[#This Row],[A veces siento que hago todo mal. ]]+1,"SI",IF(Tabla47[[#This Row],[A veces siento que hago todo mal. ]]="","","NO"))</f>
        <v/>
      </c>
      <c r="AC9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1" s="242" t="str">
        <f t="shared" si="1"/>
        <v/>
      </c>
    </row>
    <row r="92" spans="1:35" x14ac:dyDescent="0.5">
      <c r="A92" s="199">
        <v>90</v>
      </c>
      <c r="B92" s="213">
        <f>'Cuestionario inicial'!B92</f>
        <v>0</v>
      </c>
      <c r="C92" s="214">
        <f>'Cuestionario inicial'!C92</f>
        <v>0</v>
      </c>
      <c r="D92" s="214">
        <f>'Cuestionario inicial'!D92</f>
        <v>0</v>
      </c>
      <c r="E92" s="214">
        <f>'Cuestionario inicial'!E92</f>
        <v>0</v>
      </c>
      <c r="F92" s="215">
        <f>'Cuestionario inicial'!F92</f>
        <v>0</v>
      </c>
      <c r="G92" s="216">
        <f>'Cuestionario inicial'!G92</f>
        <v>0</v>
      </c>
      <c r="H92" s="214">
        <f>'Cuestionario inicial'!H92</f>
        <v>0</v>
      </c>
      <c r="I92" s="214">
        <f>'Cuestionario inicial'!I92</f>
        <v>0</v>
      </c>
      <c r="J92" s="217">
        <f>'Cuestionario inicial'!J92</f>
        <v>0</v>
      </c>
      <c r="K92" s="218">
        <f>'Cuestionario inicial'!K92</f>
        <v>0</v>
      </c>
      <c r="L92" s="219">
        <f>'Cuestionario inicial'!L92</f>
        <v>0</v>
      </c>
      <c r="M92" s="219">
        <f>'Cuestionario inicial'!M92</f>
        <v>0</v>
      </c>
      <c r="N92" s="223">
        <f>'Cuestionario inicial'!N92</f>
        <v>0</v>
      </c>
      <c r="O9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2" s="238" t="str">
        <f>IF(Tabla47[[#This Row],[A veces siento que hago todo mal. ]]&gt;=Tabla4[[#This Row],[A veces siento que hago todo mal. ]]+1,"SI",IF(Tabla47[[#This Row],[A veces siento que hago todo mal. ]]="","","NO"))</f>
        <v/>
      </c>
      <c r="AC9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2" s="242" t="str">
        <f t="shared" si="1"/>
        <v/>
      </c>
    </row>
    <row r="93" spans="1:35" x14ac:dyDescent="0.5">
      <c r="A93" s="199">
        <v>91</v>
      </c>
      <c r="B93" s="224">
        <f>'Cuestionario inicial'!B93</f>
        <v>0</v>
      </c>
      <c r="C93" s="225">
        <f>'Cuestionario inicial'!C93</f>
        <v>0</v>
      </c>
      <c r="D93" s="225">
        <f>'Cuestionario inicial'!D93</f>
        <v>0</v>
      </c>
      <c r="E93" s="225">
        <f>'Cuestionario inicial'!E93</f>
        <v>0</v>
      </c>
      <c r="F93" s="225">
        <f>'Cuestionario inicial'!F93</f>
        <v>0</v>
      </c>
      <c r="G93" s="225">
        <f>'Cuestionario inicial'!G93</f>
        <v>0</v>
      </c>
      <c r="H93" s="225">
        <f>'Cuestionario inicial'!H93</f>
        <v>0</v>
      </c>
      <c r="I93" s="225">
        <f>'Cuestionario inicial'!I93</f>
        <v>0</v>
      </c>
      <c r="J93" s="225">
        <f>'Cuestionario inicial'!J93</f>
        <v>0</v>
      </c>
      <c r="K93" s="226">
        <f>'Cuestionario inicial'!K93</f>
        <v>0</v>
      </c>
      <c r="L93" s="225">
        <f>'Cuestionario inicial'!L93</f>
        <v>0</v>
      </c>
      <c r="M93" s="225">
        <f>'Cuestionario inicial'!M93</f>
        <v>0</v>
      </c>
      <c r="N93" s="227">
        <f>'Cuestionario inicial'!N93</f>
        <v>0</v>
      </c>
      <c r="O9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3" s="238" t="str">
        <f>IF(Tabla47[[#This Row],[A veces siento que hago todo mal. ]]&gt;=Tabla4[[#This Row],[A veces siento que hago todo mal. ]]+1,"SI",IF(Tabla47[[#This Row],[A veces siento que hago todo mal. ]]="","","NO"))</f>
        <v/>
      </c>
      <c r="AC9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3" s="242" t="str">
        <f t="shared" si="1"/>
        <v/>
      </c>
    </row>
    <row r="94" spans="1:35" x14ac:dyDescent="0.5">
      <c r="A94" s="199">
        <v>92</v>
      </c>
      <c r="B94" s="213">
        <f>'Cuestionario inicial'!B94</f>
        <v>0</v>
      </c>
      <c r="C94" s="214">
        <f>'Cuestionario inicial'!C94</f>
        <v>0</v>
      </c>
      <c r="D94" s="214">
        <f>'Cuestionario inicial'!D94</f>
        <v>0</v>
      </c>
      <c r="E94" s="214">
        <f>'Cuestionario inicial'!E94</f>
        <v>0</v>
      </c>
      <c r="F94" s="215">
        <f>'Cuestionario inicial'!F94</f>
        <v>0</v>
      </c>
      <c r="G94" s="216">
        <f>'Cuestionario inicial'!G94</f>
        <v>0</v>
      </c>
      <c r="H94" s="214">
        <f>'Cuestionario inicial'!H94</f>
        <v>0</v>
      </c>
      <c r="I94" s="214">
        <f>'Cuestionario inicial'!I94</f>
        <v>0</v>
      </c>
      <c r="J94" s="217">
        <f>'Cuestionario inicial'!J94</f>
        <v>0</v>
      </c>
      <c r="K94" s="218">
        <f>'Cuestionario inicial'!K94</f>
        <v>0</v>
      </c>
      <c r="L94" s="219">
        <f>'Cuestionario inicial'!L94</f>
        <v>0</v>
      </c>
      <c r="M94" s="219">
        <f>'Cuestionario inicial'!M94</f>
        <v>0</v>
      </c>
      <c r="N94" s="223">
        <f>'Cuestionario inicial'!N94</f>
        <v>0</v>
      </c>
      <c r="O9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4" s="238" t="str">
        <f>IF(Tabla47[[#This Row],[A veces siento que hago todo mal. ]]&gt;=Tabla4[[#This Row],[A veces siento que hago todo mal. ]]+1,"SI",IF(Tabla47[[#This Row],[A veces siento que hago todo mal. ]]="","","NO"))</f>
        <v/>
      </c>
      <c r="AC9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4" s="242" t="str">
        <f t="shared" si="1"/>
        <v/>
      </c>
    </row>
    <row r="95" spans="1:35" x14ac:dyDescent="0.5">
      <c r="A95" s="199">
        <v>93</v>
      </c>
      <c r="B95" s="224">
        <f>'Cuestionario inicial'!B95</f>
        <v>0</v>
      </c>
      <c r="C95" s="225">
        <f>'Cuestionario inicial'!C95</f>
        <v>0</v>
      </c>
      <c r="D95" s="225">
        <f>'Cuestionario inicial'!D95</f>
        <v>0</v>
      </c>
      <c r="E95" s="225">
        <f>'Cuestionario inicial'!E95</f>
        <v>0</v>
      </c>
      <c r="F95" s="225">
        <f>'Cuestionario inicial'!F95</f>
        <v>0</v>
      </c>
      <c r="G95" s="225">
        <f>'Cuestionario inicial'!G95</f>
        <v>0</v>
      </c>
      <c r="H95" s="225">
        <f>'Cuestionario inicial'!H95</f>
        <v>0</v>
      </c>
      <c r="I95" s="225">
        <f>'Cuestionario inicial'!I95</f>
        <v>0</v>
      </c>
      <c r="J95" s="225">
        <f>'Cuestionario inicial'!J95</f>
        <v>0</v>
      </c>
      <c r="K95" s="226">
        <f>'Cuestionario inicial'!K95</f>
        <v>0</v>
      </c>
      <c r="L95" s="225">
        <f>'Cuestionario inicial'!L95</f>
        <v>0</v>
      </c>
      <c r="M95" s="225">
        <f>'Cuestionario inicial'!M95</f>
        <v>0</v>
      </c>
      <c r="N95" s="227">
        <f>'Cuestionario inicial'!N95</f>
        <v>0</v>
      </c>
      <c r="O9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5" s="238" t="str">
        <f>IF(Tabla47[[#This Row],[A veces siento que hago todo mal. ]]&gt;=Tabla4[[#This Row],[A veces siento que hago todo mal. ]]+1,"SI",IF(Tabla47[[#This Row],[A veces siento que hago todo mal. ]]="","","NO"))</f>
        <v/>
      </c>
      <c r="AC9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5" s="242" t="str">
        <f t="shared" si="1"/>
        <v/>
      </c>
    </row>
    <row r="96" spans="1:35" x14ac:dyDescent="0.5">
      <c r="A96" s="199">
        <v>94</v>
      </c>
      <c r="B96" s="213">
        <f>'Cuestionario inicial'!B96</f>
        <v>0</v>
      </c>
      <c r="C96" s="214">
        <f>'Cuestionario inicial'!C96</f>
        <v>0</v>
      </c>
      <c r="D96" s="214">
        <f>'Cuestionario inicial'!D96</f>
        <v>0</v>
      </c>
      <c r="E96" s="214">
        <f>'Cuestionario inicial'!E96</f>
        <v>0</v>
      </c>
      <c r="F96" s="215">
        <f>'Cuestionario inicial'!F96</f>
        <v>0</v>
      </c>
      <c r="G96" s="216">
        <f>'Cuestionario inicial'!G96</f>
        <v>0</v>
      </c>
      <c r="H96" s="214">
        <f>'Cuestionario inicial'!H96</f>
        <v>0</v>
      </c>
      <c r="I96" s="214">
        <f>'Cuestionario inicial'!I96</f>
        <v>0</v>
      </c>
      <c r="J96" s="217">
        <f>'Cuestionario inicial'!J96</f>
        <v>0</v>
      </c>
      <c r="K96" s="218">
        <f>'Cuestionario inicial'!K96</f>
        <v>0</v>
      </c>
      <c r="L96" s="219">
        <f>'Cuestionario inicial'!L96</f>
        <v>0</v>
      </c>
      <c r="M96" s="219">
        <f>'Cuestionario inicial'!M96</f>
        <v>0</v>
      </c>
      <c r="N96" s="223">
        <f>'Cuestionario inicial'!N96</f>
        <v>0</v>
      </c>
      <c r="O9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6" s="238" t="str">
        <f>IF(Tabla47[[#This Row],[A veces siento que hago todo mal. ]]&gt;=Tabla4[[#This Row],[A veces siento que hago todo mal. ]]+1,"SI",IF(Tabla47[[#This Row],[A veces siento que hago todo mal. ]]="","","NO"))</f>
        <v/>
      </c>
      <c r="AC9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6" s="242" t="str">
        <f t="shared" si="1"/>
        <v/>
      </c>
    </row>
    <row r="97" spans="1:35" x14ac:dyDescent="0.5">
      <c r="A97" s="199">
        <v>95</v>
      </c>
      <c r="B97" s="224">
        <f>'Cuestionario inicial'!B97</f>
        <v>0</v>
      </c>
      <c r="C97" s="225">
        <f>'Cuestionario inicial'!C97</f>
        <v>0</v>
      </c>
      <c r="D97" s="225">
        <f>'Cuestionario inicial'!D97</f>
        <v>0</v>
      </c>
      <c r="E97" s="225">
        <f>'Cuestionario inicial'!E97</f>
        <v>0</v>
      </c>
      <c r="F97" s="225">
        <f>'Cuestionario inicial'!F97</f>
        <v>0</v>
      </c>
      <c r="G97" s="225">
        <f>'Cuestionario inicial'!G97</f>
        <v>0</v>
      </c>
      <c r="H97" s="225">
        <f>'Cuestionario inicial'!H97</f>
        <v>0</v>
      </c>
      <c r="I97" s="225">
        <f>'Cuestionario inicial'!I97</f>
        <v>0</v>
      </c>
      <c r="J97" s="225">
        <f>'Cuestionario inicial'!J97</f>
        <v>0</v>
      </c>
      <c r="K97" s="226">
        <f>'Cuestionario inicial'!K97</f>
        <v>0</v>
      </c>
      <c r="L97" s="225">
        <f>'Cuestionario inicial'!L97</f>
        <v>0</v>
      </c>
      <c r="M97" s="225">
        <f>'Cuestionario inicial'!M97</f>
        <v>0</v>
      </c>
      <c r="N97" s="227">
        <f>'Cuestionario inicial'!N97</f>
        <v>0</v>
      </c>
      <c r="O9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7" s="238" t="str">
        <f>IF(Tabla47[[#This Row],[A veces siento que hago todo mal. ]]&gt;=Tabla4[[#This Row],[A veces siento que hago todo mal. ]]+1,"SI",IF(Tabla47[[#This Row],[A veces siento que hago todo mal. ]]="","","NO"))</f>
        <v/>
      </c>
      <c r="AC9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7" s="242" t="str">
        <f t="shared" si="1"/>
        <v/>
      </c>
    </row>
    <row r="98" spans="1:35" x14ac:dyDescent="0.5">
      <c r="A98" s="199">
        <v>96</v>
      </c>
      <c r="B98" s="213">
        <f>'Cuestionario inicial'!B98</f>
        <v>0</v>
      </c>
      <c r="C98" s="214">
        <f>'Cuestionario inicial'!C98</f>
        <v>0</v>
      </c>
      <c r="D98" s="214">
        <f>'Cuestionario inicial'!D98</f>
        <v>0</v>
      </c>
      <c r="E98" s="214">
        <f>'Cuestionario inicial'!E98</f>
        <v>0</v>
      </c>
      <c r="F98" s="215">
        <f>'Cuestionario inicial'!F98</f>
        <v>0</v>
      </c>
      <c r="G98" s="216">
        <f>'Cuestionario inicial'!G98</f>
        <v>0</v>
      </c>
      <c r="H98" s="214">
        <f>'Cuestionario inicial'!H98</f>
        <v>0</v>
      </c>
      <c r="I98" s="214">
        <f>'Cuestionario inicial'!I98</f>
        <v>0</v>
      </c>
      <c r="J98" s="217">
        <f>'Cuestionario inicial'!J98</f>
        <v>0</v>
      </c>
      <c r="K98" s="218">
        <f>'Cuestionario inicial'!K98</f>
        <v>0</v>
      </c>
      <c r="L98" s="219">
        <f>'Cuestionario inicial'!L98</f>
        <v>0</v>
      </c>
      <c r="M98" s="219">
        <f>'Cuestionario inicial'!M98</f>
        <v>0</v>
      </c>
      <c r="N98" s="223">
        <f>'Cuestionario inicial'!N98</f>
        <v>0</v>
      </c>
      <c r="O9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8" s="238" t="str">
        <f>IF(Tabla47[[#This Row],[A veces siento que hago todo mal. ]]&gt;=Tabla4[[#This Row],[A veces siento que hago todo mal. ]]+1,"SI",IF(Tabla47[[#This Row],[A veces siento que hago todo mal. ]]="","","NO"))</f>
        <v/>
      </c>
      <c r="AC9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8" s="242" t="str">
        <f t="shared" si="1"/>
        <v/>
      </c>
    </row>
    <row r="99" spans="1:35" x14ac:dyDescent="0.5">
      <c r="A99" s="199">
        <v>97</v>
      </c>
      <c r="B99" s="224">
        <f>'Cuestionario inicial'!B99</f>
        <v>0</v>
      </c>
      <c r="C99" s="225">
        <f>'Cuestionario inicial'!C99</f>
        <v>0</v>
      </c>
      <c r="D99" s="225">
        <f>'Cuestionario inicial'!D99</f>
        <v>0</v>
      </c>
      <c r="E99" s="225">
        <f>'Cuestionario inicial'!E99</f>
        <v>0</v>
      </c>
      <c r="F99" s="225">
        <f>'Cuestionario inicial'!F99</f>
        <v>0</v>
      </c>
      <c r="G99" s="225">
        <f>'Cuestionario inicial'!G99</f>
        <v>0</v>
      </c>
      <c r="H99" s="225">
        <f>'Cuestionario inicial'!H99</f>
        <v>0</v>
      </c>
      <c r="I99" s="225">
        <f>'Cuestionario inicial'!I99</f>
        <v>0</v>
      </c>
      <c r="J99" s="225">
        <f>'Cuestionario inicial'!J99</f>
        <v>0</v>
      </c>
      <c r="K99" s="226">
        <f>'Cuestionario inicial'!K99</f>
        <v>0</v>
      </c>
      <c r="L99" s="225">
        <f>'Cuestionario inicial'!L99</f>
        <v>0</v>
      </c>
      <c r="M99" s="225">
        <f>'Cuestionario inicial'!M99</f>
        <v>0</v>
      </c>
      <c r="N99" s="227">
        <f>'Cuestionario inicial'!N99</f>
        <v>0</v>
      </c>
      <c r="O9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9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9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9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9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9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9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9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9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9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9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9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9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99" s="238" t="str">
        <f>IF(Tabla47[[#This Row],[A veces siento que hago todo mal. ]]&gt;=Tabla4[[#This Row],[A veces siento que hago todo mal. ]]+1,"SI",IF(Tabla47[[#This Row],[A veces siento que hago todo mal. ]]="","","NO"))</f>
        <v/>
      </c>
      <c r="AC9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9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9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9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9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9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99" s="242" t="str">
        <f t="shared" si="1"/>
        <v/>
      </c>
    </row>
    <row r="100" spans="1:35" x14ac:dyDescent="0.5">
      <c r="A100" s="199">
        <v>98</v>
      </c>
      <c r="B100" s="213">
        <f>'Cuestionario inicial'!B100</f>
        <v>0</v>
      </c>
      <c r="C100" s="214">
        <f>'Cuestionario inicial'!C100</f>
        <v>0</v>
      </c>
      <c r="D100" s="214">
        <f>'Cuestionario inicial'!D100</f>
        <v>0</v>
      </c>
      <c r="E100" s="214">
        <f>'Cuestionario inicial'!E100</f>
        <v>0</v>
      </c>
      <c r="F100" s="215">
        <f>'Cuestionario inicial'!F100</f>
        <v>0</v>
      </c>
      <c r="G100" s="216">
        <f>'Cuestionario inicial'!G100</f>
        <v>0</v>
      </c>
      <c r="H100" s="214">
        <f>'Cuestionario inicial'!H100</f>
        <v>0</v>
      </c>
      <c r="I100" s="214">
        <f>'Cuestionario inicial'!I100</f>
        <v>0</v>
      </c>
      <c r="J100" s="217">
        <f>'Cuestionario inicial'!J100</f>
        <v>0</v>
      </c>
      <c r="K100" s="218">
        <f>'Cuestionario inicial'!K100</f>
        <v>0</v>
      </c>
      <c r="L100" s="219">
        <f>'Cuestionario inicial'!L100</f>
        <v>0</v>
      </c>
      <c r="M100" s="219">
        <f>'Cuestionario inicial'!M100</f>
        <v>0</v>
      </c>
      <c r="N100" s="223">
        <f>'Cuestionario inicial'!N100</f>
        <v>0</v>
      </c>
      <c r="O10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0" s="238" t="str">
        <f>IF(Tabla47[[#This Row],[A veces siento que hago todo mal. ]]&gt;=Tabla4[[#This Row],[A veces siento que hago todo mal. ]]+1,"SI",IF(Tabla47[[#This Row],[A veces siento que hago todo mal. ]]="","","NO"))</f>
        <v/>
      </c>
      <c r="AC10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0" s="242" t="str">
        <f t="shared" si="1"/>
        <v/>
      </c>
    </row>
    <row r="101" spans="1:35" x14ac:dyDescent="0.5">
      <c r="A101" s="199">
        <v>99</v>
      </c>
      <c r="B101" s="224">
        <f>'Cuestionario inicial'!B101</f>
        <v>0</v>
      </c>
      <c r="C101" s="225">
        <f>'Cuestionario inicial'!C101</f>
        <v>0</v>
      </c>
      <c r="D101" s="225">
        <f>'Cuestionario inicial'!D101</f>
        <v>0</v>
      </c>
      <c r="E101" s="225">
        <f>'Cuestionario inicial'!E101</f>
        <v>0</v>
      </c>
      <c r="F101" s="225">
        <f>'Cuestionario inicial'!F101</f>
        <v>0</v>
      </c>
      <c r="G101" s="225">
        <f>'Cuestionario inicial'!G101</f>
        <v>0</v>
      </c>
      <c r="H101" s="225">
        <f>'Cuestionario inicial'!H101</f>
        <v>0</v>
      </c>
      <c r="I101" s="225">
        <f>'Cuestionario inicial'!I101</f>
        <v>0</v>
      </c>
      <c r="J101" s="225">
        <f>'Cuestionario inicial'!J101</f>
        <v>0</v>
      </c>
      <c r="K101" s="226">
        <f>'Cuestionario inicial'!K101</f>
        <v>0</v>
      </c>
      <c r="L101" s="225">
        <f>'Cuestionario inicial'!L101</f>
        <v>0</v>
      </c>
      <c r="M101" s="225">
        <f>'Cuestionario inicial'!M101</f>
        <v>0</v>
      </c>
      <c r="N101" s="227">
        <f>'Cuestionario inicial'!N101</f>
        <v>0</v>
      </c>
      <c r="O10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1" s="238" t="str">
        <f>IF(Tabla47[[#This Row],[A veces siento que hago todo mal. ]]&gt;=Tabla4[[#This Row],[A veces siento que hago todo mal. ]]+1,"SI",IF(Tabla47[[#This Row],[A veces siento que hago todo mal. ]]="","","NO"))</f>
        <v/>
      </c>
      <c r="AC10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1" s="242" t="str">
        <f t="shared" si="1"/>
        <v/>
      </c>
    </row>
    <row r="102" spans="1:35" x14ac:dyDescent="0.5">
      <c r="A102" s="199">
        <v>100</v>
      </c>
      <c r="B102" s="213">
        <f>'Cuestionario inicial'!B102</f>
        <v>0</v>
      </c>
      <c r="C102" s="214">
        <f>'Cuestionario inicial'!C102</f>
        <v>0</v>
      </c>
      <c r="D102" s="214">
        <f>'Cuestionario inicial'!D102</f>
        <v>0</v>
      </c>
      <c r="E102" s="214">
        <f>'Cuestionario inicial'!E102</f>
        <v>0</v>
      </c>
      <c r="F102" s="215">
        <f>'Cuestionario inicial'!F102</f>
        <v>0</v>
      </c>
      <c r="G102" s="216">
        <f>'Cuestionario inicial'!G102</f>
        <v>0</v>
      </c>
      <c r="H102" s="214">
        <f>'Cuestionario inicial'!H102</f>
        <v>0</v>
      </c>
      <c r="I102" s="214">
        <f>'Cuestionario inicial'!I102</f>
        <v>0</v>
      </c>
      <c r="J102" s="217">
        <f>'Cuestionario inicial'!J102</f>
        <v>0</v>
      </c>
      <c r="K102" s="218">
        <f>'Cuestionario inicial'!K102</f>
        <v>0</v>
      </c>
      <c r="L102" s="219">
        <f>'Cuestionario inicial'!L102</f>
        <v>0</v>
      </c>
      <c r="M102" s="219">
        <f>'Cuestionario inicial'!M102</f>
        <v>0</v>
      </c>
      <c r="N102" s="223">
        <f>'Cuestionario inicial'!N102</f>
        <v>0</v>
      </c>
      <c r="O10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2" s="238" t="str">
        <f>IF(Tabla47[[#This Row],[A veces siento que hago todo mal. ]]&gt;=Tabla4[[#This Row],[A veces siento que hago todo mal. ]]+1,"SI",IF(Tabla47[[#This Row],[A veces siento que hago todo mal. ]]="","","NO"))</f>
        <v/>
      </c>
      <c r="AC10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2" s="242" t="str">
        <f t="shared" si="1"/>
        <v/>
      </c>
    </row>
    <row r="103" spans="1:35" x14ac:dyDescent="0.5">
      <c r="A103" s="199">
        <v>101</v>
      </c>
      <c r="B103" s="224">
        <f>'Cuestionario inicial'!B103</f>
        <v>0</v>
      </c>
      <c r="C103" s="225">
        <f>'Cuestionario inicial'!C103</f>
        <v>0</v>
      </c>
      <c r="D103" s="225">
        <f>'Cuestionario inicial'!D103</f>
        <v>0</v>
      </c>
      <c r="E103" s="225">
        <f>'Cuestionario inicial'!E103</f>
        <v>0</v>
      </c>
      <c r="F103" s="225">
        <f>'Cuestionario inicial'!F103</f>
        <v>0</v>
      </c>
      <c r="G103" s="225">
        <f>'Cuestionario inicial'!G103</f>
        <v>0</v>
      </c>
      <c r="H103" s="225">
        <f>'Cuestionario inicial'!H103</f>
        <v>0</v>
      </c>
      <c r="I103" s="225">
        <f>'Cuestionario inicial'!I103</f>
        <v>0</v>
      </c>
      <c r="J103" s="225">
        <f>'Cuestionario inicial'!J103</f>
        <v>0</v>
      </c>
      <c r="K103" s="226">
        <f>'Cuestionario inicial'!K103</f>
        <v>0</v>
      </c>
      <c r="L103" s="225">
        <f>'Cuestionario inicial'!L103</f>
        <v>0</v>
      </c>
      <c r="M103" s="225">
        <f>'Cuestionario inicial'!M103</f>
        <v>0</v>
      </c>
      <c r="N103" s="227">
        <f>'Cuestionario inicial'!N103</f>
        <v>0</v>
      </c>
      <c r="O10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3" s="238" t="str">
        <f>IF(Tabla47[[#This Row],[A veces siento que hago todo mal. ]]&gt;=Tabla4[[#This Row],[A veces siento que hago todo mal. ]]+1,"SI",IF(Tabla47[[#This Row],[A veces siento que hago todo mal. ]]="","","NO"))</f>
        <v/>
      </c>
      <c r="AC10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3" s="242" t="str">
        <f t="shared" si="1"/>
        <v/>
      </c>
    </row>
    <row r="104" spans="1:35" x14ac:dyDescent="0.5">
      <c r="A104" s="199">
        <v>102</v>
      </c>
      <c r="B104" s="213">
        <f>'Cuestionario inicial'!B104</f>
        <v>0</v>
      </c>
      <c r="C104" s="214">
        <f>'Cuestionario inicial'!C104</f>
        <v>0</v>
      </c>
      <c r="D104" s="214">
        <f>'Cuestionario inicial'!D104</f>
        <v>0</v>
      </c>
      <c r="E104" s="214">
        <f>'Cuestionario inicial'!E104</f>
        <v>0</v>
      </c>
      <c r="F104" s="215">
        <f>'Cuestionario inicial'!F104</f>
        <v>0</v>
      </c>
      <c r="G104" s="216">
        <f>'Cuestionario inicial'!G104</f>
        <v>0</v>
      </c>
      <c r="H104" s="214">
        <f>'Cuestionario inicial'!H104</f>
        <v>0</v>
      </c>
      <c r="I104" s="214">
        <f>'Cuestionario inicial'!I104</f>
        <v>0</v>
      </c>
      <c r="J104" s="217">
        <f>'Cuestionario inicial'!J104</f>
        <v>0</v>
      </c>
      <c r="K104" s="218">
        <f>'Cuestionario inicial'!K104</f>
        <v>0</v>
      </c>
      <c r="L104" s="219">
        <f>'Cuestionario inicial'!L104</f>
        <v>0</v>
      </c>
      <c r="M104" s="219">
        <f>'Cuestionario inicial'!M104</f>
        <v>0</v>
      </c>
      <c r="N104" s="223">
        <f>'Cuestionario inicial'!N104</f>
        <v>0</v>
      </c>
      <c r="O10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4" s="238" t="str">
        <f>IF(Tabla47[[#This Row],[A veces siento que hago todo mal. ]]&gt;=Tabla4[[#This Row],[A veces siento que hago todo mal. ]]+1,"SI",IF(Tabla47[[#This Row],[A veces siento que hago todo mal. ]]="","","NO"))</f>
        <v/>
      </c>
      <c r="AC10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4" s="242" t="str">
        <f t="shared" si="1"/>
        <v/>
      </c>
    </row>
    <row r="105" spans="1:35" x14ac:dyDescent="0.5">
      <c r="A105" s="199">
        <v>103</v>
      </c>
      <c r="B105" s="224">
        <f>'Cuestionario inicial'!B105</f>
        <v>0</v>
      </c>
      <c r="C105" s="225">
        <f>'Cuestionario inicial'!C105</f>
        <v>0</v>
      </c>
      <c r="D105" s="225">
        <f>'Cuestionario inicial'!D105</f>
        <v>0</v>
      </c>
      <c r="E105" s="225">
        <f>'Cuestionario inicial'!E105</f>
        <v>0</v>
      </c>
      <c r="F105" s="225">
        <f>'Cuestionario inicial'!F105</f>
        <v>0</v>
      </c>
      <c r="G105" s="225">
        <f>'Cuestionario inicial'!G105</f>
        <v>0</v>
      </c>
      <c r="H105" s="225">
        <f>'Cuestionario inicial'!H105</f>
        <v>0</v>
      </c>
      <c r="I105" s="225">
        <f>'Cuestionario inicial'!I105</f>
        <v>0</v>
      </c>
      <c r="J105" s="225">
        <f>'Cuestionario inicial'!J105</f>
        <v>0</v>
      </c>
      <c r="K105" s="226">
        <f>'Cuestionario inicial'!K105</f>
        <v>0</v>
      </c>
      <c r="L105" s="225">
        <f>'Cuestionario inicial'!L105</f>
        <v>0</v>
      </c>
      <c r="M105" s="225">
        <f>'Cuestionario inicial'!M105</f>
        <v>0</v>
      </c>
      <c r="N105" s="227">
        <f>'Cuestionario inicial'!N105</f>
        <v>0</v>
      </c>
      <c r="O10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5" s="238" t="str">
        <f>IF(Tabla47[[#This Row],[A veces siento que hago todo mal. ]]&gt;=Tabla4[[#This Row],[A veces siento que hago todo mal. ]]+1,"SI",IF(Tabla47[[#This Row],[A veces siento que hago todo mal. ]]="","","NO"))</f>
        <v/>
      </c>
      <c r="AC10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5" s="242" t="str">
        <f t="shared" si="1"/>
        <v/>
      </c>
    </row>
    <row r="106" spans="1:35" x14ac:dyDescent="0.5">
      <c r="A106" s="199">
        <v>104</v>
      </c>
      <c r="B106" s="213">
        <f>'Cuestionario inicial'!B106</f>
        <v>0</v>
      </c>
      <c r="C106" s="214">
        <f>'Cuestionario inicial'!C106</f>
        <v>0</v>
      </c>
      <c r="D106" s="214">
        <f>'Cuestionario inicial'!D106</f>
        <v>0</v>
      </c>
      <c r="E106" s="214">
        <f>'Cuestionario inicial'!E106</f>
        <v>0</v>
      </c>
      <c r="F106" s="215">
        <f>'Cuestionario inicial'!F106</f>
        <v>0</v>
      </c>
      <c r="G106" s="216">
        <f>'Cuestionario inicial'!G106</f>
        <v>0</v>
      </c>
      <c r="H106" s="214">
        <f>'Cuestionario inicial'!H106</f>
        <v>0</v>
      </c>
      <c r="I106" s="214">
        <f>'Cuestionario inicial'!I106</f>
        <v>0</v>
      </c>
      <c r="J106" s="217">
        <f>'Cuestionario inicial'!J106</f>
        <v>0</v>
      </c>
      <c r="K106" s="218">
        <f>'Cuestionario inicial'!K106</f>
        <v>0</v>
      </c>
      <c r="L106" s="219">
        <f>'Cuestionario inicial'!L106</f>
        <v>0</v>
      </c>
      <c r="M106" s="219">
        <f>'Cuestionario inicial'!M106</f>
        <v>0</v>
      </c>
      <c r="N106" s="223">
        <f>'Cuestionario inicial'!N106</f>
        <v>0</v>
      </c>
      <c r="O10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6" s="238" t="str">
        <f>IF(Tabla47[[#This Row],[A veces siento que hago todo mal. ]]&gt;=Tabla4[[#This Row],[A veces siento que hago todo mal. ]]+1,"SI",IF(Tabla47[[#This Row],[A veces siento que hago todo mal. ]]="","","NO"))</f>
        <v/>
      </c>
      <c r="AC10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6" s="242" t="str">
        <f t="shared" si="1"/>
        <v/>
      </c>
    </row>
    <row r="107" spans="1:35" x14ac:dyDescent="0.5">
      <c r="A107" s="199">
        <v>105</v>
      </c>
      <c r="B107" s="224">
        <f>'Cuestionario inicial'!B107</f>
        <v>0</v>
      </c>
      <c r="C107" s="225">
        <f>'Cuestionario inicial'!C107</f>
        <v>0</v>
      </c>
      <c r="D107" s="225">
        <f>'Cuestionario inicial'!D107</f>
        <v>0</v>
      </c>
      <c r="E107" s="225">
        <f>'Cuestionario inicial'!E107</f>
        <v>0</v>
      </c>
      <c r="F107" s="225">
        <f>'Cuestionario inicial'!F107</f>
        <v>0</v>
      </c>
      <c r="G107" s="225">
        <f>'Cuestionario inicial'!G107</f>
        <v>0</v>
      </c>
      <c r="H107" s="225">
        <f>'Cuestionario inicial'!H107</f>
        <v>0</v>
      </c>
      <c r="I107" s="225">
        <f>'Cuestionario inicial'!I107</f>
        <v>0</v>
      </c>
      <c r="J107" s="225">
        <f>'Cuestionario inicial'!J107</f>
        <v>0</v>
      </c>
      <c r="K107" s="226">
        <f>'Cuestionario inicial'!K107</f>
        <v>0</v>
      </c>
      <c r="L107" s="225">
        <f>'Cuestionario inicial'!L107</f>
        <v>0</v>
      </c>
      <c r="M107" s="225">
        <f>'Cuestionario inicial'!M107</f>
        <v>0</v>
      </c>
      <c r="N107" s="227">
        <f>'Cuestionario inicial'!N107</f>
        <v>0</v>
      </c>
      <c r="O10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7" s="238" t="str">
        <f>IF(Tabla47[[#This Row],[A veces siento que hago todo mal. ]]&gt;=Tabla4[[#This Row],[A veces siento que hago todo mal. ]]+1,"SI",IF(Tabla47[[#This Row],[A veces siento que hago todo mal. ]]="","","NO"))</f>
        <v/>
      </c>
      <c r="AC10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7" s="242" t="str">
        <f t="shared" si="1"/>
        <v/>
      </c>
    </row>
    <row r="108" spans="1:35" x14ac:dyDescent="0.5">
      <c r="A108" s="199">
        <v>106</v>
      </c>
      <c r="B108" s="213">
        <f>'Cuestionario inicial'!B108</f>
        <v>0</v>
      </c>
      <c r="C108" s="214">
        <f>'Cuestionario inicial'!C108</f>
        <v>0</v>
      </c>
      <c r="D108" s="214">
        <f>'Cuestionario inicial'!D108</f>
        <v>0</v>
      </c>
      <c r="E108" s="214">
        <f>'Cuestionario inicial'!E108</f>
        <v>0</v>
      </c>
      <c r="F108" s="215">
        <f>'Cuestionario inicial'!F108</f>
        <v>0</v>
      </c>
      <c r="G108" s="216">
        <f>'Cuestionario inicial'!G108</f>
        <v>0</v>
      </c>
      <c r="H108" s="214">
        <f>'Cuestionario inicial'!H108</f>
        <v>0</v>
      </c>
      <c r="I108" s="214">
        <f>'Cuestionario inicial'!I108</f>
        <v>0</v>
      </c>
      <c r="J108" s="217">
        <f>'Cuestionario inicial'!J108</f>
        <v>0</v>
      </c>
      <c r="K108" s="218">
        <f>'Cuestionario inicial'!K108</f>
        <v>0</v>
      </c>
      <c r="L108" s="219">
        <f>'Cuestionario inicial'!L108</f>
        <v>0</v>
      </c>
      <c r="M108" s="219">
        <f>'Cuestionario inicial'!M108</f>
        <v>0</v>
      </c>
      <c r="N108" s="223">
        <f>'Cuestionario inicial'!N108</f>
        <v>0</v>
      </c>
      <c r="O10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8" s="238" t="str">
        <f>IF(Tabla47[[#This Row],[A veces siento que hago todo mal. ]]&gt;=Tabla4[[#This Row],[A veces siento que hago todo mal. ]]+1,"SI",IF(Tabla47[[#This Row],[A veces siento que hago todo mal. ]]="","","NO"))</f>
        <v/>
      </c>
      <c r="AC10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8" s="242" t="str">
        <f t="shared" si="1"/>
        <v/>
      </c>
    </row>
    <row r="109" spans="1:35" x14ac:dyDescent="0.5">
      <c r="A109" s="199">
        <v>107</v>
      </c>
      <c r="B109" s="224">
        <f>'Cuestionario inicial'!B109</f>
        <v>0</v>
      </c>
      <c r="C109" s="225">
        <f>'Cuestionario inicial'!C109</f>
        <v>0</v>
      </c>
      <c r="D109" s="225">
        <f>'Cuestionario inicial'!D109</f>
        <v>0</v>
      </c>
      <c r="E109" s="225">
        <f>'Cuestionario inicial'!E109</f>
        <v>0</v>
      </c>
      <c r="F109" s="225">
        <f>'Cuestionario inicial'!F109</f>
        <v>0</v>
      </c>
      <c r="G109" s="225">
        <f>'Cuestionario inicial'!G109</f>
        <v>0</v>
      </c>
      <c r="H109" s="225">
        <f>'Cuestionario inicial'!H109</f>
        <v>0</v>
      </c>
      <c r="I109" s="225">
        <f>'Cuestionario inicial'!I109</f>
        <v>0</v>
      </c>
      <c r="J109" s="225">
        <f>'Cuestionario inicial'!J109</f>
        <v>0</v>
      </c>
      <c r="K109" s="226">
        <f>'Cuestionario inicial'!K109</f>
        <v>0</v>
      </c>
      <c r="L109" s="225">
        <f>'Cuestionario inicial'!L109</f>
        <v>0</v>
      </c>
      <c r="M109" s="225">
        <f>'Cuestionario inicial'!M109</f>
        <v>0</v>
      </c>
      <c r="N109" s="227">
        <f>'Cuestionario inicial'!N109</f>
        <v>0</v>
      </c>
      <c r="O10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0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0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0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0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0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0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0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0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0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0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0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0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09" s="238" t="str">
        <f>IF(Tabla47[[#This Row],[A veces siento que hago todo mal. ]]&gt;=Tabla4[[#This Row],[A veces siento que hago todo mal. ]]+1,"SI",IF(Tabla47[[#This Row],[A veces siento que hago todo mal. ]]="","","NO"))</f>
        <v/>
      </c>
      <c r="AC10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0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0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0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0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0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09" s="242" t="str">
        <f t="shared" si="1"/>
        <v/>
      </c>
    </row>
    <row r="110" spans="1:35" x14ac:dyDescent="0.5">
      <c r="A110" s="199">
        <v>108</v>
      </c>
      <c r="B110" s="213">
        <f>'Cuestionario inicial'!B110</f>
        <v>0</v>
      </c>
      <c r="C110" s="214">
        <f>'Cuestionario inicial'!C110</f>
        <v>0</v>
      </c>
      <c r="D110" s="214">
        <f>'Cuestionario inicial'!D110</f>
        <v>0</v>
      </c>
      <c r="E110" s="214">
        <f>'Cuestionario inicial'!E110</f>
        <v>0</v>
      </c>
      <c r="F110" s="215">
        <f>'Cuestionario inicial'!F110</f>
        <v>0</v>
      </c>
      <c r="G110" s="216">
        <f>'Cuestionario inicial'!G110</f>
        <v>0</v>
      </c>
      <c r="H110" s="214">
        <f>'Cuestionario inicial'!H110</f>
        <v>0</v>
      </c>
      <c r="I110" s="214">
        <f>'Cuestionario inicial'!I110</f>
        <v>0</v>
      </c>
      <c r="J110" s="217">
        <f>'Cuestionario inicial'!J110</f>
        <v>0</v>
      </c>
      <c r="K110" s="218">
        <f>'Cuestionario inicial'!K110</f>
        <v>0</v>
      </c>
      <c r="L110" s="219">
        <f>'Cuestionario inicial'!L110</f>
        <v>0</v>
      </c>
      <c r="M110" s="219">
        <f>'Cuestionario inicial'!M110</f>
        <v>0</v>
      </c>
      <c r="N110" s="223">
        <f>'Cuestionario inicial'!N110</f>
        <v>0</v>
      </c>
      <c r="O11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0" s="238" t="str">
        <f>IF(Tabla47[[#This Row],[A veces siento que hago todo mal. ]]&gt;=Tabla4[[#This Row],[A veces siento que hago todo mal. ]]+1,"SI",IF(Tabla47[[#This Row],[A veces siento que hago todo mal. ]]="","","NO"))</f>
        <v/>
      </c>
      <c r="AC11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0" s="242" t="str">
        <f t="shared" si="1"/>
        <v/>
      </c>
    </row>
    <row r="111" spans="1:35" x14ac:dyDescent="0.5">
      <c r="A111" s="199">
        <v>109</v>
      </c>
      <c r="B111" s="224">
        <f>'Cuestionario inicial'!B111</f>
        <v>0</v>
      </c>
      <c r="C111" s="225">
        <f>'Cuestionario inicial'!C111</f>
        <v>0</v>
      </c>
      <c r="D111" s="225">
        <f>'Cuestionario inicial'!D111</f>
        <v>0</v>
      </c>
      <c r="E111" s="225">
        <f>'Cuestionario inicial'!E111</f>
        <v>0</v>
      </c>
      <c r="F111" s="225">
        <f>'Cuestionario inicial'!F111</f>
        <v>0</v>
      </c>
      <c r="G111" s="225">
        <f>'Cuestionario inicial'!G111</f>
        <v>0</v>
      </c>
      <c r="H111" s="225">
        <f>'Cuestionario inicial'!H111</f>
        <v>0</v>
      </c>
      <c r="I111" s="225">
        <f>'Cuestionario inicial'!I111</f>
        <v>0</v>
      </c>
      <c r="J111" s="225">
        <f>'Cuestionario inicial'!J111</f>
        <v>0</v>
      </c>
      <c r="K111" s="226">
        <f>'Cuestionario inicial'!K111</f>
        <v>0</v>
      </c>
      <c r="L111" s="225">
        <f>'Cuestionario inicial'!L111</f>
        <v>0</v>
      </c>
      <c r="M111" s="225">
        <f>'Cuestionario inicial'!M111</f>
        <v>0</v>
      </c>
      <c r="N111" s="227">
        <f>'Cuestionario inicial'!N111</f>
        <v>0</v>
      </c>
      <c r="O11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1" s="238" t="str">
        <f>IF(Tabla47[[#This Row],[A veces siento que hago todo mal. ]]&gt;=Tabla4[[#This Row],[A veces siento que hago todo mal. ]]+1,"SI",IF(Tabla47[[#This Row],[A veces siento que hago todo mal. ]]="","","NO"))</f>
        <v/>
      </c>
      <c r="AC11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1" s="242" t="str">
        <f t="shared" si="1"/>
        <v/>
      </c>
    </row>
    <row r="112" spans="1:35" x14ac:dyDescent="0.5">
      <c r="A112" s="199">
        <v>110</v>
      </c>
      <c r="B112" s="213">
        <f>'Cuestionario inicial'!B112</f>
        <v>0</v>
      </c>
      <c r="C112" s="214">
        <f>'Cuestionario inicial'!C112</f>
        <v>0</v>
      </c>
      <c r="D112" s="214">
        <f>'Cuestionario inicial'!D112</f>
        <v>0</v>
      </c>
      <c r="E112" s="214">
        <f>'Cuestionario inicial'!E112</f>
        <v>0</v>
      </c>
      <c r="F112" s="215">
        <f>'Cuestionario inicial'!F112</f>
        <v>0</v>
      </c>
      <c r="G112" s="216">
        <f>'Cuestionario inicial'!G112</f>
        <v>0</v>
      </c>
      <c r="H112" s="214">
        <f>'Cuestionario inicial'!H112</f>
        <v>0</v>
      </c>
      <c r="I112" s="214">
        <f>'Cuestionario inicial'!I112</f>
        <v>0</v>
      </c>
      <c r="J112" s="217">
        <f>'Cuestionario inicial'!J112</f>
        <v>0</v>
      </c>
      <c r="K112" s="218">
        <f>'Cuestionario inicial'!K112</f>
        <v>0</v>
      </c>
      <c r="L112" s="219">
        <f>'Cuestionario inicial'!L112</f>
        <v>0</v>
      </c>
      <c r="M112" s="219">
        <f>'Cuestionario inicial'!M112</f>
        <v>0</v>
      </c>
      <c r="N112" s="223">
        <f>'Cuestionario inicial'!N112</f>
        <v>0</v>
      </c>
      <c r="O11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2" s="238" t="str">
        <f>IF(Tabla47[[#This Row],[A veces siento que hago todo mal. ]]&gt;=Tabla4[[#This Row],[A veces siento que hago todo mal. ]]+1,"SI",IF(Tabla47[[#This Row],[A veces siento que hago todo mal. ]]="","","NO"))</f>
        <v/>
      </c>
      <c r="AC11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2" s="242" t="str">
        <f t="shared" si="1"/>
        <v/>
      </c>
    </row>
    <row r="113" spans="1:35" x14ac:dyDescent="0.5">
      <c r="A113" s="199">
        <v>111</v>
      </c>
      <c r="B113" s="224">
        <f>'Cuestionario inicial'!B113</f>
        <v>0</v>
      </c>
      <c r="C113" s="225">
        <f>'Cuestionario inicial'!C113</f>
        <v>0</v>
      </c>
      <c r="D113" s="225">
        <f>'Cuestionario inicial'!D113</f>
        <v>0</v>
      </c>
      <c r="E113" s="225">
        <f>'Cuestionario inicial'!E113</f>
        <v>0</v>
      </c>
      <c r="F113" s="225">
        <f>'Cuestionario inicial'!F113</f>
        <v>0</v>
      </c>
      <c r="G113" s="225">
        <f>'Cuestionario inicial'!G113</f>
        <v>0</v>
      </c>
      <c r="H113" s="225">
        <f>'Cuestionario inicial'!H113</f>
        <v>0</v>
      </c>
      <c r="I113" s="225">
        <f>'Cuestionario inicial'!I113</f>
        <v>0</v>
      </c>
      <c r="J113" s="225">
        <f>'Cuestionario inicial'!J113</f>
        <v>0</v>
      </c>
      <c r="K113" s="226">
        <f>'Cuestionario inicial'!K113</f>
        <v>0</v>
      </c>
      <c r="L113" s="225">
        <f>'Cuestionario inicial'!L113</f>
        <v>0</v>
      </c>
      <c r="M113" s="225">
        <f>'Cuestionario inicial'!M113</f>
        <v>0</v>
      </c>
      <c r="N113" s="227">
        <f>'Cuestionario inicial'!N113</f>
        <v>0</v>
      </c>
      <c r="O11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3" s="238" t="str">
        <f>IF(Tabla47[[#This Row],[A veces siento que hago todo mal. ]]&gt;=Tabla4[[#This Row],[A veces siento que hago todo mal. ]]+1,"SI",IF(Tabla47[[#This Row],[A veces siento que hago todo mal. ]]="","","NO"))</f>
        <v/>
      </c>
      <c r="AC11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3" s="242" t="str">
        <f t="shared" si="1"/>
        <v/>
      </c>
    </row>
    <row r="114" spans="1:35" x14ac:dyDescent="0.5">
      <c r="A114" s="199">
        <v>112</v>
      </c>
      <c r="B114" s="213">
        <f>'Cuestionario inicial'!B114</f>
        <v>0</v>
      </c>
      <c r="C114" s="214">
        <f>'Cuestionario inicial'!C114</f>
        <v>0</v>
      </c>
      <c r="D114" s="214">
        <f>'Cuestionario inicial'!D114</f>
        <v>0</v>
      </c>
      <c r="E114" s="214">
        <f>'Cuestionario inicial'!E114</f>
        <v>0</v>
      </c>
      <c r="F114" s="215">
        <f>'Cuestionario inicial'!F114</f>
        <v>0</v>
      </c>
      <c r="G114" s="216">
        <f>'Cuestionario inicial'!G114</f>
        <v>0</v>
      </c>
      <c r="H114" s="214">
        <f>'Cuestionario inicial'!H114</f>
        <v>0</v>
      </c>
      <c r="I114" s="214">
        <f>'Cuestionario inicial'!I114</f>
        <v>0</v>
      </c>
      <c r="J114" s="217">
        <f>'Cuestionario inicial'!J114</f>
        <v>0</v>
      </c>
      <c r="K114" s="218">
        <f>'Cuestionario inicial'!K114</f>
        <v>0</v>
      </c>
      <c r="L114" s="219">
        <f>'Cuestionario inicial'!L114</f>
        <v>0</v>
      </c>
      <c r="M114" s="219">
        <f>'Cuestionario inicial'!M114</f>
        <v>0</v>
      </c>
      <c r="N114" s="223">
        <f>'Cuestionario inicial'!N114</f>
        <v>0</v>
      </c>
      <c r="O11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4" s="238" t="str">
        <f>IF(Tabla47[[#This Row],[A veces siento que hago todo mal. ]]&gt;=Tabla4[[#This Row],[A veces siento que hago todo mal. ]]+1,"SI",IF(Tabla47[[#This Row],[A veces siento que hago todo mal. ]]="","","NO"))</f>
        <v/>
      </c>
      <c r="AC11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4" s="242" t="str">
        <f t="shared" si="1"/>
        <v/>
      </c>
    </row>
    <row r="115" spans="1:35" x14ac:dyDescent="0.5">
      <c r="A115" s="199">
        <v>113</v>
      </c>
      <c r="B115" s="224">
        <f>'Cuestionario inicial'!B115</f>
        <v>0</v>
      </c>
      <c r="C115" s="225">
        <f>'Cuestionario inicial'!C115</f>
        <v>0</v>
      </c>
      <c r="D115" s="225">
        <f>'Cuestionario inicial'!D115</f>
        <v>0</v>
      </c>
      <c r="E115" s="225">
        <f>'Cuestionario inicial'!E115</f>
        <v>0</v>
      </c>
      <c r="F115" s="225">
        <f>'Cuestionario inicial'!F115</f>
        <v>0</v>
      </c>
      <c r="G115" s="225">
        <f>'Cuestionario inicial'!G115</f>
        <v>0</v>
      </c>
      <c r="H115" s="225">
        <f>'Cuestionario inicial'!H115</f>
        <v>0</v>
      </c>
      <c r="I115" s="225">
        <f>'Cuestionario inicial'!I115</f>
        <v>0</v>
      </c>
      <c r="J115" s="225">
        <f>'Cuestionario inicial'!J115</f>
        <v>0</v>
      </c>
      <c r="K115" s="226">
        <f>'Cuestionario inicial'!K115</f>
        <v>0</v>
      </c>
      <c r="L115" s="225">
        <f>'Cuestionario inicial'!L115</f>
        <v>0</v>
      </c>
      <c r="M115" s="225">
        <f>'Cuestionario inicial'!M115</f>
        <v>0</v>
      </c>
      <c r="N115" s="227">
        <f>'Cuestionario inicial'!N115</f>
        <v>0</v>
      </c>
      <c r="O11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5" s="238" t="str">
        <f>IF(Tabla47[[#This Row],[A veces siento que hago todo mal. ]]&gt;=Tabla4[[#This Row],[A veces siento que hago todo mal. ]]+1,"SI",IF(Tabla47[[#This Row],[A veces siento que hago todo mal. ]]="","","NO"))</f>
        <v/>
      </c>
      <c r="AC11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5" s="242" t="str">
        <f t="shared" si="1"/>
        <v/>
      </c>
    </row>
    <row r="116" spans="1:35" x14ac:dyDescent="0.5">
      <c r="A116" s="199">
        <v>114</v>
      </c>
      <c r="B116" s="213">
        <f>'Cuestionario inicial'!B116</f>
        <v>0</v>
      </c>
      <c r="C116" s="214">
        <f>'Cuestionario inicial'!C116</f>
        <v>0</v>
      </c>
      <c r="D116" s="214">
        <f>'Cuestionario inicial'!D116</f>
        <v>0</v>
      </c>
      <c r="E116" s="214">
        <f>'Cuestionario inicial'!E116</f>
        <v>0</v>
      </c>
      <c r="F116" s="215">
        <f>'Cuestionario inicial'!F116</f>
        <v>0</v>
      </c>
      <c r="G116" s="216">
        <f>'Cuestionario inicial'!G116</f>
        <v>0</v>
      </c>
      <c r="H116" s="214">
        <f>'Cuestionario inicial'!H116</f>
        <v>0</v>
      </c>
      <c r="I116" s="214">
        <f>'Cuestionario inicial'!I116</f>
        <v>0</v>
      </c>
      <c r="J116" s="217">
        <f>'Cuestionario inicial'!J116</f>
        <v>0</v>
      </c>
      <c r="K116" s="218">
        <f>'Cuestionario inicial'!K116</f>
        <v>0</v>
      </c>
      <c r="L116" s="219">
        <f>'Cuestionario inicial'!L116</f>
        <v>0</v>
      </c>
      <c r="M116" s="219">
        <f>'Cuestionario inicial'!M116</f>
        <v>0</v>
      </c>
      <c r="N116" s="223">
        <f>'Cuestionario inicial'!N116</f>
        <v>0</v>
      </c>
      <c r="O11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6" s="238" t="str">
        <f>IF(Tabla47[[#This Row],[A veces siento que hago todo mal. ]]&gt;=Tabla4[[#This Row],[A veces siento que hago todo mal. ]]+1,"SI",IF(Tabla47[[#This Row],[A veces siento que hago todo mal. ]]="","","NO"))</f>
        <v/>
      </c>
      <c r="AC11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6" s="242" t="str">
        <f t="shared" si="1"/>
        <v/>
      </c>
    </row>
    <row r="117" spans="1:35" x14ac:dyDescent="0.5">
      <c r="A117" s="199">
        <v>115</v>
      </c>
      <c r="B117" s="224">
        <f>'Cuestionario inicial'!B117</f>
        <v>0</v>
      </c>
      <c r="C117" s="225">
        <f>'Cuestionario inicial'!C117</f>
        <v>0</v>
      </c>
      <c r="D117" s="225">
        <f>'Cuestionario inicial'!D117</f>
        <v>0</v>
      </c>
      <c r="E117" s="225">
        <f>'Cuestionario inicial'!E117</f>
        <v>0</v>
      </c>
      <c r="F117" s="225">
        <f>'Cuestionario inicial'!F117</f>
        <v>0</v>
      </c>
      <c r="G117" s="225">
        <f>'Cuestionario inicial'!G117</f>
        <v>0</v>
      </c>
      <c r="H117" s="225">
        <f>'Cuestionario inicial'!H117</f>
        <v>0</v>
      </c>
      <c r="I117" s="225">
        <f>'Cuestionario inicial'!I117</f>
        <v>0</v>
      </c>
      <c r="J117" s="225">
        <f>'Cuestionario inicial'!J117</f>
        <v>0</v>
      </c>
      <c r="K117" s="226">
        <f>'Cuestionario inicial'!K117</f>
        <v>0</v>
      </c>
      <c r="L117" s="225">
        <f>'Cuestionario inicial'!L117</f>
        <v>0</v>
      </c>
      <c r="M117" s="225">
        <f>'Cuestionario inicial'!M117</f>
        <v>0</v>
      </c>
      <c r="N117" s="227">
        <f>'Cuestionario inicial'!N117</f>
        <v>0</v>
      </c>
      <c r="O11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7" s="238" t="str">
        <f>IF(Tabla47[[#This Row],[A veces siento que hago todo mal. ]]&gt;=Tabla4[[#This Row],[A veces siento que hago todo mal. ]]+1,"SI",IF(Tabla47[[#This Row],[A veces siento que hago todo mal. ]]="","","NO"))</f>
        <v/>
      </c>
      <c r="AC11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7" s="242" t="str">
        <f t="shared" si="1"/>
        <v/>
      </c>
    </row>
    <row r="118" spans="1:35" x14ac:dyDescent="0.5">
      <c r="A118" s="199">
        <v>116</v>
      </c>
      <c r="B118" s="213">
        <f>'Cuestionario inicial'!B118</f>
        <v>0</v>
      </c>
      <c r="C118" s="214">
        <f>'Cuestionario inicial'!C118</f>
        <v>0</v>
      </c>
      <c r="D118" s="214">
        <f>'Cuestionario inicial'!D118</f>
        <v>0</v>
      </c>
      <c r="E118" s="214">
        <f>'Cuestionario inicial'!E118</f>
        <v>0</v>
      </c>
      <c r="F118" s="215">
        <f>'Cuestionario inicial'!F118</f>
        <v>0</v>
      </c>
      <c r="G118" s="216">
        <f>'Cuestionario inicial'!G118</f>
        <v>0</v>
      </c>
      <c r="H118" s="214">
        <f>'Cuestionario inicial'!H118</f>
        <v>0</v>
      </c>
      <c r="I118" s="214">
        <f>'Cuestionario inicial'!I118</f>
        <v>0</v>
      </c>
      <c r="J118" s="217">
        <f>'Cuestionario inicial'!J118</f>
        <v>0</v>
      </c>
      <c r="K118" s="218">
        <f>'Cuestionario inicial'!K118</f>
        <v>0</v>
      </c>
      <c r="L118" s="219">
        <f>'Cuestionario inicial'!L118</f>
        <v>0</v>
      </c>
      <c r="M118" s="219">
        <f>'Cuestionario inicial'!M118</f>
        <v>0</v>
      </c>
      <c r="N118" s="223">
        <f>'Cuestionario inicial'!N118</f>
        <v>0</v>
      </c>
      <c r="O11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8" s="238" t="str">
        <f>IF(Tabla47[[#This Row],[A veces siento que hago todo mal. ]]&gt;=Tabla4[[#This Row],[A veces siento que hago todo mal. ]]+1,"SI",IF(Tabla47[[#This Row],[A veces siento que hago todo mal. ]]="","","NO"))</f>
        <v/>
      </c>
      <c r="AC11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8" s="242" t="str">
        <f t="shared" si="1"/>
        <v/>
      </c>
    </row>
    <row r="119" spans="1:35" x14ac:dyDescent="0.5">
      <c r="A119" s="199">
        <v>117</v>
      </c>
      <c r="B119" s="224">
        <f>'Cuestionario inicial'!B119</f>
        <v>0</v>
      </c>
      <c r="C119" s="225">
        <f>'Cuestionario inicial'!C119</f>
        <v>0</v>
      </c>
      <c r="D119" s="225">
        <f>'Cuestionario inicial'!D119</f>
        <v>0</v>
      </c>
      <c r="E119" s="225">
        <f>'Cuestionario inicial'!E119</f>
        <v>0</v>
      </c>
      <c r="F119" s="225">
        <f>'Cuestionario inicial'!F119</f>
        <v>0</v>
      </c>
      <c r="G119" s="225">
        <f>'Cuestionario inicial'!G119</f>
        <v>0</v>
      </c>
      <c r="H119" s="225">
        <f>'Cuestionario inicial'!H119</f>
        <v>0</v>
      </c>
      <c r="I119" s="225">
        <f>'Cuestionario inicial'!I119</f>
        <v>0</v>
      </c>
      <c r="J119" s="225">
        <f>'Cuestionario inicial'!J119</f>
        <v>0</v>
      </c>
      <c r="K119" s="226">
        <f>'Cuestionario inicial'!K119</f>
        <v>0</v>
      </c>
      <c r="L119" s="225">
        <f>'Cuestionario inicial'!L119</f>
        <v>0</v>
      </c>
      <c r="M119" s="225">
        <f>'Cuestionario inicial'!M119</f>
        <v>0</v>
      </c>
      <c r="N119" s="227">
        <f>'Cuestionario inicial'!N119</f>
        <v>0</v>
      </c>
      <c r="O11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1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1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1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1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1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1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1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1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1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1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1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1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19" s="238" t="str">
        <f>IF(Tabla47[[#This Row],[A veces siento que hago todo mal. ]]&gt;=Tabla4[[#This Row],[A veces siento que hago todo mal. ]]+1,"SI",IF(Tabla47[[#This Row],[A veces siento que hago todo mal. ]]="","","NO"))</f>
        <v/>
      </c>
      <c r="AC11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1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1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1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1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1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19" s="242" t="str">
        <f t="shared" si="1"/>
        <v/>
      </c>
    </row>
    <row r="120" spans="1:35" x14ac:dyDescent="0.5">
      <c r="A120" s="199">
        <v>118</v>
      </c>
      <c r="B120" s="213">
        <f>'Cuestionario inicial'!B120</f>
        <v>0</v>
      </c>
      <c r="C120" s="214">
        <f>'Cuestionario inicial'!C120</f>
        <v>0</v>
      </c>
      <c r="D120" s="214">
        <f>'Cuestionario inicial'!D120</f>
        <v>0</v>
      </c>
      <c r="E120" s="214">
        <f>'Cuestionario inicial'!E120</f>
        <v>0</v>
      </c>
      <c r="F120" s="215">
        <f>'Cuestionario inicial'!F120</f>
        <v>0</v>
      </c>
      <c r="G120" s="216">
        <f>'Cuestionario inicial'!G120</f>
        <v>0</v>
      </c>
      <c r="H120" s="214">
        <f>'Cuestionario inicial'!H120</f>
        <v>0</v>
      </c>
      <c r="I120" s="214">
        <f>'Cuestionario inicial'!I120</f>
        <v>0</v>
      </c>
      <c r="J120" s="217">
        <f>'Cuestionario inicial'!J120</f>
        <v>0</v>
      </c>
      <c r="K120" s="218">
        <f>'Cuestionario inicial'!K120</f>
        <v>0</v>
      </c>
      <c r="L120" s="219">
        <f>'Cuestionario inicial'!L120</f>
        <v>0</v>
      </c>
      <c r="M120" s="219">
        <f>'Cuestionario inicial'!M120</f>
        <v>0</v>
      </c>
      <c r="N120" s="223">
        <f>'Cuestionario inicial'!N120</f>
        <v>0</v>
      </c>
      <c r="O12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0" s="238" t="str">
        <f>IF(Tabla47[[#This Row],[A veces siento que hago todo mal. ]]&gt;=Tabla4[[#This Row],[A veces siento que hago todo mal. ]]+1,"SI",IF(Tabla47[[#This Row],[A veces siento que hago todo mal. ]]="","","NO"))</f>
        <v/>
      </c>
      <c r="AC12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0" s="242" t="str">
        <f t="shared" si="1"/>
        <v/>
      </c>
    </row>
    <row r="121" spans="1:35" x14ac:dyDescent="0.5">
      <c r="A121" s="199">
        <v>119</v>
      </c>
      <c r="B121" s="224">
        <f>'Cuestionario inicial'!B121</f>
        <v>0</v>
      </c>
      <c r="C121" s="225">
        <f>'Cuestionario inicial'!C121</f>
        <v>0</v>
      </c>
      <c r="D121" s="225">
        <f>'Cuestionario inicial'!D121</f>
        <v>0</v>
      </c>
      <c r="E121" s="225">
        <f>'Cuestionario inicial'!E121</f>
        <v>0</v>
      </c>
      <c r="F121" s="225">
        <f>'Cuestionario inicial'!F121</f>
        <v>0</v>
      </c>
      <c r="G121" s="225">
        <f>'Cuestionario inicial'!G121</f>
        <v>0</v>
      </c>
      <c r="H121" s="225">
        <f>'Cuestionario inicial'!H121</f>
        <v>0</v>
      </c>
      <c r="I121" s="225">
        <f>'Cuestionario inicial'!I121</f>
        <v>0</v>
      </c>
      <c r="J121" s="225">
        <f>'Cuestionario inicial'!J121</f>
        <v>0</v>
      </c>
      <c r="K121" s="226">
        <f>'Cuestionario inicial'!K121</f>
        <v>0</v>
      </c>
      <c r="L121" s="225">
        <f>'Cuestionario inicial'!L121</f>
        <v>0</v>
      </c>
      <c r="M121" s="225">
        <f>'Cuestionario inicial'!M121</f>
        <v>0</v>
      </c>
      <c r="N121" s="227">
        <f>'Cuestionario inicial'!N121</f>
        <v>0</v>
      </c>
      <c r="O12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1" s="238" t="str">
        <f>IF(Tabla47[[#This Row],[A veces siento que hago todo mal. ]]&gt;=Tabla4[[#This Row],[A veces siento que hago todo mal. ]]+1,"SI",IF(Tabla47[[#This Row],[A veces siento que hago todo mal. ]]="","","NO"))</f>
        <v/>
      </c>
      <c r="AC12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1" s="242" t="str">
        <f t="shared" si="1"/>
        <v/>
      </c>
    </row>
    <row r="122" spans="1:35" x14ac:dyDescent="0.5">
      <c r="A122" s="199">
        <v>120</v>
      </c>
      <c r="B122" s="213">
        <f>'Cuestionario inicial'!B122</f>
        <v>0</v>
      </c>
      <c r="C122" s="214">
        <f>'Cuestionario inicial'!C122</f>
        <v>0</v>
      </c>
      <c r="D122" s="214">
        <f>'Cuestionario inicial'!D122</f>
        <v>0</v>
      </c>
      <c r="E122" s="214">
        <f>'Cuestionario inicial'!E122</f>
        <v>0</v>
      </c>
      <c r="F122" s="215">
        <f>'Cuestionario inicial'!F122</f>
        <v>0</v>
      </c>
      <c r="G122" s="216">
        <f>'Cuestionario inicial'!G122</f>
        <v>0</v>
      </c>
      <c r="H122" s="214">
        <f>'Cuestionario inicial'!H122</f>
        <v>0</v>
      </c>
      <c r="I122" s="214">
        <f>'Cuestionario inicial'!I122</f>
        <v>0</v>
      </c>
      <c r="J122" s="217">
        <f>'Cuestionario inicial'!J122</f>
        <v>0</v>
      </c>
      <c r="K122" s="218">
        <f>'Cuestionario inicial'!K122</f>
        <v>0</v>
      </c>
      <c r="L122" s="219">
        <f>'Cuestionario inicial'!L122</f>
        <v>0</v>
      </c>
      <c r="M122" s="219">
        <f>'Cuestionario inicial'!M122</f>
        <v>0</v>
      </c>
      <c r="N122" s="223">
        <f>'Cuestionario inicial'!N122</f>
        <v>0</v>
      </c>
      <c r="O12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2" s="238" t="str">
        <f>IF(Tabla47[[#This Row],[A veces siento que hago todo mal. ]]&gt;=Tabla4[[#This Row],[A veces siento que hago todo mal. ]]+1,"SI",IF(Tabla47[[#This Row],[A veces siento que hago todo mal. ]]="","","NO"))</f>
        <v/>
      </c>
      <c r="AC12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2" s="242" t="str">
        <f t="shared" si="1"/>
        <v/>
      </c>
    </row>
    <row r="123" spans="1:35" x14ac:dyDescent="0.5">
      <c r="A123" s="199">
        <v>121</v>
      </c>
      <c r="B123" s="224">
        <f>'Cuestionario inicial'!B123</f>
        <v>0</v>
      </c>
      <c r="C123" s="225">
        <f>'Cuestionario inicial'!C123</f>
        <v>0</v>
      </c>
      <c r="D123" s="225">
        <f>'Cuestionario inicial'!D123</f>
        <v>0</v>
      </c>
      <c r="E123" s="225">
        <f>'Cuestionario inicial'!E123</f>
        <v>0</v>
      </c>
      <c r="F123" s="225">
        <f>'Cuestionario inicial'!F123</f>
        <v>0</v>
      </c>
      <c r="G123" s="225">
        <f>'Cuestionario inicial'!G123</f>
        <v>0</v>
      </c>
      <c r="H123" s="225">
        <f>'Cuestionario inicial'!H123</f>
        <v>0</v>
      </c>
      <c r="I123" s="225">
        <f>'Cuestionario inicial'!I123</f>
        <v>0</v>
      </c>
      <c r="J123" s="225">
        <f>'Cuestionario inicial'!J123</f>
        <v>0</v>
      </c>
      <c r="K123" s="226">
        <f>'Cuestionario inicial'!K123</f>
        <v>0</v>
      </c>
      <c r="L123" s="225">
        <f>'Cuestionario inicial'!L123</f>
        <v>0</v>
      </c>
      <c r="M123" s="225">
        <f>'Cuestionario inicial'!M123</f>
        <v>0</v>
      </c>
      <c r="N123" s="227">
        <f>'Cuestionario inicial'!N123</f>
        <v>0</v>
      </c>
      <c r="O12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3" s="238" t="str">
        <f>IF(Tabla47[[#This Row],[A veces siento que hago todo mal. ]]&gt;=Tabla4[[#This Row],[A veces siento que hago todo mal. ]]+1,"SI",IF(Tabla47[[#This Row],[A veces siento que hago todo mal. ]]="","","NO"))</f>
        <v/>
      </c>
      <c r="AC12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3" s="242" t="str">
        <f t="shared" si="1"/>
        <v/>
      </c>
    </row>
    <row r="124" spans="1:35" x14ac:dyDescent="0.5">
      <c r="A124" s="199">
        <v>122</v>
      </c>
      <c r="B124" s="213">
        <f>'Cuestionario inicial'!B124</f>
        <v>0</v>
      </c>
      <c r="C124" s="214">
        <f>'Cuestionario inicial'!C124</f>
        <v>0</v>
      </c>
      <c r="D124" s="214">
        <f>'Cuestionario inicial'!D124</f>
        <v>0</v>
      </c>
      <c r="E124" s="214">
        <f>'Cuestionario inicial'!E124</f>
        <v>0</v>
      </c>
      <c r="F124" s="215">
        <f>'Cuestionario inicial'!F124</f>
        <v>0</v>
      </c>
      <c r="G124" s="216">
        <f>'Cuestionario inicial'!G124</f>
        <v>0</v>
      </c>
      <c r="H124" s="214">
        <f>'Cuestionario inicial'!H124</f>
        <v>0</v>
      </c>
      <c r="I124" s="214">
        <f>'Cuestionario inicial'!I124</f>
        <v>0</v>
      </c>
      <c r="J124" s="217">
        <f>'Cuestionario inicial'!J124</f>
        <v>0</v>
      </c>
      <c r="K124" s="218">
        <f>'Cuestionario inicial'!K124</f>
        <v>0</v>
      </c>
      <c r="L124" s="219">
        <f>'Cuestionario inicial'!L124</f>
        <v>0</v>
      </c>
      <c r="M124" s="219">
        <f>'Cuestionario inicial'!M124</f>
        <v>0</v>
      </c>
      <c r="N124" s="223">
        <f>'Cuestionario inicial'!N124</f>
        <v>0</v>
      </c>
      <c r="O12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4" s="238" t="str">
        <f>IF(Tabla47[[#This Row],[A veces siento que hago todo mal. ]]&gt;=Tabla4[[#This Row],[A veces siento que hago todo mal. ]]+1,"SI",IF(Tabla47[[#This Row],[A veces siento que hago todo mal. ]]="","","NO"))</f>
        <v/>
      </c>
      <c r="AC12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4" s="242" t="str">
        <f t="shared" si="1"/>
        <v/>
      </c>
    </row>
    <row r="125" spans="1:35" x14ac:dyDescent="0.5">
      <c r="A125" s="199">
        <v>123</v>
      </c>
      <c r="B125" s="224">
        <f>'Cuestionario inicial'!B125</f>
        <v>0</v>
      </c>
      <c r="C125" s="225">
        <f>'Cuestionario inicial'!C125</f>
        <v>0</v>
      </c>
      <c r="D125" s="225">
        <f>'Cuestionario inicial'!D125</f>
        <v>0</v>
      </c>
      <c r="E125" s="225">
        <f>'Cuestionario inicial'!E125</f>
        <v>0</v>
      </c>
      <c r="F125" s="225">
        <f>'Cuestionario inicial'!F125</f>
        <v>0</v>
      </c>
      <c r="G125" s="225">
        <f>'Cuestionario inicial'!G125</f>
        <v>0</v>
      </c>
      <c r="H125" s="225">
        <f>'Cuestionario inicial'!H125</f>
        <v>0</v>
      </c>
      <c r="I125" s="225">
        <f>'Cuestionario inicial'!I125</f>
        <v>0</v>
      </c>
      <c r="J125" s="225">
        <f>'Cuestionario inicial'!J125</f>
        <v>0</v>
      </c>
      <c r="K125" s="226">
        <f>'Cuestionario inicial'!K125</f>
        <v>0</v>
      </c>
      <c r="L125" s="225">
        <f>'Cuestionario inicial'!L125</f>
        <v>0</v>
      </c>
      <c r="M125" s="225">
        <f>'Cuestionario inicial'!M125</f>
        <v>0</v>
      </c>
      <c r="N125" s="227">
        <f>'Cuestionario inicial'!N125</f>
        <v>0</v>
      </c>
      <c r="O12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5" s="238" t="str">
        <f>IF(Tabla47[[#This Row],[A veces siento que hago todo mal. ]]&gt;=Tabla4[[#This Row],[A veces siento que hago todo mal. ]]+1,"SI",IF(Tabla47[[#This Row],[A veces siento que hago todo mal. ]]="","","NO"))</f>
        <v/>
      </c>
      <c r="AC12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5" s="242" t="str">
        <f t="shared" si="1"/>
        <v/>
      </c>
    </row>
    <row r="126" spans="1:35" x14ac:dyDescent="0.5">
      <c r="A126" s="199">
        <v>124</v>
      </c>
      <c r="B126" s="213">
        <f>'Cuestionario inicial'!B126</f>
        <v>0</v>
      </c>
      <c r="C126" s="214">
        <f>'Cuestionario inicial'!C126</f>
        <v>0</v>
      </c>
      <c r="D126" s="214">
        <f>'Cuestionario inicial'!D126</f>
        <v>0</v>
      </c>
      <c r="E126" s="214">
        <f>'Cuestionario inicial'!E126</f>
        <v>0</v>
      </c>
      <c r="F126" s="215">
        <f>'Cuestionario inicial'!F126</f>
        <v>0</v>
      </c>
      <c r="G126" s="216">
        <f>'Cuestionario inicial'!G126</f>
        <v>0</v>
      </c>
      <c r="H126" s="214">
        <f>'Cuestionario inicial'!H126</f>
        <v>0</v>
      </c>
      <c r="I126" s="214">
        <f>'Cuestionario inicial'!I126</f>
        <v>0</v>
      </c>
      <c r="J126" s="217">
        <f>'Cuestionario inicial'!J126</f>
        <v>0</v>
      </c>
      <c r="K126" s="218">
        <f>'Cuestionario inicial'!K126</f>
        <v>0</v>
      </c>
      <c r="L126" s="219">
        <f>'Cuestionario inicial'!L126</f>
        <v>0</v>
      </c>
      <c r="M126" s="219">
        <f>'Cuestionario inicial'!M126</f>
        <v>0</v>
      </c>
      <c r="N126" s="223">
        <f>'Cuestionario inicial'!N126</f>
        <v>0</v>
      </c>
      <c r="O12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6" s="238" t="str">
        <f>IF(Tabla47[[#This Row],[A veces siento que hago todo mal. ]]&gt;=Tabla4[[#This Row],[A veces siento que hago todo mal. ]]+1,"SI",IF(Tabla47[[#This Row],[A veces siento que hago todo mal. ]]="","","NO"))</f>
        <v/>
      </c>
      <c r="AC12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6" s="242" t="str">
        <f t="shared" si="1"/>
        <v/>
      </c>
    </row>
    <row r="127" spans="1:35" x14ac:dyDescent="0.5">
      <c r="A127" s="199">
        <v>125</v>
      </c>
      <c r="B127" s="224">
        <f>'Cuestionario inicial'!B127</f>
        <v>0</v>
      </c>
      <c r="C127" s="225">
        <f>'Cuestionario inicial'!C127</f>
        <v>0</v>
      </c>
      <c r="D127" s="225">
        <f>'Cuestionario inicial'!D127</f>
        <v>0</v>
      </c>
      <c r="E127" s="225">
        <f>'Cuestionario inicial'!E127</f>
        <v>0</v>
      </c>
      <c r="F127" s="225">
        <f>'Cuestionario inicial'!F127</f>
        <v>0</v>
      </c>
      <c r="G127" s="225">
        <f>'Cuestionario inicial'!G127</f>
        <v>0</v>
      </c>
      <c r="H127" s="225">
        <f>'Cuestionario inicial'!H127</f>
        <v>0</v>
      </c>
      <c r="I127" s="225">
        <f>'Cuestionario inicial'!I127</f>
        <v>0</v>
      </c>
      <c r="J127" s="225">
        <f>'Cuestionario inicial'!J127</f>
        <v>0</v>
      </c>
      <c r="K127" s="226">
        <f>'Cuestionario inicial'!K127</f>
        <v>0</v>
      </c>
      <c r="L127" s="225">
        <f>'Cuestionario inicial'!L127</f>
        <v>0</v>
      </c>
      <c r="M127" s="225">
        <f>'Cuestionario inicial'!M127</f>
        <v>0</v>
      </c>
      <c r="N127" s="227">
        <f>'Cuestionario inicial'!N127</f>
        <v>0</v>
      </c>
      <c r="O12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7" s="238" t="str">
        <f>IF(Tabla47[[#This Row],[A veces siento que hago todo mal. ]]&gt;=Tabla4[[#This Row],[A veces siento que hago todo mal. ]]+1,"SI",IF(Tabla47[[#This Row],[A veces siento que hago todo mal. ]]="","","NO"))</f>
        <v/>
      </c>
      <c r="AC12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7" s="242" t="str">
        <f t="shared" si="1"/>
        <v/>
      </c>
    </row>
    <row r="128" spans="1:35" x14ac:dyDescent="0.5">
      <c r="A128" s="199">
        <v>126</v>
      </c>
      <c r="B128" s="213">
        <f>'Cuestionario inicial'!B128</f>
        <v>0</v>
      </c>
      <c r="C128" s="214">
        <f>'Cuestionario inicial'!C128</f>
        <v>0</v>
      </c>
      <c r="D128" s="214">
        <f>'Cuestionario inicial'!D128</f>
        <v>0</v>
      </c>
      <c r="E128" s="214">
        <f>'Cuestionario inicial'!E128</f>
        <v>0</v>
      </c>
      <c r="F128" s="215">
        <f>'Cuestionario inicial'!F128</f>
        <v>0</v>
      </c>
      <c r="G128" s="216">
        <f>'Cuestionario inicial'!G128</f>
        <v>0</v>
      </c>
      <c r="H128" s="214">
        <f>'Cuestionario inicial'!H128</f>
        <v>0</v>
      </c>
      <c r="I128" s="214">
        <f>'Cuestionario inicial'!I128</f>
        <v>0</v>
      </c>
      <c r="J128" s="217">
        <f>'Cuestionario inicial'!J128</f>
        <v>0</v>
      </c>
      <c r="K128" s="218">
        <f>'Cuestionario inicial'!K128</f>
        <v>0</v>
      </c>
      <c r="L128" s="219">
        <f>'Cuestionario inicial'!L128</f>
        <v>0</v>
      </c>
      <c r="M128" s="219">
        <f>'Cuestionario inicial'!M128</f>
        <v>0</v>
      </c>
      <c r="N128" s="223">
        <f>'Cuestionario inicial'!N128</f>
        <v>0</v>
      </c>
      <c r="O12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8" s="238" t="str">
        <f>IF(Tabla47[[#This Row],[A veces siento que hago todo mal. ]]&gt;=Tabla4[[#This Row],[A veces siento que hago todo mal. ]]+1,"SI",IF(Tabla47[[#This Row],[A veces siento que hago todo mal. ]]="","","NO"))</f>
        <v/>
      </c>
      <c r="AC12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8" s="242" t="str">
        <f t="shared" si="1"/>
        <v/>
      </c>
    </row>
    <row r="129" spans="1:35" x14ac:dyDescent="0.5">
      <c r="A129" s="199">
        <v>127</v>
      </c>
      <c r="B129" s="224">
        <f>'Cuestionario inicial'!B129</f>
        <v>0</v>
      </c>
      <c r="C129" s="225">
        <f>'Cuestionario inicial'!C129</f>
        <v>0</v>
      </c>
      <c r="D129" s="225">
        <f>'Cuestionario inicial'!D129</f>
        <v>0</v>
      </c>
      <c r="E129" s="225">
        <f>'Cuestionario inicial'!E129</f>
        <v>0</v>
      </c>
      <c r="F129" s="225">
        <f>'Cuestionario inicial'!F129</f>
        <v>0</v>
      </c>
      <c r="G129" s="225">
        <f>'Cuestionario inicial'!G129</f>
        <v>0</v>
      </c>
      <c r="H129" s="225">
        <f>'Cuestionario inicial'!H129</f>
        <v>0</v>
      </c>
      <c r="I129" s="225">
        <f>'Cuestionario inicial'!I129</f>
        <v>0</v>
      </c>
      <c r="J129" s="225">
        <f>'Cuestionario inicial'!J129</f>
        <v>0</v>
      </c>
      <c r="K129" s="226">
        <f>'Cuestionario inicial'!K129</f>
        <v>0</v>
      </c>
      <c r="L129" s="225">
        <f>'Cuestionario inicial'!L129</f>
        <v>0</v>
      </c>
      <c r="M129" s="225">
        <f>'Cuestionario inicial'!M129</f>
        <v>0</v>
      </c>
      <c r="N129" s="227">
        <f>'Cuestionario inicial'!N129</f>
        <v>0</v>
      </c>
      <c r="O12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2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2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2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2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2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2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2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2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2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2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2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2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29" s="238" t="str">
        <f>IF(Tabla47[[#This Row],[A veces siento que hago todo mal. ]]&gt;=Tabla4[[#This Row],[A veces siento que hago todo mal. ]]+1,"SI",IF(Tabla47[[#This Row],[A veces siento que hago todo mal. ]]="","","NO"))</f>
        <v/>
      </c>
      <c r="AC12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2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2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2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2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2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29" s="242" t="str">
        <f t="shared" si="1"/>
        <v/>
      </c>
    </row>
    <row r="130" spans="1:35" x14ac:dyDescent="0.5">
      <c r="A130" s="199">
        <v>128</v>
      </c>
      <c r="B130" s="213">
        <f>'Cuestionario inicial'!B130</f>
        <v>0</v>
      </c>
      <c r="C130" s="214">
        <f>'Cuestionario inicial'!C130</f>
        <v>0</v>
      </c>
      <c r="D130" s="214">
        <f>'Cuestionario inicial'!D130</f>
        <v>0</v>
      </c>
      <c r="E130" s="214">
        <f>'Cuestionario inicial'!E130</f>
        <v>0</v>
      </c>
      <c r="F130" s="215">
        <f>'Cuestionario inicial'!F130</f>
        <v>0</v>
      </c>
      <c r="G130" s="216">
        <f>'Cuestionario inicial'!G130</f>
        <v>0</v>
      </c>
      <c r="H130" s="214">
        <f>'Cuestionario inicial'!H130</f>
        <v>0</v>
      </c>
      <c r="I130" s="214">
        <f>'Cuestionario inicial'!I130</f>
        <v>0</v>
      </c>
      <c r="J130" s="217">
        <f>'Cuestionario inicial'!J130</f>
        <v>0</v>
      </c>
      <c r="K130" s="218">
        <f>'Cuestionario inicial'!K130</f>
        <v>0</v>
      </c>
      <c r="L130" s="219">
        <f>'Cuestionario inicial'!L130</f>
        <v>0</v>
      </c>
      <c r="M130" s="219">
        <f>'Cuestionario inicial'!M130</f>
        <v>0</v>
      </c>
      <c r="N130" s="223">
        <f>'Cuestionario inicial'!N130</f>
        <v>0</v>
      </c>
      <c r="O13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0" s="238" t="str">
        <f>IF(Tabla47[[#This Row],[A veces siento que hago todo mal. ]]&gt;=Tabla4[[#This Row],[A veces siento que hago todo mal. ]]+1,"SI",IF(Tabla47[[#This Row],[A veces siento que hago todo mal. ]]="","","NO"))</f>
        <v/>
      </c>
      <c r="AC13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0" s="242" t="str">
        <f t="shared" si="1"/>
        <v/>
      </c>
    </row>
    <row r="131" spans="1:35" x14ac:dyDescent="0.5">
      <c r="A131" s="199">
        <v>129</v>
      </c>
      <c r="B131" s="224">
        <f>'Cuestionario inicial'!B131</f>
        <v>0</v>
      </c>
      <c r="C131" s="225">
        <f>'Cuestionario inicial'!C131</f>
        <v>0</v>
      </c>
      <c r="D131" s="225">
        <f>'Cuestionario inicial'!D131</f>
        <v>0</v>
      </c>
      <c r="E131" s="225">
        <f>'Cuestionario inicial'!E131</f>
        <v>0</v>
      </c>
      <c r="F131" s="225">
        <f>'Cuestionario inicial'!F131</f>
        <v>0</v>
      </c>
      <c r="G131" s="225">
        <f>'Cuestionario inicial'!G131</f>
        <v>0</v>
      </c>
      <c r="H131" s="225">
        <f>'Cuestionario inicial'!H131</f>
        <v>0</v>
      </c>
      <c r="I131" s="225">
        <f>'Cuestionario inicial'!I131</f>
        <v>0</v>
      </c>
      <c r="J131" s="225">
        <f>'Cuestionario inicial'!J131</f>
        <v>0</v>
      </c>
      <c r="K131" s="226">
        <f>'Cuestionario inicial'!K131</f>
        <v>0</v>
      </c>
      <c r="L131" s="225">
        <f>'Cuestionario inicial'!L131</f>
        <v>0</v>
      </c>
      <c r="M131" s="225">
        <f>'Cuestionario inicial'!M131</f>
        <v>0</v>
      </c>
      <c r="N131" s="227">
        <f>'Cuestionario inicial'!N131</f>
        <v>0</v>
      </c>
      <c r="O13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1" s="238" t="str">
        <f>IF(Tabla47[[#This Row],[A veces siento que hago todo mal. ]]&gt;=Tabla4[[#This Row],[A veces siento que hago todo mal. ]]+1,"SI",IF(Tabla47[[#This Row],[A veces siento que hago todo mal. ]]="","","NO"))</f>
        <v/>
      </c>
      <c r="AC13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1" s="242" t="str">
        <f t="shared" si="1"/>
        <v/>
      </c>
    </row>
    <row r="132" spans="1:35" x14ac:dyDescent="0.5">
      <c r="A132" s="199">
        <v>130</v>
      </c>
      <c r="B132" s="213">
        <f>'Cuestionario inicial'!B132</f>
        <v>0</v>
      </c>
      <c r="C132" s="214">
        <f>'Cuestionario inicial'!C132</f>
        <v>0</v>
      </c>
      <c r="D132" s="214">
        <f>'Cuestionario inicial'!D132</f>
        <v>0</v>
      </c>
      <c r="E132" s="214">
        <f>'Cuestionario inicial'!E132</f>
        <v>0</v>
      </c>
      <c r="F132" s="215">
        <f>'Cuestionario inicial'!F132</f>
        <v>0</v>
      </c>
      <c r="G132" s="216">
        <f>'Cuestionario inicial'!G132</f>
        <v>0</v>
      </c>
      <c r="H132" s="214">
        <f>'Cuestionario inicial'!H132</f>
        <v>0</v>
      </c>
      <c r="I132" s="214">
        <f>'Cuestionario inicial'!I132</f>
        <v>0</v>
      </c>
      <c r="J132" s="217">
        <f>'Cuestionario inicial'!J132</f>
        <v>0</v>
      </c>
      <c r="K132" s="218">
        <f>'Cuestionario inicial'!K132</f>
        <v>0</v>
      </c>
      <c r="L132" s="219">
        <f>'Cuestionario inicial'!L132</f>
        <v>0</v>
      </c>
      <c r="M132" s="219">
        <f>'Cuestionario inicial'!M132</f>
        <v>0</v>
      </c>
      <c r="N132" s="223">
        <f>'Cuestionario inicial'!N132</f>
        <v>0</v>
      </c>
      <c r="O13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2" s="238" t="str">
        <f>IF(Tabla47[[#This Row],[A veces siento que hago todo mal. ]]&gt;=Tabla4[[#This Row],[A veces siento que hago todo mal. ]]+1,"SI",IF(Tabla47[[#This Row],[A veces siento que hago todo mal. ]]="","","NO"))</f>
        <v/>
      </c>
      <c r="AC13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2" s="242" t="str">
        <f t="shared" ref="AI132:AI195" si="2">IF(COUNTIF(O132:AH132,"SI")&gt;=3,"SI",IF(COUNTIF(O132:AH132,""),"","NO"))</f>
        <v/>
      </c>
    </row>
    <row r="133" spans="1:35" x14ac:dyDescent="0.5">
      <c r="A133" s="199">
        <v>131</v>
      </c>
      <c r="B133" s="224">
        <f>'Cuestionario inicial'!B133</f>
        <v>0</v>
      </c>
      <c r="C133" s="225">
        <f>'Cuestionario inicial'!C133</f>
        <v>0</v>
      </c>
      <c r="D133" s="225">
        <f>'Cuestionario inicial'!D133</f>
        <v>0</v>
      </c>
      <c r="E133" s="225">
        <f>'Cuestionario inicial'!E133</f>
        <v>0</v>
      </c>
      <c r="F133" s="225">
        <f>'Cuestionario inicial'!F133</f>
        <v>0</v>
      </c>
      <c r="G133" s="225">
        <f>'Cuestionario inicial'!G133</f>
        <v>0</v>
      </c>
      <c r="H133" s="225">
        <f>'Cuestionario inicial'!H133</f>
        <v>0</v>
      </c>
      <c r="I133" s="225">
        <f>'Cuestionario inicial'!I133</f>
        <v>0</v>
      </c>
      <c r="J133" s="225">
        <f>'Cuestionario inicial'!J133</f>
        <v>0</v>
      </c>
      <c r="K133" s="226">
        <f>'Cuestionario inicial'!K133</f>
        <v>0</v>
      </c>
      <c r="L133" s="225">
        <f>'Cuestionario inicial'!L133</f>
        <v>0</v>
      </c>
      <c r="M133" s="225">
        <f>'Cuestionario inicial'!M133</f>
        <v>0</v>
      </c>
      <c r="N133" s="227">
        <f>'Cuestionario inicial'!N133</f>
        <v>0</v>
      </c>
      <c r="O13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3" s="238" t="str">
        <f>IF(Tabla47[[#This Row],[A veces siento que hago todo mal. ]]&gt;=Tabla4[[#This Row],[A veces siento que hago todo mal. ]]+1,"SI",IF(Tabla47[[#This Row],[A veces siento que hago todo mal. ]]="","","NO"))</f>
        <v/>
      </c>
      <c r="AC13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3" s="242" t="str">
        <f t="shared" si="2"/>
        <v/>
      </c>
    </row>
    <row r="134" spans="1:35" x14ac:dyDescent="0.5">
      <c r="A134" s="199">
        <v>132</v>
      </c>
      <c r="B134" s="213">
        <f>'Cuestionario inicial'!B134</f>
        <v>0</v>
      </c>
      <c r="C134" s="214">
        <f>'Cuestionario inicial'!C134</f>
        <v>0</v>
      </c>
      <c r="D134" s="214">
        <f>'Cuestionario inicial'!D134</f>
        <v>0</v>
      </c>
      <c r="E134" s="214">
        <f>'Cuestionario inicial'!E134</f>
        <v>0</v>
      </c>
      <c r="F134" s="215">
        <f>'Cuestionario inicial'!F134</f>
        <v>0</v>
      </c>
      <c r="G134" s="216">
        <f>'Cuestionario inicial'!G134</f>
        <v>0</v>
      </c>
      <c r="H134" s="214">
        <f>'Cuestionario inicial'!H134</f>
        <v>0</v>
      </c>
      <c r="I134" s="214">
        <f>'Cuestionario inicial'!I134</f>
        <v>0</v>
      </c>
      <c r="J134" s="217">
        <f>'Cuestionario inicial'!J134</f>
        <v>0</v>
      </c>
      <c r="K134" s="218">
        <f>'Cuestionario inicial'!K134</f>
        <v>0</v>
      </c>
      <c r="L134" s="219">
        <f>'Cuestionario inicial'!L134</f>
        <v>0</v>
      </c>
      <c r="M134" s="219">
        <f>'Cuestionario inicial'!M134</f>
        <v>0</v>
      </c>
      <c r="N134" s="223">
        <f>'Cuestionario inicial'!N134</f>
        <v>0</v>
      </c>
      <c r="O13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4" s="238" t="str">
        <f>IF(Tabla47[[#This Row],[A veces siento que hago todo mal. ]]&gt;=Tabla4[[#This Row],[A veces siento que hago todo mal. ]]+1,"SI",IF(Tabla47[[#This Row],[A veces siento que hago todo mal. ]]="","","NO"))</f>
        <v/>
      </c>
      <c r="AC13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4" s="242" t="str">
        <f t="shared" si="2"/>
        <v/>
      </c>
    </row>
    <row r="135" spans="1:35" x14ac:dyDescent="0.5">
      <c r="A135" s="199">
        <v>133</v>
      </c>
      <c r="B135" s="224">
        <f>'Cuestionario inicial'!B135</f>
        <v>0</v>
      </c>
      <c r="C135" s="225">
        <f>'Cuestionario inicial'!C135</f>
        <v>0</v>
      </c>
      <c r="D135" s="225">
        <f>'Cuestionario inicial'!D135</f>
        <v>0</v>
      </c>
      <c r="E135" s="225">
        <f>'Cuestionario inicial'!E135</f>
        <v>0</v>
      </c>
      <c r="F135" s="225">
        <f>'Cuestionario inicial'!F135</f>
        <v>0</v>
      </c>
      <c r="G135" s="225">
        <f>'Cuestionario inicial'!G135</f>
        <v>0</v>
      </c>
      <c r="H135" s="225">
        <f>'Cuestionario inicial'!H135</f>
        <v>0</v>
      </c>
      <c r="I135" s="225">
        <f>'Cuestionario inicial'!I135</f>
        <v>0</v>
      </c>
      <c r="J135" s="225">
        <f>'Cuestionario inicial'!J135</f>
        <v>0</v>
      </c>
      <c r="K135" s="226">
        <f>'Cuestionario inicial'!K135</f>
        <v>0</v>
      </c>
      <c r="L135" s="225">
        <f>'Cuestionario inicial'!L135</f>
        <v>0</v>
      </c>
      <c r="M135" s="225">
        <f>'Cuestionario inicial'!M135</f>
        <v>0</v>
      </c>
      <c r="N135" s="227">
        <f>'Cuestionario inicial'!N135</f>
        <v>0</v>
      </c>
      <c r="O13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5" s="238" t="str">
        <f>IF(Tabla47[[#This Row],[A veces siento que hago todo mal. ]]&gt;=Tabla4[[#This Row],[A veces siento que hago todo mal. ]]+1,"SI",IF(Tabla47[[#This Row],[A veces siento que hago todo mal. ]]="","","NO"))</f>
        <v/>
      </c>
      <c r="AC13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5" s="242" t="str">
        <f t="shared" si="2"/>
        <v/>
      </c>
    </row>
    <row r="136" spans="1:35" x14ac:dyDescent="0.5">
      <c r="A136" s="199">
        <v>134</v>
      </c>
      <c r="B136" s="213">
        <f>'Cuestionario inicial'!B136</f>
        <v>0</v>
      </c>
      <c r="C136" s="214">
        <f>'Cuestionario inicial'!C136</f>
        <v>0</v>
      </c>
      <c r="D136" s="214">
        <f>'Cuestionario inicial'!D136</f>
        <v>0</v>
      </c>
      <c r="E136" s="214">
        <f>'Cuestionario inicial'!E136</f>
        <v>0</v>
      </c>
      <c r="F136" s="215">
        <f>'Cuestionario inicial'!F136</f>
        <v>0</v>
      </c>
      <c r="G136" s="216">
        <f>'Cuestionario inicial'!G136</f>
        <v>0</v>
      </c>
      <c r="H136" s="214">
        <f>'Cuestionario inicial'!H136</f>
        <v>0</v>
      </c>
      <c r="I136" s="214">
        <f>'Cuestionario inicial'!I136</f>
        <v>0</v>
      </c>
      <c r="J136" s="217">
        <f>'Cuestionario inicial'!J136</f>
        <v>0</v>
      </c>
      <c r="K136" s="218">
        <f>'Cuestionario inicial'!K136</f>
        <v>0</v>
      </c>
      <c r="L136" s="219">
        <f>'Cuestionario inicial'!L136</f>
        <v>0</v>
      </c>
      <c r="M136" s="219">
        <f>'Cuestionario inicial'!M136</f>
        <v>0</v>
      </c>
      <c r="N136" s="223">
        <f>'Cuestionario inicial'!N136</f>
        <v>0</v>
      </c>
      <c r="O13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6" s="238" t="str">
        <f>IF(Tabla47[[#This Row],[A veces siento que hago todo mal. ]]&gt;=Tabla4[[#This Row],[A veces siento que hago todo mal. ]]+1,"SI",IF(Tabla47[[#This Row],[A veces siento que hago todo mal. ]]="","","NO"))</f>
        <v/>
      </c>
      <c r="AC13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6" s="242" t="str">
        <f t="shared" si="2"/>
        <v/>
      </c>
    </row>
    <row r="137" spans="1:35" x14ac:dyDescent="0.5">
      <c r="A137" s="199">
        <v>135</v>
      </c>
      <c r="B137" s="224">
        <f>'Cuestionario inicial'!B137</f>
        <v>0</v>
      </c>
      <c r="C137" s="225">
        <f>'Cuestionario inicial'!C137</f>
        <v>0</v>
      </c>
      <c r="D137" s="225">
        <f>'Cuestionario inicial'!D137</f>
        <v>0</v>
      </c>
      <c r="E137" s="225">
        <f>'Cuestionario inicial'!E137</f>
        <v>0</v>
      </c>
      <c r="F137" s="225">
        <f>'Cuestionario inicial'!F137</f>
        <v>0</v>
      </c>
      <c r="G137" s="225">
        <f>'Cuestionario inicial'!G137</f>
        <v>0</v>
      </c>
      <c r="H137" s="225">
        <f>'Cuestionario inicial'!H137</f>
        <v>0</v>
      </c>
      <c r="I137" s="225">
        <f>'Cuestionario inicial'!I137</f>
        <v>0</v>
      </c>
      <c r="J137" s="225">
        <f>'Cuestionario inicial'!J137</f>
        <v>0</v>
      </c>
      <c r="K137" s="226">
        <f>'Cuestionario inicial'!K137</f>
        <v>0</v>
      </c>
      <c r="L137" s="225">
        <f>'Cuestionario inicial'!L137</f>
        <v>0</v>
      </c>
      <c r="M137" s="225">
        <f>'Cuestionario inicial'!M137</f>
        <v>0</v>
      </c>
      <c r="N137" s="227">
        <f>'Cuestionario inicial'!N137</f>
        <v>0</v>
      </c>
      <c r="O13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7" s="238" t="str">
        <f>IF(Tabla47[[#This Row],[A veces siento que hago todo mal. ]]&gt;=Tabla4[[#This Row],[A veces siento que hago todo mal. ]]+1,"SI",IF(Tabla47[[#This Row],[A veces siento que hago todo mal. ]]="","","NO"))</f>
        <v/>
      </c>
      <c r="AC13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7" s="242" t="str">
        <f t="shared" si="2"/>
        <v/>
      </c>
    </row>
    <row r="138" spans="1:35" x14ac:dyDescent="0.5">
      <c r="A138" s="199">
        <v>136</v>
      </c>
      <c r="B138" s="213">
        <f>'Cuestionario inicial'!B138</f>
        <v>0</v>
      </c>
      <c r="C138" s="214">
        <f>'Cuestionario inicial'!C138</f>
        <v>0</v>
      </c>
      <c r="D138" s="214">
        <f>'Cuestionario inicial'!D138</f>
        <v>0</v>
      </c>
      <c r="E138" s="214">
        <f>'Cuestionario inicial'!E138</f>
        <v>0</v>
      </c>
      <c r="F138" s="215">
        <f>'Cuestionario inicial'!F138</f>
        <v>0</v>
      </c>
      <c r="G138" s="216">
        <f>'Cuestionario inicial'!G138</f>
        <v>0</v>
      </c>
      <c r="H138" s="214">
        <f>'Cuestionario inicial'!H138</f>
        <v>0</v>
      </c>
      <c r="I138" s="214">
        <f>'Cuestionario inicial'!I138</f>
        <v>0</v>
      </c>
      <c r="J138" s="217">
        <f>'Cuestionario inicial'!J138</f>
        <v>0</v>
      </c>
      <c r="K138" s="218">
        <f>'Cuestionario inicial'!K138</f>
        <v>0</v>
      </c>
      <c r="L138" s="219">
        <f>'Cuestionario inicial'!L138</f>
        <v>0</v>
      </c>
      <c r="M138" s="219">
        <f>'Cuestionario inicial'!M138</f>
        <v>0</v>
      </c>
      <c r="N138" s="223">
        <f>'Cuestionario inicial'!N138</f>
        <v>0</v>
      </c>
      <c r="O13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8" s="238" t="str">
        <f>IF(Tabla47[[#This Row],[A veces siento que hago todo mal. ]]&gt;=Tabla4[[#This Row],[A veces siento que hago todo mal. ]]+1,"SI",IF(Tabla47[[#This Row],[A veces siento que hago todo mal. ]]="","","NO"))</f>
        <v/>
      </c>
      <c r="AC13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8" s="242" t="str">
        <f t="shared" si="2"/>
        <v/>
      </c>
    </row>
    <row r="139" spans="1:35" x14ac:dyDescent="0.5">
      <c r="A139" s="199">
        <v>137</v>
      </c>
      <c r="B139" s="224">
        <f>'Cuestionario inicial'!B139</f>
        <v>0</v>
      </c>
      <c r="C139" s="225">
        <f>'Cuestionario inicial'!C139</f>
        <v>0</v>
      </c>
      <c r="D139" s="225">
        <f>'Cuestionario inicial'!D139</f>
        <v>0</v>
      </c>
      <c r="E139" s="225">
        <f>'Cuestionario inicial'!E139</f>
        <v>0</v>
      </c>
      <c r="F139" s="225">
        <f>'Cuestionario inicial'!F139</f>
        <v>0</v>
      </c>
      <c r="G139" s="225">
        <f>'Cuestionario inicial'!G139</f>
        <v>0</v>
      </c>
      <c r="H139" s="225">
        <f>'Cuestionario inicial'!H139</f>
        <v>0</v>
      </c>
      <c r="I139" s="225">
        <f>'Cuestionario inicial'!I139</f>
        <v>0</v>
      </c>
      <c r="J139" s="225">
        <f>'Cuestionario inicial'!J139</f>
        <v>0</v>
      </c>
      <c r="K139" s="226">
        <f>'Cuestionario inicial'!K139</f>
        <v>0</v>
      </c>
      <c r="L139" s="225">
        <f>'Cuestionario inicial'!L139</f>
        <v>0</v>
      </c>
      <c r="M139" s="225">
        <f>'Cuestionario inicial'!M139</f>
        <v>0</v>
      </c>
      <c r="N139" s="227">
        <f>'Cuestionario inicial'!N139</f>
        <v>0</v>
      </c>
      <c r="O13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3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3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3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3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3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3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3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3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3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3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3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3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39" s="238" t="str">
        <f>IF(Tabla47[[#This Row],[A veces siento que hago todo mal. ]]&gt;=Tabla4[[#This Row],[A veces siento que hago todo mal. ]]+1,"SI",IF(Tabla47[[#This Row],[A veces siento que hago todo mal. ]]="","","NO"))</f>
        <v/>
      </c>
      <c r="AC13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3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3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3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3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3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39" s="242" t="str">
        <f t="shared" si="2"/>
        <v/>
      </c>
    </row>
    <row r="140" spans="1:35" x14ac:dyDescent="0.5">
      <c r="A140" s="199">
        <v>138</v>
      </c>
      <c r="B140" s="213">
        <f>'Cuestionario inicial'!B140</f>
        <v>0</v>
      </c>
      <c r="C140" s="214">
        <f>'Cuestionario inicial'!C140</f>
        <v>0</v>
      </c>
      <c r="D140" s="214">
        <f>'Cuestionario inicial'!D140</f>
        <v>0</v>
      </c>
      <c r="E140" s="214">
        <f>'Cuestionario inicial'!E140</f>
        <v>0</v>
      </c>
      <c r="F140" s="215">
        <f>'Cuestionario inicial'!F140</f>
        <v>0</v>
      </c>
      <c r="G140" s="216">
        <f>'Cuestionario inicial'!G140</f>
        <v>0</v>
      </c>
      <c r="H140" s="214">
        <f>'Cuestionario inicial'!H140</f>
        <v>0</v>
      </c>
      <c r="I140" s="214">
        <f>'Cuestionario inicial'!I140</f>
        <v>0</v>
      </c>
      <c r="J140" s="217">
        <f>'Cuestionario inicial'!J140</f>
        <v>0</v>
      </c>
      <c r="K140" s="218">
        <f>'Cuestionario inicial'!K140</f>
        <v>0</v>
      </c>
      <c r="L140" s="219">
        <f>'Cuestionario inicial'!L140</f>
        <v>0</v>
      </c>
      <c r="M140" s="219">
        <f>'Cuestionario inicial'!M140</f>
        <v>0</v>
      </c>
      <c r="N140" s="223">
        <f>'Cuestionario inicial'!N140</f>
        <v>0</v>
      </c>
      <c r="O14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0" s="238" t="str">
        <f>IF(Tabla47[[#This Row],[A veces siento que hago todo mal. ]]&gt;=Tabla4[[#This Row],[A veces siento que hago todo mal. ]]+1,"SI",IF(Tabla47[[#This Row],[A veces siento que hago todo mal. ]]="","","NO"))</f>
        <v/>
      </c>
      <c r="AC14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0" s="242" t="str">
        <f t="shared" si="2"/>
        <v/>
      </c>
    </row>
    <row r="141" spans="1:35" x14ac:dyDescent="0.5">
      <c r="A141" s="199">
        <v>139</v>
      </c>
      <c r="B141" s="224">
        <f>'Cuestionario inicial'!B141</f>
        <v>0</v>
      </c>
      <c r="C141" s="225">
        <f>'Cuestionario inicial'!C141</f>
        <v>0</v>
      </c>
      <c r="D141" s="225">
        <f>'Cuestionario inicial'!D141</f>
        <v>0</v>
      </c>
      <c r="E141" s="225">
        <f>'Cuestionario inicial'!E141</f>
        <v>0</v>
      </c>
      <c r="F141" s="225">
        <f>'Cuestionario inicial'!F141</f>
        <v>0</v>
      </c>
      <c r="G141" s="225">
        <f>'Cuestionario inicial'!G141</f>
        <v>0</v>
      </c>
      <c r="H141" s="225">
        <f>'Cuestionario inicial'!H141</f>
        <v>0</v>
      </c>
      <c r="I141" s="225">
        <f>'Cuestionario inicial'!I141</f>
        <v>0</v>
      </c>
      <c r="J141" s="225">
        <f>'Cuestionario inicial'!J141</f>
        <v>0</v>
      </c>
      <c r="K141" s="226">
        <f>'Cuestionario inicial'!K141</f>
        <v>0</v>
      </c>
      <c r="L141" s="225">
        <f>'Cuestionario inicial'!L141</f>
        <v>0</v>
      </c>
      <c r="M141" s="225">
        <f>'Cuestionario inicial'!M141</f>
        <v>0</v>
      </c>
      <c r="N141" s="227">
        <f>'Cuestionario inicial'!N141</f>
        <v>0</v>
      </c>
      <c r="O14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1" s="238" t="str">
        <f>IF(Tabla47[[#This Row],[A veces siento que hago todo mal. ]]&gt;=Tabla4[[#This Row],[A veces siento que hago todo mal. ]]+1,"SI",IF(Tabla47[[#This Row],[A veces siento que hago todo mal. ]]="","","NO"))</f>
        <v/>
      </c>
      <c r="AC14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1" s="242" t="str">
        <f t="shared" si="2"/>
        <v/>
      </c>
    </row>
    <row r="142" spans="1:35" x14ac:dyDescent="0.5">
      <c r="A142" s="199">
        <v>140</v>
      </c>
      <c r="B142" s="213">
        <f>'Cuestionario inicial'!B142</f>
        <v>0</v>
      </c>
      <c r="C142" s="214">
        <f>'Cuestionario inicial'!C142</f>
        <v>0</v>
      </c>
      <c r="D142" s="214">
        <f>'Cuestionario inicial'!D142</f>
        <v>0</v>
      </c>
      <c r="E142" s="214">
        <f>'Cuestionario inicial'!E142</f>
        <v>0</v>
      </c>
      <c r="F142" s="215">
        <f>'Cuestionario inicial'!F142</f>
        <v>0</v>
      </c>
      <c r="G142" s="216">
        <f>'Cuestionario inicial'!G142</f>
        <v>0</v>
      </c>
      <c r="H142" s="214">
        <f>'Cuestionario inicial'!H142</f>
        <v>0</v>
      </c>
      <c r="I142" s="214">
        <f>'Cuestionario inicial'!I142</f>
        <v>0</v>
      </c>
      <c r="J142" s="217">
        <f>'Cuestionario inicial'!J142</f>
        <v>0</v>
      </c>
      <c r="K142" s="218">
        <f>'Cuestionario inicial'!K142</f>
        <v>0</v>
      </c>
      <c r="L142" s="219">
        <f>'Cuestionario inicial'!L142</f>
        <v>0</v>
      </c>
      <c r="M142" s="219">
        <f>'Cuestionario inicial'!M142</f>
        <v>0</v>
      </c>
      <c r="N142" s="223">
        <f>'Cuestionario inicial'!N142</f>
        <v>0</v>
      </c>
      <c r="O14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2" s="238" t="str">
        <f>IF(Tabla47[[#This Row],[A veces siento que hago todo mal. ]]&gt;=Tabla4[[#This Row],[A veces siento que hago todo mal. ]]+1,"SI",IF(Tabla47[[#This Row],[A veces siento que hago todo mal. ]]="","","NO"))</f>
        <v/>
      </c>
      <c r="AC14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2" s="242" t="str">
        <f t="shared" si="2"/>
        <v/>
      </c>
    </row>
    <row r="143" spans="1:35" x14ac:dyDescent="0.5">
      <c r="A143" s="199">
        <v>141</v>
      </c>
      <c r="B143" s="224">
        <f>'Cuestionario inicial'!B143</f>
        <v>0</v>
      </c>
      <c r="C143" s="225">
        <f>'Cuestionario inicial'!C143</f>
        <v>0</v>
      </c>
      <c r="D143" s="225">
        <f>'Cuestionario inicial'!D143</f>
        <v>0</v>
      </c>
      <c r="E143" s="225">
        <f>'Cuestionario inicial'!E143</f>
        <v>0</v>
      </c>
      <c r="F143" s="225">
        <f>'Cuestionario inicial'!F143</f>
        <v>0</v>
      </c>
      <c r="G143" s="225">
        <f>'Cuestionario inicial'!G143</f>
        <v>0</v>
      </c>
      <c r="H143" s="225">
        <f>'Cuestionario inicial'!H143</f>
        <v>0</v>
      </c>
      <c r="I143" s="225">
        <f>'Cuestionario inicial'!I143</f>
        <v>0</v>
      </c>
      <c r="J143" s="225">
        <f>'Cuestionario inicial'!J143</f>
        <v>0</v>
      </c>
      <c r="K143" s="226">
        <f>'Cuestionario inicial'!K143</f>
        <v>0</v>
      </c>
      <c r="L143" s="225">
        <f>'Cuestionario inicial'!L143</f>
        <v>0</v>
      </c>
      <c r="M143" s="225">
        <f>'Cuestionario inicial'!M143</f>
        <v>0</v>
      </c>
      <c r="N143" s="227">
        <f>'Cuestionario inicial'!N143</f>
        <v>0</v>
      </c>
      <c r="O14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3" s="238" t="str">
        <f>IF(Tabla47[[#This Row],[A veces siento que hago todo mal. ]]&gt;=Tabla4[[#This Row],[A veces siento que hago todo mal. ]]+1,"SI",IF(Tabla47[[#This Row],[A veces siento que hago todo mal. ]]="","","NO"))</f>
        <v/>
      </c>
      <c r="AC14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3" s="242" t="str">
        <f t="shared" si="2"/>
        <v/>
      </c>
    </row>
    <row r="144" spans="1:35" x14ac:dyDescent="0.5">
      <c r="A144" s="199">
        <v>142</v>
      </c>
      <c r="B144" s="213">
        <f>'Cuestionario inicial'!B144</f>
        <v>0</v>
      </c>
      <c r="C144" s="214">
        <f>'Cuestionario inicial'!C144</f>
        <v>0</v>
      </c>
      <c r="D144" s="214">
        <f>'Cuestionario inicial'!D144</f>
        <v>0</v>
      </c>
      <c r="E144" s="214">
        <f>'Cuestionario inicial'!E144</f>
        <v>0</v>
      </c>
      <c r="F144" s="215">
        <f>'Cuestionario inicial'!F144</f>
        <v>0</v>
      </c>
      <c r="G144" s="216">
        <f>'Cuestionario inicial'!G144</f>
        <v>0</v>
      </c>
      <c r="H144" s="214">
        <f>'Cuestionario inicial'!H144</f>
        <v>0</v>
      </c>
      <c r="I144" s="214">
        <f>'Cuestionario inicial'!I144</f>
        <v>0</v>
      </c>
      <c r="J144" s="217">
        <f>'Cuestionario inicial'!J144</f>
        <v>0</v>
      </c>
      <c r="K144" s="218">
        <f>'Cuestionario inicial'!K144</f>
        <v>0</v>
      </c>
      <c r="L144" s="219">
        <f>'Cuestionario inicial'!L144</f>
        <v>0</v>
      </c>
      <c r="M144" s="219">
        <f>'Cuestionario inicial'!M144</f>
        <v>0</v>
      </c>
      <c r="N144" s="223">
        <f>'Cuestionario inicial'!N144</f>
        <v>0</v>
      </c>
      <c r="O14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4" s="238" t="str">
        <f>IF(Tabla47[[#This Row],[A veces siento que hago todo mal. ]]&gt;=Tabla4[[#This Row],[A veces siento que hago todo mal. ]]+1,"SI",IF(Tabla47[[#This Row],[A veces siento que hago todo mal. ]]="","","NO"))</f>
        <v/>
      </c>
      <c r="AC14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4" s="242" t="str">
        <f t="shared" si="2"/>
        <v/>
      </c>
    </row>
    <row r="145" spans="1:35" x14ac:dyDescent="0.5">
      <c r="A145" s="199">
        <v>143</v>
      </c>
      <c r="B145" s="224">
        <f>'Cuestionario inicial'!B145</f>
        <v>0</v>
      </c>
      <c r="C145" s="225">
        <f>'Cuestionario inicial'!C145</f>
        <v>0</v>
      </c>
      <c r="D145" s="225">
        <f>'Cuestionario inicial'!D145</f>
        <v>0</v>
      </c>
      <c r="E145" s="225">
        <f>'Cuestionario inicial'!E145</f>
        <v>0</v>
      </c>
      <c r="F145" s="225">
        <f>'Cuestionario inicial'!F145</f>
        <v>0</v>
      </c>
      <c r="G145" s="225">
        <f>'Cuestionario inicial'!G145</f>
        <v>0</v>
      </c>
      <c r="H145" s="225">
        <f>'Cuestionario inicial'!H145</f>
        <v>0</v>
      </c>
      <c r="I145" s="225">
        <f>'Cuestionario inicial'!I145</f>
        <v>0</v>
      </c>
      <c r="J145" s="225">
        <f>'Cuestionario inicial'!J145</f>
        <v>0</v>
      </c>
      <c r="K145" s="226">
        <f>'Cuestionario inicial'!K145</f>
        <v>0</v>
      </c>
      <c r="L145" s="225">
        <f>'Cuestionario inicial'!L145</f>
        <v>0</v>
      </c>
      <c r="M145" s="225">
        <f>'Cuestionario inicial'!M145</f>
        <v>0</v>
      </c>
      <c r="N145" s="227">
        <f>'Cuestionario inicial'!N145</f>
        <v>0</v>
      </c>
      <c r="O14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5" s="238" t="str">
        <f>IF(Tabla47[[#This Row],[A veces siento que hago todo mal. ]]&gt;=Tabla4[[#This Row],[A veces siento que hago todo mal. ]]+1,"SI",IF(Tabla47[[#This Row],[A veces siento que hago todo mal. ]]="","","NO"))</f>
        <v/>
      </c>
      <c r="AC14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5" s="242" t="str">
        <f t="shared" si="2"/>
        <v/>
      </c>
    </row>
    <row r="146" spans="1:35" x14ac:dyDescent="0.5">
      <c r="A146" s="199">
        <v>144</v>
      </c>
      <c r="B146" s="213">
        <f>'Cuestionario inicial'!B146</f>
        <v>0</v>
      </c>
      <c r="C146" s="214">
        <f>'Cuestionario inicial'!C146</f>
        <v>0</v>
      </c>
      <c r="D146" s="214">
        <f>'Cuestionario inicial'!D146</f>
        <v>0</v>
      </c>
      <c r="E146" s="214">
        <f>'Cuestionario inicial'!E146</f>
        <v>0</v>
      </c>
      <c r="F146" s="215">
        <f>'Cuestionario inicial'!F146</f>
        <v>0</v>
      </c>
      <c r="G146" s="216">
        <f>'Cuestionario inicial'!G146</f>
        <v>0</v>
      </c>
      <c r="H146" s="214">
        <f>'Cuestionario inicial'!H146</f>
        <v>0</v>
      </c>
      <c r="I146" s="214">
        <f>'Cuestionario inicial'!I146</f>
        <v>0</v>
      </c>
      <c r="J146" s="217">
        <f>'Cuestionario inicial'!J146</f>
        <v>0</v>
      </c>
      <c r="K146" s="218">
        <f>'Cuestionario inicial'!K146</f>
        <v>0</v>
      </c>
      <c r="L146" s="219">
        <f>'Cuestionario inicial'!L146</f>
        <v>0</v>
      </c>
      <c r="M146" s="219">
        <f>'Cuestionario inicial'!M146</f>
        <v>0</v>
      </c>
      <c r="N146" s="223">
        <f>'Cuestionario inicial'!N146</f>
        <v>0</v>
      </c>
      <c r="O14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6" s="238" t="str">
        <f>IF(Tabla47[[#This Row],[A veces siento que hago todo mal. ]]&gt;=Tabla4[[#This Row],[A veces siento que hago todo mal. ]]+1,"SI",IF(Tabla47[[#This Row],[A veces siento que hago todo mal. ]]="","","NO"))</f>
        <v/>
      </c>
      <c r="AC14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6" s="242" t="str">
        <f t="shared" si="2"/>
        <v/>
      </c>
    </row>
    <row r="147" spans="1:35" x14ac:dyDescent="0.5">
      <c r="A147" s="199">
        <v>145</v>
      </c>
      <c r="B147" s="224">
        <f>'Cuestionario inicial'!B147</f>
        <v>0</v>
      </c>
      <c r="C147" s="225">
        <f>'Cuestionario inicial'!C147</f>
        <v>0</v>
      </c>
      <c r="D147" s="225">
        <f>'Cuestionario inicial'!D147</f>
        <v>0</v>
      </c>
      <c r="E147" s="225">
        <f>'Cuestionario inicial'!E147</f>
        <v>0</v>
      </c>
      <c r="F147" s="225">
        <f>'Cuestionario inicial'!F147</f>
        <v>0</v>
      </c>
      <c r="G147" s="225">
        <f>'Cuestionario inicial'!G147</f>
        <v>0</v>
      </c>
      <c r="H147" s="225">
        <f>'Cuestionario inicial'!H147</f>
        <v>0</v>
      </c>
      <c r="I147" s="225">
        <f>'Cuestionario inicial'!I147</f>
        <v>0</v>
      </c>
      <c r="J147" s="225">
        <f>'Cuestionario inicial'!J147</f>
        <v>0</v>
      </c>
      <c r="K147" s="226">
        <f>'Cuestionario inicial'!K147</f>
        <v>0</v>
      </c>
      <c r="L147" s="225">
        <f>'Cuestionario inicial'!L147</f>
        <v>0</v>
      </c>
      <c r="M147" s="225">
        <f>'Cuestionario inicial'!M147</f>
        <v>0</v>
      </c>
      <c r="N147" s="227">
        <f>'Cuestionario inicial'!N147</f>
        <v>0</v>
      </c>
      <c r="O14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7" s="238" t="str">
        <f>IF(Tabla47[[#This Row],[A veces siento que hago todo mal. ]]&gt;=Tabla4[[#This Row],[A veces siento que hago todo mal. ]]+1,"SI",IF(Tabla47[[#This Row],[A veces siento que hago todo mal. ]]="","","NO"))</f>
        <v/>
      </c>
      <c r="AC14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7" s="242" t="str">
        <f t="shared" si="2"/>
        <v/>
      </c>
    </row>
    <row r="148" spans="1:35" x14ac:dyDescent="0.5">
      <c r="A148" s="199">
        <v>146</v>
      </c>
      <c r="B148" s="213">
        <f>'Cuestionario inicial'!B148</f>
        <v>0</v>
      </c>
      <c r="C148" s="214">
        <f>'Cuestionario inicial'!C148</f>
        <v>0</v>
      </c>
      <c r="D148" s="214">
        <f>'Cuestionario inicial'!D148</f>
        <v>0</v>
      </c>
      <c r="E148" s="214">
        <f>'Cuestionario inicial'!E148</f>
        <v>0</v>
      </c>
      <c r="F148" s="215">
        <f>'Cuestionario inicial'!F148</f>
        <v>0</v>
      </c>
      <c r="G148" s="216">
        <f>'Cuestionario inicial'!G148</f>
        <v>0</v>
      </c>
      <c r="H148" s="214">
        <f>'Cuestionario inicial'!H148</f>
        <v>0</v>
      </c>
      <c r="I148" s="214">
        <f>'Cuestionario inicial'!I148</f>
        <v>0</v>
      </c>
      <c r="J148" s="217">
        <f>'Cuestionario inicial'!J148</f>
        <v>0</v>
      </c>
      <c r="K148" s="218">
        <f>'Cuestionario inicial'!K148</f>
        <v>0</v>
      </c>
      <c r="L148" s="219">
        <f>'Cuestionario inicial'!L148</f>
        <v>0</v>
      </c>
      <c r="M148" s="219">
        <f>'Cuestionario inicial'!M148</f>
        <v>0</v>
      </c>
      <c r="N148" s="223">
        <f>'Cuestionario inicial'!N148</f>
        <v>0</v>
      </c>
      <c r="O14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8" s="238" t="str">
        <f>IF(Tabla47[[#This Row],[A veces siento que hago todo mal. ]]&gt;=Tabla4[[#This Row],[A veces siento que hago todo mal. ]]+1,"SI",IF(Tabla47[[#This Row],[A veces siento que hago todo mal. ]]="","","NO"))</f>
        <v/>
      </c>
      <c r="AC14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8" s="242" t="str">
        <f t="shared" si="2"/>
        <v/>
      </c>
    </row>
    <row r="149" spans="1:35" x14ac:dyDescent="0.5">
      <c r="A149" s="199">
        <v>147</v>
      </c>
      <c r="B149" s="224">
        <f>'Cuestionario inicial'!B149</f>
        <v>0</v>
      </c>
      <c r="C149" s="225">
        <f>'Cuestionario inicial'!C149</f>
        <v>0</v>
      </c>
      <c r="D149" s="225">
        <f>'Cuestionario inicial'!D149</f>
        <v>0</v>
      </c>
      <c r="E149" s="225">
        <f>'Cuestionario inicial'!E149</f>
        <v>0</v>
      </c>
      <c r="F149" s="225">
        <f>'Cuestionario inicial'!F149</f>
        <v>0</v>
      </c>
      <c r="G149" s="225">
        <f>'Cuestionario inicial'!G149</f>
        <v>0</v>
      </c>
      <c r="H149" s="225">
        <f>'Cuestionario inicial'!H149</f>
        <v>0</v>
      </c>
      <c r="I149" s="225">
        <f>'Cuestionario inicial'!I149</f>
        <v>0</v>
      </c>
      <c r="J149" s="225">
        <f>'Cuestionario inicial'!J149</f>
        <v>0</v>
      </c>
      <c r="K149" s="226">
        <f>'Cuestionario inicial'!K149</f>
        <v>0</v>
      </c>
      <c r="L149" s="225">
        <f>'Cuestionario inicial'!L149</f>
        <v>0</v>
      </c>
      <c r="M149" s="225">
        <f>'Cuestionario inicial'!M149</f>
        <v>0</v>
      </c>
      <c r="N149" s="227">
        <f>'Cuestionario inicial'!N149</f>
        <v>0</v>
      </c>
      <c r="O14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4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4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4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4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4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4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4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4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4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4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4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4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49" s="238" t="str">
        <f>IF(Tabla47[[#This Row],[A veces siento que hago todo mal. ]]&gt;=Tabla4[[#This Row],[A veces siento que hago todo mal. ]]+1,"SI",IF(Tabla47[[#This Row],[A veces siento que hago todo mal. ]]="","","NO"))</f>
        <v/>
      </c>
      <c r="AC14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4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4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4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4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4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49" s="242" t="str">
        <f t="shared" si="2"/>
        <v/>
      </c>
    </row>
    <row r="150" spans="1:35" x14ac:dyDescent="0.5">
      <c r="A150" s="199">
        <v>148</v>
      </c>
      <c r="B150" s="213">
        <f>'Cuestionario inicial'!B150</f>
        <v>0</v>
      </c>
      <c r="C150" s="214">
        <f>'Cuestionario inicial'!C150</f>
        <v>0</v>
      </c>
      <c r="D150" s="214">
        <f>'Cuestionario inicial'!D150</f>
        <v>0</v>
      </c>
      <c r="E150" s="214">
        <f>'Cuestionario inicial'!E150</f>
        <v>0</v>
      </c>
      <c r="F150" s="215">
        <f>'Cuestionario inicial'!F150</f>
        <v>0</v>
      </c>
      <c r="G150" s="216">
        <f>'Cuestionario inicial'!G150</f>
        <v>0</v>
      </c>
      <c r="H150" s="214">
        <f>'Cuestionario inicial'!H150</f>
        <v>0</v>
      </c>
      <c r="I150" s="214">
        <f>'Cuestionario inicial'!I150</f>
        <v>0</v>
      </c>
      <c r="J150" s="217">
        <f>'Cuestionario inicial'!J150</f>
        <v>0</v>
      </c>
      <c r="K150" s="218">
        <f>'Cuestionario inicial'!K150</f>
        <v>0</v>
      </c>
      <c r="L150" s="219">
        <f>'Cuestionario inicial'!L150</f>
        <v>0</v>
      </c>
      <c r="M150" s="219">
        <f>'Cuestionario inicial'!M150</f>
        <v>0</v>
      </c>
      <c r="N150" s="223">
        <f>'Cuestionario inicial'!N150</f>
        <v>0</v>
      </c>
      <c r="O15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0" s="238" t="str">
        <f>IF(Tabla47[[#This Row],[A veces siento que hago todo mal. ]]&gt;=Tabla4[[#This Row],[A veces siento que hago todo mal. ]]+1,"SI",IF(Tabla47[[#This Row],[A veces siento que hago todo mal. ]]="","","NO"))</f>
        <v/>
      </c>
      <c r="AC15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0" s="242" t="str">
        <f t="shared" si="2"/>
        <v/>
      </c>
    </row>
    <row r="151" spans="1:35" x14ac:dyDescent="0.5">
      <c r="A151" s="199">
        <v>149</v>
      </c>
      <c r="B151" s="224">
        <f>'Cuestionario inicial'!B151</f>
        <v>0</v>
      </c>
      <c r="C151" s="225">
        <f>'Cuestionario inicial'!C151</f>
        <v>0</v>
      </c>
      <c r="D151" s="225">
        <f>'Cuestionario inicial'!D151</f>
        <v>0</v>
      </c>
      <c r="E151" s="225">
        <f>'Cuestionario inicial'!E151</f>
        <v>0</v>
      </c>
      <c r="F151" s="225">
        <f>'Cuestionario inicial'!F151</f>
        <v>0</v>
      </c>
      <c r="G151" s="225">
        <f>'Cuestionario inicial'!G151</f>
        <v>0</v>
      </c>
      <c r="H151" s="225">
        <f>'Cuestionario inicial'!H151</f>
        <v>0</v>
      </c>
      <c r="I151" s="225">
        <f>'Cuestionario inicial'!I151</f>
        <v>0</v>
      </c>
      <c r="J151" s="225">
        <f>'Cuestionario inicial'!J151</f>
        <v>0</v>
      </c>
      <c r="K151" s="226">
        <f>'Cuestionario inicial'!K151</f>
        <v>0</v>
      </c>
      <c r="L151" s="225">
        <f>'Cuestionario inicial'!L151</f>
        <v>0</v>
      </c>
      <c r="M151" s="225">
        <f>'Cuestionario inicial'!M151</f>
        <v>0</v>
      </c>
      <c r="N151" s="227">
        <f>'Cuestionario inicial'!N151</f>
        <v>0</v>
      </c>
      <c r="O15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1" s="238" t="str">
        <f>IF(Tabla47[[#This Row],[A veces siento que hago todo mal. ]]&gt;=Tabla4[[#This Row],[A veces siento que hago todo mal. ]]+1,"SI",IF(Tabla47[[#This Row],[A veces siento que hago todo mal. ]]="","","NO"))</f>
        <v/>
      </c>
      <c r="AC15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1" s="242" t="str">
        <f t="shared" si="2"/>
        <v/>
      </c>
    </row>
    <row r="152" spans="1:35" x14ac:dyDescent="0.5">
      <c r="A152" s="199">
        <v>150</v>
      </c>
      <c r="B152" s="213">
        <f>'Cuestionario inicial'!B152</f>
        <v>0</v>
      </c>
      <c r="C152" s="214">
        <f>'Cuestionario inicial'!C152</f>
        <v>0</v>
      </c>
      <c r="D152" s="214">
        <f>'Cuestionario inicial'!D152</f>
        <v>0</v>
      </c>
      <c r="E152" s="214">
        <f>'Cuestionario inicial'!E152</f>
        <v>0</v>
      </c>
      <c r="F152" s="215">
        <f>'Cuestionario inicial'!F152</f>
        <v>0</v>
      </c>
      <c r="G152" s="216">
        <f>'Cuestionario inicial'!G152</f>
        <v>0</v>
      </c>
      <c r="H152" s="214">
        <f>'Cuestionario inicial'!H152</f>
        <v>0</v>
      </c>
      <c r="I152" s="214">
        <f>'Cuestionario inicial'!I152</f>
        <v>0</v>
      </c>
      <c r="J152" s="217">
        <f>'Cuestionario inicial'!J152</f>
        <v>0</v>
      </c>
      <c r="K152" s="218">
        <f>'Cuestionario inicial'!K152</f>
        <v>0</v>
      </c>
      <c r="L152" s="219">
        <f>'Cuestionario inicial'!L152</f>
        <v>0</v>
      </c>
      <c r="M152" s="219">
        <f>'Cuestionario inicial'!M152</f>
        <v>0</v>
      </c>
      <c r="N152" s="223">
        <f>'Cuestionario inicial'!N152</f>
        <v>0</v>
      </c>
      <c r="O15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2" s="238" t="str">
        <f>IF(Tabla47[[#This Row],[A veces siento que hago todo mal. ]]&gt;=Tabla4[[#This Row],[A veces siento que hago todo mal. ]]+1,"SI",IF(Tabla47[[#This Row],[A veces siento que hago todo mal. ]]="","","NO"))</f>
        <v/>
      </c>
      <c r="AC15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2" s="242" t="str">
        <f t="shared" si="2"/>
        <v/>
      </c>
    </row>
    <row r="153" spans="1:35" x14ac:dyDescent="0.5">
      <c r="A153" s="199">
        <v>151</v>
      </c>
      <c r="B153" s="224">
        <f>'Cuestionario inicial'!B153</f>
        <v>0</v>
      </c>
      <c r="C153" s="225">
        <f>'Cuestionario inicial'!C153</f>
        <v>0</v>
      </c>
      <c r="D153" s="225">
        <f>'Cuestionario inicial'!D153</f>
        <v>0</v>
      </c>
      <c r="E153" s="225">
        <f>'Cuestionario inicial'!E153</f>
        <v>0</v>
      </c>
      <c r="F153" s="225">
        <f>'Cuestionario inicial'!F153</f>
        <v>0</v>
      </c>
      <c r="G153" s="225">
        <f>'Cuestionario inicial'!G153</f>
        <v>0</v>
      </c>
      <c r="H153" s="225">
        <f>'Cuestionario inicial'!H153</f>
        <v>0</v>
      </c>
      <c r="I153" s="225">
        <f>'Cuestionario inicial'!I153</f>
        <v>0</v>
      </c>
      <c r="J153" s="225">
        <f>'Cuestionario inicial'!J153</f>
        <v>0</v>
      </c>
      <c r="K153" s="226">
        <f>'Cuestionario inicial'!K153</f>
        <v>0</v>
      </c>
      <c r="L153" s="225">
        <f>'Cuestionario inicial'!L153</f>
        <v>0</v>
      </c>
      <c r="M153" s="225">
        <f>'Cuestionario inicial'!M153</f>
        <v>0</v>
      </c>
      <c r="N153" s="227">
        <f>'Cuestionario inicial'!N153</f>
        <v>0</v>
      </c>
      <c r="O15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3" s="238" t="str">
        <f>IF(Tabla47[[#This Row],[A veces siento que hago todo mal. ]]&gt;=Tabla4[[#This Row],[A veces siento que hago todo mal. ]]+1,"SI",IF(Tabla47[[#This Row],[A veces siento que hago todo mal. ]]="","","NO"))</f>
        <v/>
      </c>
      <c r="AC15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3" s="242" t="str">
        <f t="shared" si="2"/>
        <v/>
      </c>
    </row>
    <row r="154" spans="1:35" x14ac:dyDescent="0.5">
      <c r="A154" s="199">
        <v>152</v>
      </c>
      <c r="B154" s="213">
        <f>'Cuestionario inicial'!B154</f>
        <v>0</v>
      </c>
      <c r="C154" s="214">
        <f>'Cuestionario inicial'!C154</f>
        <v>0</v>
      </c>
      <c r="D154" s="214">
        <f>'Cuestionario inicial'!D154</f>
        <v>0</v>
      </c>
      <c r="E154" s="214">
        <f>'Cuestionario inicial'!E154</f>
        <v>0</v>
      </c>
      <c r="F154" s="215">
        <f>'Cuestionario inicial'!F154</f>
        <v>0</v>
      </c>
      <c r="G154" s="216">
        <f>'Cuestionario inicial'!G154</f>
        <v>0</v>
      </c>
      <c r="H154" s="214">
        <f>'Cuestionario inicial'!H154</f>
        <v>0</v>
      </c>
      <c r="I154" s="214">
        <f>'Cuestionario inicial'!I154</f>
        <v>0</v>
      </c>
      <c r="J154" s="217">
        <f>'Cuestionario inicial'!J154</f>
        <v>0</v>
      </c>
      <c r="K154" s="218">
        <f>'Cuestionario inicial'!K154</f>
        <v>0</v>
      </c>
      <c r="L154" s="219">
        <f>'Cuestionario inicial'!L154</f>
        <v>0</v>
      </c>
      <c r="M154" s="219">
        <f>'Cuestionario inicial'!M154</f>
        <v>0</v>
      </c>
      <c r="N154" s="223">
        <f>'Cuestionario inicial'!N154</f>
        <v>0</v>
      </c>
      <c r="O15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4" s="238" t="str">
        <f>IF(Tabla47[[#This Row],[A veces siento que hago todo mal. ]]&gt;=Tabla4[[#This Row],[A veces siento que hago todo mal. ]]+1,"SI",IF(Tabla47[[#This Row],[A veces siento que hago todo mal. ]]="","","NO"))</f>
        <v/>
      </c>
      <c r="AC15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4" s="242" t="str">
        <f t="shared" si="2"/>
        <v/>
      </c>
    </row>
    <row r="155" spans="1:35" x14ac:dyDescent="0.5">
      <c r="A155" s="199">
        <v>153</v>
      </c>
      <c r="B155" s="224">
        <f>'Cuestionario inicial'!B155</f>
        <v>0</v>
      </c>
      <c r="C155" s="225">
        <f>'Cuestionario inicial'!C155</f>
        <v>0</v>
      </c>
      <c r="D155" s="225">
        <f>'Cuestionario inicial'!D155</f>
        <v>0</v>
      </c>
      <c r="E155" s="225">
        <f>'Cuestionario inicial'!E155</f>
        <v>0</v>
      </c>
      <c r="F155" s="225">
        <f>'Cuestionario inicial'!F155</f>
        <v>0</v>
      </c>
      <c r="G155" s="225">
        <f>'Cuestionario inicial'!G155</f>
        <v>0</v>
      </c>
      <c r="H155" s="225">
        <f>'Cuestionario inicial'!H155</f>
        <v>0</v>
      </c>
      <c r="I155" s="225">
        <f>'Cuestionario inicial'!I155</f>
        <v>0</v>
      </c>
      <c r="J155" s="225">
        <f>'Cuestionario inicial'!J155</f>
        <v>0</v>
      </c>
      <c r="K155" s="226">
        <f>'Cuestionario inicial'!K155</f>
        <v>0</v>
      </c>
      <c r="L155" s="225">
        <f>'Cuestionario inicial'!L155</f>
        <v>0</v>
      </c>
      <c r="M155" s="225">
        <f>'Cuestionario inicial'!M155</f>
        <v>0</v>
      </c>
      <c r="N155" s="227">
        <f>'Cuestionario inicial'!N155</f>
        <v>0</v>
      </c>
      <c r="O15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5" s="238" t="str">
        <f>IF(Tabla47[[#This Row],[A veces siento que hago todo mal. ]]&gt;=Tabla4[[#This Row],[A veces siento que hago todo mal. ]]+1,"SI",IF(Tabla47[[#This Row],[A veces siento que hago todo mal. ]]="","","NO"))</f>
        <v/>
      </c>
      <c r="AC15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5" s="242" t="str">
        <f t="shared" si="2"/>
        <v/>
      </c>
    </row>
    <row r="156" spans="1:35" x14ac:dyDescent="0.5">
      <c r="A156" s="199">
        <v>154</v>
      </c>
      <c r="B156" s="213">
        <f>'Cuestionario inicial'!B156</f>
        <v>0</v>
      </c>
      <c r="C156" s="214">
        <f>'Cuestionario inicial'!C156</f>
        <v>0</v>
      </c>
      <c r="D156" s="214">
        <f>'Cuestionario inicial'!D156</f>
        <v>0</v>
      </c>
      <c r="E156" s="214">
        <f>'Cuestionario inicial'!E156</f>
        <v>0</v>
      </c>
      <c r="F156" s="215">
        <f>'Cuestionario inicial'!F156</f>
        <v>0</v>
      </c>
      <c r="G156" s="216">
        <f>'Cuestionario inicial'!G156</f>
        <v>0</v>
      </c>
      <c r="H156" s="214">
        <f>'Cuestionario inicial'!H156</f>
        <v>0</v>
      </c>
      <c r="I156" s="214">
        <f>'Cuestionario inicial'!I156</f>
        <v>0</v>
      </c>
      <c r="J156" s="217">
        <f>'Cuestionario inicial'!J156</f>
        <v>0</v>
      </c>
      <c r="K156" s="218">
        <f>'Cuestionario inicial'!K156</f>
        <v>0</v>
      </c>
      <c r="L156" s="219">
        <f>'Cuestionario inicial'!L156</f>
        <v>0</v>
      </c>
      <c r="M156" s="219">
        <f>'Cuestionario inicial'!M156</f>
        <v>0</v>
      </c>
      <c r="N156" s="223">
        <f>'Cuestionario inicial'!N156</f>
        <v>0</v>
      </c>
      <c r="O15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6" s="238" t="str">
        <f>IF(Tabla47[[#This Row],[A veces siento que hago todo mal. ]]&gt;=Tabla4[[#This Row],[A veces siento que hago todo mal. ]]+1,"SI",IF(Tabla47[[#This Row],[A veces siento que hago todo mal. ]]="","","NO"))</f>
        <v/>
      </c>
      <c r="AC15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6" s="242" t="str">
        <f t="shared" si="2"/>
        <v/>
      </c>
    </row>
    <row r="157" spans="1:35" x14ac:dyDescent="0.5">
      <c r="A157" s="199">
        <v>155</v>
      </c>
      <c r="B157" s="224">
        <f>'Cuestionario inicial'!B157</f>
        <v>0</v>
      </c>
      <c r="C157" s="225">
        <f>'Cuestionario inicial'!C157</f>
        <v>0</v>
      </c>
      <c r="D157" s="225">
        <f>'Cuestionario inicial'!D157</f>
        <v>0</v>
      </c>
      <c r="E157" s="225">
        <f>'Cuestionario inicial'!E157</f>
        <v>0</v>
      </c>
      <c r="F157" s="225">
        <f>'Cuestionario inicial'!F157</f>
        <v>0</v>
      </c>
      <c r="G157" s="225">
        <f>'Cuestionario inicial'!G157</f>
        <v>0</v>
      </c>
      <c r="H157" s="225">
        <f>'Cuestionario inicial'!H157</f>
        <v>0</v>
      </c>
      <c r="I157" s="225">
        <f>'Cuestionario inicial'!I157</f>
        <v>0</v>
      </c>
      <c r="J157" s="225">
        <f>'Cuestionario inicial'!J157</f>
        <v>0</v>
      </c>
      <c r="K157" s="226">
        <f>'Cuestionario inicial'!K157</f>
        <v>0</v>
      </c>
      <c r="L157" s="225">
        <f>'Cuestionario inicial'!L157</f>
        <v>0</v>
      </c>
      <c r="M157" s="225">
        <f>'Cuestionario inicial'!M157</f>
        <v>0</v>
      </c>
      <c r="N157" s="227">
        <f>'Cuestionario inicial'!N157</f>
        <v>0</v>
      </c>
      <c r="O15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7" s="238" t="str">
        <f>IF(Tabla47[[#This Row],[A veces siento que hago todo mal. ]]&gt;=Tabla4[[#This Row],[A veces siento que hago todo mal. ]]+1,"SI",IF(Tabla47[[#This Row],[A veces siento que hago todo mal. ]]="","","NO"))</f>
        <v/>
      </c>
      <c r="AC15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7" s="242" t="str">
        <f t="shared" si="2"/>
        <v/>
      </c>
    </row>
    <row r="158" spans="1:35" x14ac:dyDescent="0.5">
      <c r="A158" s="199">
        <v>156</v>
      </c>
      <c r="B158" s="213">
        <f>'Cuestionario inicial'!B158</f>
        <v>0</v>
      </c>
      <c r="C158" s="214">
        <f>'Cuestionario inicial'!C158</f>
        <v>0</v>
      </c>
      <c r="D158" s="214">
        <f>'Cuestionario inicial'!D158</f>
        <v>0</v>
      </c>
      <c r="E158" s="214">
        <f>'Cuestionario inicial'!E158</f>
        <v>0</v>
      </c>
      <c r="F158" s="215">
        <f>'Cuestionario inicial'!F158</f>
        <v>0</v>
      </c>
      <c r="G158" s="216">
        <f>'Cuestionario inicial'!G158</f>
        <v>0</v>
      </c>
      <c r="H158" s="214">
        <f>'Cuestionario inicial'!H158</f>
        <v>0</v>
      </c>
      <c r="I158" s="214">
        <f>'Cuestionario inicial'!I158</f>
        <v>0</v>
      </c>
      <c r="J158" s="217">
        <f>'Cuestionario inicial'!J158</f>
        <v>0</v>
      </c>
      <c r="K158" s="218">
        <f>'Cuestionario inicial'!K158</f>
        <v>0</v>
      </c>
      <c r="L158" s="219">
        <f>'Cuestionario inicial'!L158</f>
        <v>0</v>
      </c>
      <c r="M158" s="219">
        <f>'Cuestionario inicial'!M158</f>
        <v>0</v>
      </c>
      <c r="N158" s="223">
        <f>'Cuestionario inicial'!N158</f>
        <v>0</v>
      </c>
      <c r="O15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8" s="238" t="str">
        <f>IF(Tabla47[[#This Row],[A veces siento que hago todo mal. ]]&gt;=Tabla4[[#This Row],[A veces siento que hago todo mal. ]]+1,"SI",IF(Tabla47[[#This Row],[A veces siento que hago todo mal. ]]="","","NO"))</f>
        <v/>
      </c>
      <c r="AC15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8" s="242" t="str">
        <f t="shared" si="2"/>
        <v/>
      </c>
    </row>
    <row r="159" spans="1:35" x14ac:dyDescent="0.5">
      <c r="A159" s="199">
        <v>157</v>
      </c>
      <c r="B159" s="224">
        <f>'Cuestionario inicial'!B159</f>
        <v>0</v>
      </c>
      <c r="C159" s="225">
        <f>'Cuestionario inicial'!C159</f>
        <v>0</v>
      </c>
      <c r="D159" s="225">
        <f>'Cuestionario inicial'!D159</f>
        <v>0</v>
      </c>
      <c r="E159" s="225">
        <f>'Cuestionario inicial'!E159</f>
        <v>0</v>
      </c>
      <c r="F159" s="225">
        <f>'Cuestionario inicial'!F159</f>
        <v>0</v>
      </c>
      <c r="G159" s="225">
        <f>'Cuestionario inicial'!G159</f>
        <v>0</v>
      </c>
      <c r="H159" s="225">
        <f>'Cuestionario inicial'!H159</f>
        <v>0</v>
      </c>
      <c r="I159" s="225">
        <f>'Cuestionario inicial'!I159</f>
        <v>0</v>
      </c>
      <c r="J159" s="225">
        <f>'Cuestionario inicial'!J159</f>
        <v>0</v>
      </c>
      <c r="K159" s="226">
        <f>'Cuestionario inicial'!K159</f>
        <v>0</v>
      </c>
      <c r="L159" s="225">
        <f>'Cuestionario inicial'!L159</f>
        <v>0</v>
      </c>
      <c r="M159" s="225">
        <f>'Cuestionario inicial'!M159</f>
        <v>0</v>
      </c>
      <c r="N159" s="227">
        <f>'Cuestionario inicial'!N159</f>
        <v>0</v>
      </c>
      <c r="O15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5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5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5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5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5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5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5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5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5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5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5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5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59" s="238" t="str">
        <f>IF(Tabla47[[#This Row],[A veces siento que hago todo mal. ]]&gt;=Tabla4[[#This Row],[A veces siento que hago todo mal. ]]+1,"SI",IF(Tabla47[[#This Row],[A veces siento que hago todo mal. ]]="","","NO"))</f>
        <v/>
      </c>
      <c r="AC15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5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5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5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5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5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59" s="242" t="str">
        <f t="shared" si="2"/>
        <v/>
      </c>
    </row>
    <row r="160" spans="1:35" x14ac:dyDescent="0.5">
      <c r="A160" s="199">
        <v>158</v>
      </c>
      <c r="B160" s="213">
        <f>'Cuestionario inicial'!B160</f>
        <v>0</v>
      </c>
      <c r="C160" s="214">
        <f>'Cuestionario inicial'!C160</f>
        <v>0</v>
      </c>
      <c r="D160" s="214">
        <f>'Cuestionario inicial'!D160</f>
        <v>0</v>
      </c>
      <c r="E160" s="214">
        <f>'Cuestionario inicial'!E160</f>
        <v>0</v>
      </c>
      <c r="F160" s="215">
        <f>'Cuestionario inicial'!F160</f>
        <v>0</v>
      </c>
      <c r="G160" s="216">
        <f>'Cuestionario inicial'!G160</f>
        <v>0</v>
      </c>
      <c r="H160" s="214">
        <f>'Cuestionario inicial'!H160</f>
        <v>0</v>
      </c>
      <c r="I160" s="214">
        <f>'Cuestionario inicial'!I160</f>
        <v>0</v>
      </c>
      <c r="J160" s="217">
        <f>'Cuestionario inicial'!J160</f>
        <v>0</v>
      </c>
      <c r="K160" s="218">
        <f>'Cuestionario inicial'!K160</f>
        <v>0</v>
      </c>
      <c r="L160" s="219">
        <f>'Cuestionario inicial'!L160</f>
        <v>0</v>
      </c>
      <c r="M160" s="219">
        <f>'Cuestionario inicial'!M160</f>
        <v>0</v>
      </c>
      <c r="N160" s="223">
        <f>'Cuestionario inicial'!N160</f>
        <v>0</v>
      </c>
      <c r="O16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0" s="238" t="str">
        <f>IF(Tabla47[[#This Row],[A veces siento que hago todo mal. ]]&gt;=Tabla4[[#This Row],[A veces siento que hago todo mal. ]]+1,"SI",IF(Tabla47[[#This Row],[A veces siento que hago todo mal. ]]="","","NO"))</f>
        <v/>
      </c>
      <c r="AC16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0" s="242" t="str">
        <f t="shared" si="2"/>
        <v/>
      </c>
    </row>
    <row r="161" spans="1:35" x14ac:dyDescent="0.5">
      <c r="A161" s="199">
        <v>159</v>
      </c>
      <c r="B161" s="224">
        <f>'Cuestionario inicial'!B161</f>
        <v>0</v>
      </c>
      <c r="C161" s="225">
        <f>'Cuestionario inicial'!C161</f>
        <v>0</v>
      </c>
      <c r="D161" s="225">
        <f>'Cuestionario inicial'!D161</f>
        <v>0</v>
      </c>
      <c r="E161" s="225">
        <f>'Cuestionario inicial'!E161</f>
        <v>0</v>
      </c>
      <c r="F161" s="225">
        <f>'Cuestionario inicial'!F161</f>
        <v>0</v>
      </c>
      <c r="G161" s="225">
        <f>'Cuestionario inicial'!G161</f>
        <v>0</v>
      </c>
      <c r="H161" s="225">
        <f>'Cuestionario inicial'!H161</f>
        <v>0</v>
      </c>
      <c r="I161" s="225">
        <f>'Cuestionario inicial'!I161</f>
        <v>0</v>
      </c>
      <c r="J161" s="225">
        <f>'Cuestionario inicial'!J161</f>
        <v>0</v>
      </c>
      <c r="K161" s="226">
        <f>'Cuestionario inicial'!K161</f>
        <v>0</v>
      </c>
      <c r="L161" s="225">
        <f>'Cuestionario inicial'!L161</f>
        <v>0</v>
      </c>
      <c r="M161" s="225">
        <f>'Cuestionario inicial'!M161</f>
        <v>0</v>
      </c>
      <c r="N161" s="227">
        <f>'Cuestionario inicial'!N161</f>
        <v>0</v>
      </c>
      <c r="O16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1" s="238" t="str">
        <f>IF(Tabla47[[#This Row],[A veces siento que hago todo mal. ]]&gt;=Tabla4[[#This Row],[A veces siento que hago todo mal. ]]+1,"SI",IF(Tabla47[[#This Row],[A veces siento que hago todo mal. ]]="","","NO"))</f>
        <v/>
      </c>
      <c r="AC16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1" s="242" t="str">
        <f t="shared" si="2"/>
        <v/>
      </c>
    </row>
    <row r="162" spans="1:35" x14ac:dyDescent="0.5">
      <c r="A162" s="199">
        <v>160</v>
      </c>
      <c r="B162" s="213">
        <f>'Cuestionario inicial'!B162</f>
        <v>0</v>
      </c>
      <c r="C162" s="214">
        <f>'Cuestionario inicial'!C162</f>
        <v>0</v>
      </c>
      <c r="D162" s="214">
        <f>'Cuestionario inicial'!D162</f>
        <v>0</v>
      </c>
      <c r="E162" s="214">
        <f>'Cuestionario inicial'!E162</f>
        <v>0</v>
      </c>
      <c r="F162" s="215">
        <f>'Cuestionario inicial'!F162</f>
        <v>0</v>
      </c>
      <c r="G162" s="216">
        <f>'Cuestionario inicial'!G162</f>
        <v>0</v>
      </c>
      <c r="H162" s="214">
        <f>'Cuestionario inicial'!H162</f>
        <v>0</v>
      </c>
      <c r="I162" s="214">
        <f>'Cuestionario inicial'!I162</f>
        <v>0</v>
      </c>
      <c r="J162" s="217">
        <f>'Cuestionario inicial'!J162</f>
        <v>0</v>
      </c>
      <c r="K162" s="218">
        <f>'Cuestionario inicial'!K162</f>
        <v>0</v>
      </c>
      <c r="L162" s="219">
        <f>'Cuestionario inicial'!L162</f>
        <v>0</v>
      </c>
      <c r="M162" s="219">
        <f>'Cuestionario inicial'!M162</f>
        <v>0</v>
      </c>
      <c r="N162" s="223">
        <f>'Cuestionario inicial'!N162</f>
        <v>0</v>
      </c>
      <c r="O16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2" s="238" t="str">
        <f>IF(Tabla47[[#This Row],[A veces siento que hago todo mal. ]]&gt;=Tabla4[[#This Row],[A veces siento que hago todo mal. ]]+1,"SI",IF(Tabla47[[#This Row],[A veces siento que hago todo mal. ]]="","","NO"))</f>
        <v/>
      </c>
      <c r="AC16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2" s="242" t="str">
        <f t="shared" si="2"/>
        <v/>
      </c>
    </row>
    <row r="163" spans="1:35" x14ac:dyDescent="0.5">
      <c r="A163" s="199">
        <v>161</v>
      </c>
      <c r="B163" s="224">
        <f>'Cuestionario inicial'!B163</f>
        <v>0</v>
      </c>
      <c r="C163" s="225">
        <f>'Cuestionario inicial'!C163</f>
        <v>0</v>
      </c>
      <c r="D163" s="225">
        <f>'Cuestionario inicial'!D163</f>
        <v>0</v>
      </c>
      <c r="E163" s="225">
        <f>'Cuestionario inicial'!E163</f>
        <v>0</v>
      </c>
      <c r="F163" s="225">
        <f>'Cuestionario inicial'!F163</f>
        <v>0</v>
      </c>
      <c r="G163" s="225">
        <f>'Cuestionario inicial'!G163</f>
        <v>0</v>
      </c>
      <c r="H163" s="225">
        <f>'Cuestionario inicial'!H163</f>
        <v>0</v>
      </c>
      <c r="I163" s="225">
        <f>'Cuestionario inicial'!I163</f>
        <v>0</v>
      </c>
      <c r="J163" s="225">
        <f>'Cuestionario inicial'!J163</f>
        <v>0</v>
      </c>
      <c r="K163" s="226">
        <f>'Cuestionario inicial'!K163</f>
        <v>0</v>
      </c>
      <c r="L163" s="225">
        <f>'Cuestionario inicial'!L163</f>
        <v>0</v>
      </c>
      <c r="M163" s="225">
        <f>'Cuestionario inicial'!M163</f>
        <v>0</v>
      </c>
      <c r="N163" s="227">
        <f>'Cuestionario inicial'!N163</f>
        <v>0</v>
      </c>
      <c r="O16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3" s="238" t="str">
        <f>IF(Tabla47[[#This Row],[A veces siento que hago todo mal. ]]&gt;=Tabla4[[#This Row],[A veces siento que hago todo mal. ]]+1,"SI",IF(Tabla47[[#This Row],[A veces siento que hago todo mal. ]]="","","NO"))</f>
        <v/>
      </c>
      <c r="AC16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3" s="242" t="str">
        <f t="shared" si="2"/>
        <v/>
      </c>
    </row>
    <row r="164" spans="1:35" x14ac:dyDescent="0.5">
      <c r="A164" s="199">
        <v>162</v>
      </c>
      <c r="B164" s="213">
        <f>'Cuestionario inicial'!B164</f>
        <v>0</v>
      </c>
      <c r="C164" s="214">
        <f>'Cuestionario inicial'!C164</f>
        <v>0</v>
      </c>
      <c r="D164" s="214">
        <f>'Cuestionario inicial'!D164</f>
        <v>0</v>
      </c>
      <c r="E164" s="214">
        <f>'Cuestionario inicial'!E164</f>
        <v>0</v>
      </c>
      <c r="F164" s="215">
        <f>'Cuestionario inicial'!F164</f>
        <v>0</v>
      </c>
      <c r="G164" s="216">
        <f>'Cuestionario inicial'!G164</f>
        <v>0</v>
      </c>
      <c r="H164" s="214">
        <f>'Cuestionario inicial'!H164</f>
        <v>0</v>
      </c>
      <c r="I164" s="214">
        <f>'Cuestionario inicial'!I164</f>
        <v>0</v>
      </c>
      <c r="J164" s="217">
        <f>'Cuestionario inicial'!J164</f>
        <v>0</v>
      </c>
      <c r="K164" s="218">
        <f>'Cuestionario inicial'!K164</f>
        <v>0</v>
      </c>
      <c r="L164" s="219">
        <f>'Cuestionario inicial'!L164</f>
        <v>0</v>
      </c>
      <c r="M164" s="219">
        <f>'Cuestionario inicial'!M164</f>
        <v>0</v>
      </c>
      <c r="N164" s="223">
        <f>'Cuestionario inicial'!N164</f>
        <v>0</v>
      </c>
      <c r="O16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4" s="238" t="str">
        <f>IF(Tabla47[[#This Row],[A veces siento que hago todo mal. ]]&gt;=Tabla4[[#This Row],[A veces siento que hago todo mal. ]]+1,"SI",IF(Tabla47[[#This Row],[A veces siento que hago todo mal. ]]="","","NO"))</f>
        <v/>
      </c>
      <c r="AC16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4" s="242" t="str">
        <f t="shared" si="2"/>
        <v/>
      </c>
    </row>
    <row r="165" spans="1:35" x14ac:dyDescent="0.5">
      <c r="A165" s="199">
        <v>163</v>
      </c>
      <c r="B165" s="224">
        <f>'Cuestionario inicial'!B165</f>
        <v>0</v>
      </c>
      <c r="C165" s="225">
        <f>'Cuestionario inicial'!C165</f>
        <v>0</v>
      </c>
      <c r="D165" s="225">
        <f>'Cuestionario inicial'!D165</f>
        <v>0</v>
      </c>
      <c r="E165" s="225">
        <f>'Cuestionario inicial'!E165</f>
        <v>0</v>
      </c>
      <c r="F165" s="225">
        <f>'Cuestionario inicial'!F165</f>
        <v>0</v>
      </c>
      <c r="G165" s="225">
        <f>'Cuestionario inicial'!G165</f>
        <v>0</v>
      </c>
      <c r="H165" s="225">
        <f>'Cuestionario inicial'!H165</f>
        <v>0</v>
      </c>
      <c r="I165" s="225">
        <f>'Cuestionario inicial'!I165</f>
        <v>0</v>
      </c>
      <c r="J165" s="225">
        <f>'Cuestionario inicial'!J165</f>
        <v>0</v>
      </c>
      <c r="K165" s="226">
        <f>'Cuestionario inicial'!K165</f>
        <v>0</v>
      </c>
      <c r="L165" s="225">
        <f>'Cuestionario inicial'!L165</f>
        <v>0</v>
      </c>
      <c r="M165" s="225">
        <f>'Cuestionario inicial'!M165</f>
        <v>0</v>
      </c>
      <c r="N165" s="227">
        <f>'Cuestionario inicial'!N165</f>
        <v>0</v>
      </c>
      <c r="O16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5" s="238" t="str">
        <f>IF(Tabla47[[#This Row],[A veces siento que hago todo mal. ]]&gt;=Tabla4[[#This Row],[A veces siento que hago todo mal. ]]+1,"SI",IF(Tabla47[[#This Row],[A veces siento que hago todo mal. ]]="","","NO"))</f>
        <v/>
      </c>
      <c r="AC16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5" s="242" t="str">
        <f t="shared" si="2"/>
        <v/>
      </c>
    </row>
    <row r="166" spans="1:35" x14ac:dyDescent="0.5">
      <c r="A166" s="199">
        <v>164</v>
      </c>
      <c r="B166" s="213">
        <f>'Cuestionario inicial'!B166</f>
        <v>0</v>
      </c>
      <c r="C166" s="214">
        <f>'Cuestionario inicial'!C166</f>
        <v>0</v>
      </c>
      <c r="D166" s="214">
        <f>'Cuestionario inicial'!D166</f>
        <v>0</v>
      </c>
      <c r="E166" s="214">
        <f>'Cuestionario inicial'!E166</f>
        <v>0</v>
      </c>
      <c r="F166" s="215">
        <f>'Cuestionario inicial'!F166</f>
        <v>0</v>
      </c>
      <c r="G166" s="216">
        <f>'Cuestionario inicial'!G166</f>
        <v>0</v>
      </c>
      <c r="H166" s="214">
        <f>'Cuestionario inicial'!H166</f>
        <v>0</v>
      </c>
      <c r="I166" s="214">
        <f>'Cuestionario inicial'!I166</f>
        <v>0</v>
      </c>
      <c r="J166" s="217">
        <f>'Cuestionario inicial'!J166</f>
        <v>0</v>
      </c>
      <c r="K166" s="218">
        <f>'Cuestionario inicial'!K166</f>
        <v>0</v>
      </c>
      <c r="L166" s="219">
        <f>'Cuestionario inicial'!L166</f>
        <v>0</v>
      </c>
      <c r="M166" s="219">
        <f>'Cuestionario inicial'!M166</f>
        <v>0</v>
      </c>
      <c r="N166" s="223">
        <f>'Cuestionario inicial'!N166</f>
        <v>0</v>
      </c>
      <c r="O16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6" s="238" t="str">
        <f>IF(Tabla47[[#This Row],[A veces siento que hago todo mal. ]]&gt;=Tabla4[[#This Row],[A veces siento que hago todo mal. ]]+1,"SI",IF(Tabla47[[#This Row],[A veces siento que hago todo mal. ]]="","","NO"))</f>
        <v/>
      </c>
      <c r="AC16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6" s="242" t="str">
        <f t="shared" si="2"/>
        <v/>
      </c>
    </row>
    <row r="167" spans="1:35" x14ac:dyDescent="0.5">
      <c r="A167" s="199">
        <v>165</v>
      </c>
      <c r="B167" s="224">
        <f>'Cuestionario inicial'!B167</f>
        <v>0</v>
      </c>
      <c r="C167" s="225">
        <f>'Cuestionario inicial'!C167</f>
        <v>0</v>
      </c>
      <c r="D167" s="225">
        <f>'Cuestionario inicial'!D167</f>
        <v>0</v>
      </c>
      <c r="E167" s="225">
        <f>'Cuestionario inicial'!E167</f>
        <v>0</v>
      </c>
      <c r="F167" s="225">
        <f>'Cuestionario inicial'!F167</f>
        <v>0</v>
      </c>
      <c r="G167" s="225">
        <f>'Cuestionario inicial'!G167</f>
        <v>0</v>
      </c>
      <c r="H167" s="225">
        <f>'Cuestionario inicial'!H167</f>
        <v>0</v>
      </c>
      <c r="I167" s="225">
        <f>'Cuestionario inicial'!I167</f>
        <v>0</v>
      </c>
      <c r="J167" s="225">
        <f>'Cuestionario inicial'!J167</f>
        <v>0</v>
      </c>
      <c r="K167" s="226">
        <f>'Cuestionario inicial'!K167</f>
        <v>0</v>
      </c>
      <c r="L167" s="225">
        <f>'Cuestionario inicial'!L167</f>
        <v>0</v>
      </c>
      <c r="M167" s="225">
        <f>'Cuestionario inicial'!M167</f>
        <v>0</v>
      </c>
      <c r="N167" s="227">
        <f>'Cuestionario inicial'!N167</f>
        <v>0</v>
      </c>
      <c r="O16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7" s="238" t="str">
        <f>IF(Tabla47[[#This Row],[A veces siento que hago todo mal. ]]&gt;=Tabla4[[#This Row],[A veces siento que hago todo mal. ]]+1,"SI",IF(Tabla47[[#This Row],[A veces siento que hago todo mal. ]]="","","NO"))</f>
        <v/>
      </c>
      <c r="AC16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7" s="242" t="str">
        <f t="shared" si="2"/>
        <v/>
      </c>
    </row>
    <row r="168" spans="1:35" x14ac:dyDescent="0.5">
      <c r="A168" s="199">
        <v>166</v>
      </c>
      <c r="B168" s="213">
        <f>'Cuestionario inicial'!B168</f>
        <v>0</v>
      </c>
      <c r="C168" s="214">
        <f>'Cuestionario inicial'!C168</f>
        <v>0</v>
      </c>
      <c r="D168" s="214">
        <f>'Cuestionario inicial'!D168</f>
        <v>0</v>
      </c>
      <c r="E168" s="214">
        <f>'Cuestionario inicial'!E168</f>
        <v>0</v>
      </c>
      <c r="F168" s="215">
        <f>'Cuestionario inicial'!F168</f>
        <v>0</v>
      </c>
      <c r="G168" s="216">
        <f>'Cuestionario inicial'!G168</f>
        <v>0</v>
      </c>
      <c r="H168" s="214">
        <f>'Cuestionario inicial'!H168</f>
        <v>0</v>
      </c>
      <c r="I168" s="214">
        <f>'Cuestionario inicial'!I168</f>
        <v>0</v>
      </c>
      <c r="J168" s="217">
        <f>'Cuestionario inicial'!J168</f>
        <v>0</v>
      </c>
      <c r="K168" s="218">
        <f>'Cuestionario inicial'!K168</f>
        <v>0</v>
      </c>
      <c r="L168" s="219">
        <f>'Cuestionario inicial'!L168</f>
        <v>0</v>
      </c>
      <c r="M168" s="219">
        <f>'Cuestionario inicial'!M168</f>
        <v>0</v>
      </c>
      <c r="N168" s="223">
        <f>'Cuestionario inicial'!N168</f>
        <v>0</v>
      </c>
      <c r="O16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8" s="238" t="str">
        <f>IF(Tabla47[[#This Row],[A veces siento que hago todo mal. ]]&gt;=Tabla4[[#This Row],[A veces siento que hago todo mal. ]]+1,"SI",IF(Tabla47[[#This Row],[A veces siento que hago todo mal. ]]="","","NO"))</f>
        <v/>
      </c>
      <c r="AC16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8" s="242" t="str">
        <f t="shared" si="2"/>
        <v/>
      </c>
    </row>
    <row r="169" spans="1:35" x14ac:dyDescent="0.5">
      <c r="A169" s="199">
        <v>167</v>
      </c>
      <c r="B169" s="224">
        <f>'Cuestionario inicial'!B169</f>
        <v>0</v>
      </c>
      <c r="C169" s="225">
        <f>'Cuestionario inicial'!C169</f>
        <v>0</v>
      </c>
      <c r="D169" s="225">
        <f>'Cuestionario inicial'!D169</f>
        <v>0</v>
      </c>
      <c r="E169" s="225">
        <f>'Cuestionario inicial'!E169</f>
        <v>0</v>
      </c>
      <c r="F169" s="225">
        <f>'Cuestionario inicial'!F169</f>
        <v>0</v>
      </c>
      <c r="G169" s="225">
        <f>'Cuestionario inicial'!G169</f>
        <v>0</v>
      </c>
      <c r="H169" s="225">
        <f>'Cuestionario inicial'!H169</f>
        <v>0</v>
      </c>
      <c r="I169" s="225">
        <f>'Cuestionario inicial'!I169</f>
        <v>0</v>
      </c>
      <c r="J169" s="225">
        <f>'Cuestionario inicial'!J169</f>
        <v>0</v>
      </c>
      <c r="K169" s="226">
        <f>'Cuestionario inicial'!K169</f>
        <v>0</v>
      </c>
      <c r="L169" s="225">
        <f>'Cuestionario inicial'!L169</f>
        <v>0</v>
      </c>
      <c r="M169" s="225">
        <f>'Cuestionario inicial'!M169</f>
        <v>0</v>
      </c>
      <c r="N169" s="227">
        <f>'Cuestionario inicial'!N169</f>
        <v>0</v>
      </c>
      <c r="O16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6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6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6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6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6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6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6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6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6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6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6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6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69" s="238" t="str">
        <f>IF(Tabla47[[#This Row],[A veces siento que hago todo mal. ]]&gt;=Tabla4[[#This Row],[A veces siento que hago todo mal. ]]+1,"SI",IF(Tabla47[[#This Row],[A veces siento que hago todo mal. ]]="","","NO"))</f>
        <v/>
      </c>
      <c r="AC16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6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6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6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6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6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69" s="242" t="str">
        <f t="shared" si="2"/>
        <v/>
      </c>
    </row>
    <row r="170" spans="1:35" x14ac:dyDescent="0.5">
      <c r="A170" s="199">
        <v>168</v>
      </c>
      <c r="B170" s="213">
        <f>'Cuestionario inicial'!B170</f>
        <v>0</v>
      </c>
      <c r="C170" s="214">
        <f>'Cuestionario inicial'!C170</f>
        <v>0</v>
      </c>
      <c r="D170" s="214">
        <f>'Cuestionario inicial'!D170</f>
        <v>0</v>
      </c>
      <c r="E170" s="214">
        <f>'Cuestionario inicial'!E170</f>
        <v>0</v>
      </c>
      <c r="F170" s="215">
        <f>'Cuestionario inicial'!F170</f>
        <v>0</v>
      </c>
      <c r="G170" s="216">
        <f>'Cuestionario inicial'!G170</f>
        <v>0</v>
      </c>
      <c r="H170" s="214">
        <f>'Cuestionario inicial'!H170</f>
        <v>0</v>
      </c>
      <c r="I170" s="214">
        <f>'Cuestionario inicial'!I170</f>
        <v>0</v>
      </c>
      <c r="J170" s="217">
        <f>'Cuestionario inicial'!J170</f>
        <v>0</v>
      </c>
      <c r="K170" s="218">
        <f>'Cuestionario inicial'!K170</f>
        <v>0</v>
      </c>
      <c r="L170" s="219">
        <f>'Cuestionario inicial'!L170</f>
        <v>0</v>
      </c>
      <c r="M170" s="219">
        <f>'Cuestionario inicial'!M170</f>
        <v>0</v>
      </c>
      <c r="N170" s="223">
        <f>'Cuestionario inicial'!N170</f>
        <v>0</v>
      </c>
      <c r="O17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0" s="238" t="str">
        <f>IF(Tabla47[[#This Row],[A veces siento que hago todo mal. ]]&gt;=Tabla4[[#This Row],[A veces siento que hago todo mal. ]]+1,"SI",IF(Tabla47[[#This Row],[A veces siento que hago todo mal. ]]="","","NO"))</f>
        <v/>
      </c>
      <c r="AC17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0" s="242" t="str">
        <f t="shared" si="2"/>
        <v/>
      </c>
    </row>
    <row r="171" spans="1:35" x14ac:dyDescent="0.5">
      <c r="A171" s="199">
        <v>169</v>
      </c>
      <c r="B171" s="224">
        <f>'Cuestionario inicial'!B171</f>
        <v>0</v>
      </c>
      <c r="C171" s="225">
        <f>'Cuestionario inicial'!C171</f>
        <v>0</v>
      </c>
      <c r="D171" s="225">
        <f>'Cuestionario inicial'!D171</f>
        <v>0</v>
      </c>
      <c r="E171" s="225">
        <f>'Cuestionario inicial'!E171</f>
        <v>0</v>
      </c>
      <c r="F171" s="225">
        <f>'Cuestionario inicial'!F171</f>
        <v>0</v>
      </c>
      <c r="G171" s="225">
        <f>'Cuestionario inicial'!G171</f>
        <v>0</v>
      </c>
      <c r="H171" s="225">
        <f>'Cuestionario inicial'!H171</f>
        <v>0</v>
      </c>
      <c r="I171" s="225">
        <f>'Cuestionario inicial'!I171</f>
        <v>0</v>
      </c>
      <c r="J171" s="225">
        <f>'Cuestionario inicial'!J171</f>
        <v>0</v>
      </c>
      <c r="K171" s="226">
        <f>'Cuestionario inicial'!K171</f>
        <v>0</v>
      </c>
      <c r="L171" s="225">
        <f>'Cuestionario inicial'!L171</f>
        <v>0</v>
      </c>
      <c r="M171" s="225">
        <f>'Cuestionario inicial'!M171</f>
        <v>0</v>
      </c>
      <c r="N171" s="227">
        <f>'Cuestionario inicial'!N171</f>
        <v>0</v>
      </c>
      <c r="O17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1" s="238" t="str">
        <f>IF(Tabla47[[#This Row],[A veces siento que hago todo mal. ]]&gt;=Tabla4[[#This Row],[A veces siento que hago todo mal. ]]+1,"SI",IF(Tabla47[[#This Row],[A veces siento que hago todo mal. ]]="","","NO"))</f>
        <v/>
      </c>
      <c r="AC17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1" s="242" t="str">
        <f t="shared" si="2"/>
        <v/>
      </c>
    </row>
    <row r="172" spans="1:35" x14ac:dyDescent="0.5">
      <c r="A172" s="199">
        <v>170</v>
      </c>
      <c r="B172" s="213">
        <f>'Cuestionario inicial'!B172</f>
        <v>0</v>
      </c>
      <c r="C172" s="214">
        <f>'Cuestionario inicial'!C172</f>
        <v>0</v>
      </c>
      <c r="D172" s="214">
        <f>'Cuestionario inicial'!D172</f>
        <v>0</v>
      </c>
      <c r="E172" s="214">
        <f>'Cuestionario inicial'!E172</f>
        <v>0</v>
      </c>
      <c r="F172" s="215">
        <f>'Cuestionario inicial'!F172</f>
        <v>0</v>
      </c>
      <c r="G172" s="216">
        <f>'Cuestionario inicial'!G172</f>
        <v>0</v>
      </c>
      <c r="H172" s="214">
        <f>'Cuestionario inicial'!H172</f>
        <v>0</v>
      </c>
      <c r="I172" s="214">
        <f>'Cuestionario inicial'!I172</f>
        <v>0</v>
      </c>
      <c r="J172" s="217">
        <f>'Cuestionario inicial'!J172</f>
        <v>0</v>
      </c>
      <c r="K172" s="218">
        <f>'Cuestionario inicial'!K172</f>
        <v>0</v>
      </c>
      <c r="L172" s="219">
        <f>'Cuestionario inicial'!L172</f>
        <v>0</v>
      </c>
      <c r="M172" s="219">
        <f>'Cuestionario inicial'!M172</f>
        <v>0</v>
      </c>
      <c r="N172" s="223">
        <f>'Cuestionario inicial'!N172</f>
        <v>0</v>
      </c>
      <c r="O17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2" s="238" t="str">
        <f>IF(Tabla47[[#This Row],[A veces siento que hago todo mal. ]]&gt;=Tabla4[[#This Row],[A veces siento que hago todo mal. ]]+1,"SI",IF(Tabla47[[#This Row],[A veces siento que hago todo mal. ]]="","","NO"))</f>
        <v/>
      </c>
      <c r="AC17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2" s="242" t="str">
        <f t="shared" si="2"/>
        <v/>
      </c>
    </row>
    <row r="173" spans="1:35" x14ac:dyDescent="0.5">
      <c r="A173" s="199">
        <v>171</v>
      </c>
      <c r="B173" s="224">
        <f>'Cuestionario inicial'!B173</f>
        <v>0</v>
      </c>
      <c r="C173" s="225">
        <f>'Cuestionario inicial'!C173</f>
        <v>0</v>
      </c>
      <c r="D173" s="225">
        <f>'Cuestionario inicial'!D173</f>
        <v>0</v>
      </c>
      <c r="E173" s="225">
        <f>'Cuestionario inicial'!E173</f>
        <v>0</v>
      </c>
      <c r="F173" s="225">
        <f>'Cuestionario inicial'!F173</f>
        <v>0</v>
      </c>
      <c r="G173" s="225">
        <f>'Cuestionario inicial'!G173</f>
        <v>0</v>
      </c>
      <c r="H173" s="225">
        <f>'Cuestionario inicial'!H173</f>
        <v>0</v>
      </c>
      <c r="I173" s="225">
        <f>'Cuestionario inicial'!I173</f>
        <v>0</v>
      </c>
      <c r="J173" s="225">
        <f>'Cuestionario inicial'!J173</f>
        <v>0</v>
      </c>
      <c r="K173" s="226">
        <f>'Cuestionario inicial'!K173</f>
        <v>0</v>
      </c>
      <c r="L173" s="225">
        <f>'Cuestionario inicial'!L173</f>
        <v>0</v>
      </c>
      <c r="M173" s="225">
        <f>'Cuestionario inicial'!M173</f>
        <v>0</v>
      </c>
      <c r="N173" s="227">
        <f>'Cuestionario inicial'!N173</f>
        <v>0</v>
      </c>
      <c r="O17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3" s="238" t="str">
        <f>IF(Tabla47[[#This Row],[A veces siento que hago todo mal. ]]&gt;=Tabla4[[#This Row],[A veces siento que hago todo mal. ]]+1,"SI",IF(Tabla47[[#This Row],[A veces siento que hago todo mal. ]]="","","NO"))</f>
        <v/>
      </c>
      <c r="AC17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3" s="242" t="str">
        <f t="shared" si="2"/>
        <v/>
      </c>
    </row>
    <row r="174" spans="1:35" x14ac:dyDescent="0.5">
      <c r="A174" s="199">
        <v>172</v>
      </c>
      <c r="B174" s="213">
        <f>'Cuestionario inicial'!B174</f>
        <v>0</v>
      </c>
      <c r="C174" s="214">
        <f>'Cuestionario inicial'!C174</f>
        <v>0</v>
      </c>
      <c r="D174" s="214">
        <f>'Cuestionario inicial'!D174</f>
        <v>0</v>
      </c>
      <c r="E174" s="214">
        <f>'Cuestionario inicial'!E174</f>
        <v>0</v>
      </c>
      <c r="F174" s="215">
        <f>'Cuestionario inicial'!F174</f>
        <v>0</v>
      </c>
      <c r="G174" s="216">
        <f>'Cuestionario inicial'!G174</f>
        <v>0</v>
      </c>
      <c r="H174" s="214">
        <f>'Cuestionario inicial'!H174</f>
        <v>0</v>
      </c>
      <c r="I174" s="214">
        <f>'Cuestionario inicial'!I174</f>
        <v>0</v>
      </c>
      <c r="J174" s="217">
        <f>'Cuestionario inicial'!J174</f>
        <v>0</v>
      </c>
      <c r="K174" s="218">
        <f>'Cuestionario inicial'!K174</f>
        <v>0</v>
      </c>
      <c r="L174" s="219">
        <f>'Cuestionario inicial'!L174</f>
        <v>0</v>
      </c>
      <c r="M174" s="219">
        <f>'Cuestionario inicial'!M174</f>
        <v>0</v>
      </c>
      <c r="N174" s="223">
        <f>'Cuestionario inicial'!N174</f>
        <v>0</v>
      </c>
      <c r="O17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4" s="238" t="str">
        <f>IF(Tabla47[[#This Row],[A veces siento que hago todo mal. ]]&gt;=Tabla4[[#This Row],[A veces siento que hago todo mal. ]]+1,"SI",IF(Tabla47[[#This Row],[A veces siento que hago todo mal. ]]="","","NO"))</f>
        <v/>
      </c>
      <c r="AC17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4" s="242" t="str">
        <f t="shared" si="2"/>
        <v/>
      </c>
    </row>
    <row r="175" spans="1:35" x14ac:dyDescent="0.5">
      <c r="A175" s="199">
        <v>173</v>
      </c>
      <c r="B175" s="224">
        <f>'Cuestionario inicial'!B175</f>
        <v>0</v>
      </c>
      <c r="C175" s="225">
        <f>'Cuestionario inicial'!C175</f>
        <v>0</v>
      </c>
      <c r="D175" s="225">
        <f>'Cuestionario inicial'!D175</f>
        <v>0</v>
      </c>
      <c r="E175" s="225">
        <f>'Cuestionario inicial'!E175</f>
        <v>0</v>
      </c>
      <c r="F175" s="225">
        <f>'Cuestionario inicial'!F175</f>
        <v>0</v>
      </c>
      <c r="G175" s="225">
        <f>'Cuestionario inicial'!G175</f>
        <v>0</v>
      </c>
      <c r="H175" s="225">
        <f>'Cuestionario inicial'!H175</f>
        <v>0</v>
      </c>
      <c r="I175" s="225">
        <f>'Cuestionario inicial'!I175</f>
        <v>0</v>
      </c>
      <c r="J175" s="225">
        <f>'Cuestionario inicial'!J175</f>
        <v>0</v>
      </c>
      <c r="K175" s="226">
        <f>'Cuestionario inicial'!K175</f>
        <v>0</v>
      </c>
      <c r="L175" s="225">
        <f>'Cuestionario inicial'!L175</f>
        <v>0</v>
      </c>
      <c r="M175" s="225">
        <f>'Cuestionario inicial'!M175</f>
        <v>0</v>
      </c>
      <c r="N175" s="227">
        <f>'Cuestionario inicial'!N175</f>
        <v>0</v>
      </c>
      <c r="O17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5" s="238" t="str">
        <f>IF(Tabla47[[#This Row],[A veces siento que hago todo mal. ]]&gt;=Tabla4[[#This Row],[A veces siento que hago todo mal. ]]+1,"SI",IF(Tabla47[[#This Row],[A veces siento que hago todo mal. ]]="","","NO"))</f>
        <v/>
      </c>
      <c r="AC17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5" s="242" t="str">
        <f t="shared" si="2"/>
        <v/>
      </c>
    </row>
    <row r="176" spans="1:35" x14ac:dyDescent="0.5">
      <c r="A176" s="199">
        <v>174</v>
      </c>
      <c r="B176" s="213">
        <f>'Cuestionario inicial'!B176</f>
        <v>0</v>
      </c>
      <c r="C176" s="214">
        <f>'Cuestionario inicial'!C176</f>
        <v>0</v>
      </c>
      <c r="D176" s="214">
        <f>'Cuestionario inicial'!D176</f>
        <v>0</v>
      </c>
      <c r="E176" s="214">
        <f>'Cuestionario inicial'!E176</f>
        <v>0</v>
      </c>
      <c r="F176" s="215">
        <f>'Cuestionario inicial'!F176</f>
        <v>0</v>
      </c>
      <c r="G176" s="216">
        <f>'Cuestionario inicial'!G176</f>
        <v>0</v>
      </c>
      <c r="H176" s="214">
        <f>'Cuestionario inicial'!H176</f>
        <v>0</v>
      </c>
      <c r="I176" s="214">
        <f>'Cuestionario inicial'!I176</f>
        <v>0</v>
      </c>
      <c r="J176" s="217">
        <f>'Cuestionario inicial'!J176</f>
        <v>0</v>
      </c>
      <c r="K176" s="218">
        <f>'Cuestionario inicial'!K176</f>
        <v>0</v>
      </c>
      <c r="L176" s="219">
        <f>'Cuestionario inicial'!L176</f>
        <v>0</v>
      </c>
      <c r="M176" s="219">
        <f>'Cuestionario inicial'!M176</f>
        <v>0</v>
      </c>
      <c r="N176" s="223">
        <f>'Cuestionario inicial'!N176</f>
        <v>0</v>
      </c>
      <c r="O17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6" s="238" t="str">
        <f>IF(Tabla47[[#This Row],[A veces siento que hago todo mal. ]]&gt;=Tabla4[[#This Row],[A veces siento que hago todo mal. ]]+1,"SI",IF(Tabla47[[#This Row],[A veces siento que hago todo mal. ]]="","","NO"))</f>
        <v/>
      </c>
      <c r="AC17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6" s="242" t="str">
        <f t="shared" si="2"/>
        <v/>
      </c>
    </row>
    <row r="177" spans="1:35" x14ac:dyDescent="0.5">
      <c r="A177" s="199">
        <v>175</v>
      </c>
      <c r="B177" s="224">
        <f>'Cuestionario inicial'!B177</f>
        <v>0</v>
      </c>
      <c r="C177" s="225">
        <f>'Cuestionario inicial'!C177</f>
        <v>0</v>
      </c>
      <c r="D177" s="225">
        <f>'Cuestionario inicial'!D177</f>
        <v>0</v>
      </c>
      <c r="E177" s="225">
        <f>'Cuestionario inicial'!E177</f>
        <v>0</v>
      </c>
      <c r="F177" s="225">
        <f>'Cuestionario inicial'!F177</f>
        <v>0</v>
      </c>
      <c r="G177" s="225">
        <f>'Cuestionario inicial'!G177</f>
        <v>0</v>
      </c>
      <c r="H177" s="225">
        <f>'Cuestionario inicial'!H177</f>
        <v>0</v>
      </c>
      <c r="I177" s="225">
        <f>'Cuestionario inicial'!I177</f>
        <v>0</v>
      </c>
      <c r="J177" s="225">
        <f>'Cuestionario inicial'!J177</f>
        <v>0</v>
      </c>
      <c r="K177" s="226">
        <f>'Cuestionario inicial'!K177</f>
        <v>0</v>
      </c>
      <c r="L177" s="225">
        <f>'Cuestionario inicial'!L177</f>
        <v>0</v>
      </c>
      <c r="M177" s="225">
        <f>'Cuestionario inicial'!M177</f>
        <v>0</v>
      </c>
      <c r="N177" s="227">
        <f>'Cuestionario inicial'!N177</f>
        <v>0</v>
      </c>
      <c r="O17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7" s="238" t="str">
        <f>IF(Tabla47[[#This Row],[A veces siento que hago todo mal. ]]&gt;=Tabla4[[#This Row],[A veces siento que hago todo mal. ]]+1,"SI",IF(Tabla47[[#This Row],[A veces siento que hago todo mal. ]]="","","NO"))</f>
        <v/>
      </c>
      <c r="AC17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7" s="242" t="str">
        <f t="shared" si="2"/>
        <v/>
      </c>
    </row>
    <row r="178" spans="1:35" x14ac:dyDescent="0.5">
      <c r="A178" s="199">
        <v>176</v>
      </c>
      <c r="B178" s="213">
        <f>'Cuestionario inicial'!B178</f>
        <v>0</v>
      </c>
      <c r="C178" s="214">
        <f>'Cuestionario inicial'!C178</f>
        <v>0</v>
      </c>
      <c r="D178" s="214">
        <f>'Cuestionario inicial'!D178</f>
        <v>0</v>
      </c>
      <c r="E178" s="214">
        <f>'Cuestionario inicial'!E178</f>
        <v>0</v>
      </c>
      <c r="F178" s="215">
        <f>'Cuestionario inicial'!F178</f>
        <v>0</v>
      </c>
      <c r="G178" s="216">
        <f>'Cuestionario inicial'!G178</f>
        <v>0</v>
      </c>
      <c r="H178" s="214">
        <f>'Cuestionario inicial'!H178</f>
        <v>0</v>
      </c>
      <c r="I178" s="214">
        <f>'Cuestionario inicial'!I178</f>
        <v>0</v>
      </c>
      <c r="J178" s="217">
        <f>'Cuestionario inicial'!J178</f>
        <v>0</v>
      </c>
      <c r="K178" s="218">
        <f>'Cuestionario inicial'!K178</f>
        <v>0</v>
      </c>
      <c r="L178" s="219">
        <f>'Cuestionario inicial'!L178</f>
        <v>0</v>
      </c>
      <c r="M178" s="219">
        <f>'Cuestionario inicial'!M178</f>
        <v>0</v>
      </c>
      <c r="N178" s="223">
        <f>'Cuestionario inicial'!N178</f>
        <v>0</v>
      </c>
      <c r="O17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8" s="238" t="str">
        <f>IF(Tabla47[[#This Row],[A veces siento que hago todo mal. ]]&gt;=Tabla4[[#This Row],[A veces siento que hago todo mal. ]]+1,"SI",IF(Tabla47[[#This Row],[A veces siento que hago todo mal. ]]="","","NO"))</f>
        <v/>
      </c>
      <c r="AC17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8" s="242" t="str">
        <f t="shared" si="2"/>
        <v/>
      </c>
    </row>
    <row r="179" spans="1:35" x14ac:dyDescent="0.5">
      <c r="A179" s="199">
        <v>177</v>
      </c>
      <c r="B179" s="224">
        <f>'Cuestionario inicial'!B179</f>
        <v>0</v>
      </c>
      <c r="C179" s="225">
        <f>'Cuestionario inicial'!C179</f>
        <v>0</v>
      </c>
      <c r="D179" s="225">
        <f>'Cuestionario inicial'!D179</f>
        <v>0</v>
      </c>
      <c r="E179" s="225">
        <f>'Cuestionario inicial'!E179</f>
        <v>0</v>
      </c>
      <c r="F179" s="225">
        <f>'Cuestionario inicial'!F179</f>
        <v>0</v>
      </c>
      <c r="G179" s="225">
        <f>'Cuestionario inicial'!G179</f>
        <v>0</v>
      </c>
      <c r="H179" s="225">
        <f>'Cuestionario inicial'!H179</f>
        <v>0</v>
      </c>
      <c r="I179" s="225">
        <f>'Cuestionario inicial'!I179</f>
        <v>0</v>
      </c>
      <c r="J179" s="225">
        <f>'Cuestionario inicial'!J179</f>
        <v>0</v>
      </c>
      <c r="K179" s="226">
        <f>'Cuestionario inicial'!K179</f>
        <v>0</v>
      </c>
      <c r="L179" s="225">
        <f>'Cuestionario inicial'!L179</f>
        <v>0</v>
      </c>
      <c r="M179" s="225">
        <f>'Cuestionario inicial'!M179</f>
        <v>0</v>
      </c>
      <c r="N179" s="227">
        <f>'Cuestionario inicial'!N179</f>
        <v>0</v>
      </c>
      <c r="O17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7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7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7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7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7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7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7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7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7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7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7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7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79" s="238" t="str">
        <f>IF(Tabla47[[#This Row],[A veces siento que hago todo mal. ]]&gt;=Tabla4[[#This Row],[A veces siento que hago todo mal. ]]+1,"SI",IF(Tabla47[[#This Row],[A veces siento que hago todo mal. ]]="","","NO"))</f>
        <v/>
      </c>
      <c r="AC17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7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7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7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7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7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79" s="242" t="str">
        <f t="shared" si="2"/>
        <v/>
      </c>
    </row>
    <row r="180" spans="1:35" x14ac:dyDescent="0.5">
      <c r="A180" s="199">
        <v>178</v>
      </c>
      <c r="B180" s="213">
        <f>'Cuestionario inicial'!B180</f>
        <v>0</v>
      </c>
      <c r="C180" s="214">
        <f>'Cuestionario inicial'!C180</f>
        <v>0</v>
      </c>
      <c r="D180" s="214">
        <f>'Cuestionario inicial'!D180</f>
        <v>0</v>
      </c>
      <c r="E180" s="214">
        <f>'Cuestionario inicial'!E180</f>
        <v>0</v>
      </c>
      <c r="F180" s="215">
        <f>'Cuestionario inicial'!F180</f>
        <v>0</v>
      </c>
      <c r="G180" s="216">
        <f>'Cuestionario inicial'!G180</f>
        <v>0</v>
      </c>
      <c r="H180" s="214">
        <f>'Cuestionario inicial'!H180</f>
        <v>0</v>
      </c>
      <c r="I180" s="214">
        <f>'Cuestionario inicial'!I180</f>
        <v>0</v>
      </c>
      <c r="J180" s="217">
        <f>'Cuestionario inicial'!J180</f>
        <v>0</v>
      </c>
      <c r="K180" s="218">
        <f>'Cuestionario inicial'!K180</f>
        <v>0</v>
      </c>
      <c r="L180" s="219">
        <f>'Cuestionario inicial'!L180</f>
        <v>0</v>
      </c>
      <c r="M180" s="219">
        <f>'Cuestionario inicial'!M180</f>
        <v>0</v>
      </c>
      <c r="N180" s="223">
        <f>'Cuestionario inicial'!N180</f>
        <v>0</v>
      </c>
      <c r="O18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0" s="238" t="str">
        <f>IF(Tabla47[[#This Row],[A veces siento que hago todo mal. ]]&gt;=Tabla4[[#This Row],[A veces siento que hago todo mal. ]]+1,"SI",IF(Tabla47[[#This Row],[A veces siento que hago todo mal. ]]="","","NO"))</f>
        <v/>
      </c>
      <c r="AC18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0" s="242" t="str">
        <f t="shared" si="2"/>
        <v/>
      </c>
    </row>
    <row r="181" spans="1:35" x14ac:dyDescent="0.5">
      <c r="A181" s="199">
        <v>179</v>
      </c>
      <c r="B181" s="224">
        <f>'Cuestionario inicial'!B181</f>
        <v>0</v>
      </c>
      <c r="C181" s="225">
        <f>'Cuestionario inicial'!C181</f>
        <v>0</v>
      </c>
      <c r="D181" s="225">
        <f>'Cuestionario inicial'!D181</f>
        <v>0</v>
      </c>
      <c r="E181" s="225">
        <f>'Cuestionario inicial'!E181</f>
        <v>0</v>
      </c>
      <c r="F181" s="225">
        <f>'Cuestionario inicial'!F181</f>
        <v>0</v>
      </c>
      <c r="G181" s="225">
        <f>'Cuestionario inicial'!G181</f>
        <v>0</v>
      </c>
      <c r="H181" s="225">
        <f>'Cuestionario inicial'!H181</f>
        <v>0</v>
      </c>
      <c r="I181" s="225">
        <f>'Cuestionario inicial'!I181</f>
        <v>0</v>
      </c>
      <c r="J181" s="225">
        <f>'Cuestionario inicial'!J181</f>
        <v>0</v>
      </c>
      <c r="K181" s="226">
        <f>'Cuestionario inicial'!K181</f>
        <v>0</v>
      </c>
      <c r="L181" s="225">
        <f>'Cuestionario inicial'!L181</f>
        <v>0</v>
      </c>
      <c r="M181" s="225">
        <f>'Cuestionario inicial'!M181</f>
        <v>0</v>
      </c>
      <c r="N181" s="227">
        <f>'Cuestionario inicial'!N181</f>
        <v>0</v>
      </c>
      <c r="O18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1" s="238" t="str">
        <f>IF(Tabla47[[#This Row],[A veces siento que hago todo mal. ]]&gt;=Tabla4[[#This Row],[A veces siento que hago todo mal. ]]+1,"SI",IF(Tabla47[[#This Row],[A veces siento que hago todo mal. ]]="","","NO"))</f>
        <v/>
      </c>
      <c r="AC18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1" s="242" t="str">
        <f t="shared" si="2"/>
        <v/>
      </c>
    </row>
    <row r="182" spans="1:35" x14ac:dyDescent="0.5">
      <c r="A182" s="199">
        <v>180</v>
      </c>
      <c r="B182" s="213">
        <f>'Cuestionario inicial'!B182</f>
        <v>0</v>
      </c>
      <c r="C182" s="214">
        <f>'Cuestionario inicial'!C182</f>
        <v>0</v>
      </c>
      <c r="D182" s="214">
        <f>'Cuestionario inicial'!D182</f>
        <v>0</v>
      </c>
      <c r="E182" s="214">
        <f>'Cuestionario inicial'!E182</f>
        <v>0</v>
      </c>
      <c r="F182" s="215">
        <f>'Cuestionario inicial'!F182</f>
        <v>0</v>
      </c>
      <c r="G182" s="216">
        <f>'Cuestionario inicial'!G182</f>
        <v>0</v>
      </c>
      <c r="H182" s="214">
        <f>'Cuestionario inicial'!H182</f>
        <v>0</v>
      </c>
      <c r="I182" s="214">
        <f>'Cuestionario inicial'!I182</f>
        <v>0</v>
      </c>
      <c r="J182" s="217">
        <f>'Cuestionario inicial'!J182</f>
        <v>0</v>
      </c>
      <c r="K182" s="218">
        <f>'Cuestionario inicial'!K182</f>
        <v>0</v>
      </c>
      <c r="L182" s="219">
        <f>'Cuestionario inicial'!L182</f>
        <v>0</v>
      </c>
      <c r="M182" s="219">
        <f>'Cuestionario inicial'!M182</f>
        <v>0</v>
      </c>
      <c r="N182" s="223">
        <f>'Cuestionario inicial'!N182</f>
        <v>0</v>
      </c>
      <c r="O18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2" s="238" t="str">
        <f>IF(Tabla47[[#This Row],[A veces siento que hago todo mal. ]]&gt;=Tabla4[[#This Row],[A veces siento que hago todo mal. ]]+1,"SI",IF(Tabla47[[#This Row],[A veces siento que hago todo mal. ]]="","","NO"))</f>
        <v/>
      </c>
      <c r="AC18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2" s="242" t="str">
        <f t="shared" si="2"/>
        <v/>
      </c>
    </row>
    <row r="183" spans="1:35" x14ac:dyDescent="0.5">
      <c r="A183" s="199">
        <v>181</v>
      </c>
      <c r="B183" s="224">
        <f>'Cuestionario inicial'!B183</f>
        <v>0</v>
      </c>
      <c r="C183" s="225">
        <f>'Cuestionario inicial'!C183</f>
        <v>0</v>
      </c>
      <c r="D183" s="225">
        <f>'Cuestionario inicial'!D183</f>
        <v>0</v>
      </c>
      <c r="E183" s="225">
        <f>'Cuestionario inicial'!E183</f>
        <v>0</v>
      </c>
      <c r="F183" s="225">
        <f>'Cuestionario inicial'!F183</f>
        <v>0</v>
      </c>
      <c r="G183" s="225">
        <f>'Cuestionario inicial'!G183</f>
        <v>0</v>
      </c>
      <c r="H183" s="225">
        <f>'Cuestionario inicial'!H183</f>
        <v>0</v>
      </c>
      <c r="I183" s="225">
        <f>'Cuestionario inicial'!I183</f>
        <v>0</v>
      </c>
      <c r="J183" s="225">
        <f>'Cuestionario inicial'!J183</f>
        <v>0</v>
      </c>
      <c r="K183" s="226">
        <f>'Cuestionario inicial'!K183</f>
        <v>0</v>
      </c>
      <c r="L183" s="225">
        <f>'Cuestionario inicial'!L183</f>
        <v>0</v>
      </c>
      <c r="M183" s="225">
        <f>'Cuestionario inicial'!M183</f>
        <v>0</v>
      </c>
      <c r="N183" s="227">
        <f>'Cuestionario inicial'!N183</f>
        <v>0</v>
      </c>
      <c r="O18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3" s="238" t="str">
        <f>IF(Tabla47[[#This Row],[A veces siento que hago todo mal. ]]&gt;=Tabla4[[#This Row],[A veces siento que hago todo mal. ]]+1,"SI",IF(Tabla47[[#This Row],[A veces siento que hago todo mal. ]]="","","NO"))</f>
        <v/>
      </c>
      <c r="AC18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3" s="242" t="str">
        <f t="shared" si="2"/>
        <v/>
      </c>
    </row>
    <row r="184" spans="1:35" x14ac:dyDescent="0.5">
      <c r="A184" s="199">
        <v>182</v>
      </c>
      <c r="B184" s="213">
        <f>'Cuestionario inicial'!B184</f>
        <v>0</v>
      </c>
      <c r="C184" s="214">
        <f>'Cuestionario inicial'!C184</f>
        <v>0</v>
      </c>
      <c r="D184" s="214">
        <f>'Cuestionario inicial'!D184</f>
        <v>0</v>
      </c>
      <c r="E184" s="214">
        <f>'Cuestionario inicial'!E184</f>
        <v>0</v>
      </c>
      <c r="F184" s="215">
        <f>'Cuestionario inicial'!F184</f>
        <v>0</v>
      </c>
      <c r="G184" s="216">
        <f>'Cuestionario inicial'!G184</f>
        <v>0</v>
      </c>
      <c r="H184" s="214">
        <f>'Cuestionario inicial'!H184</f>
        <v>0</v>
      </c>
      <c r="I184" s="214">
        <f>'Cuestionario inicial'!I184</f>
        <v>0</v>
      </c>
      <c r="J184" s="217">
        <f>'Cuestionario inicial'!J184</f>
        <v>0</v>
      </c>
      <c r="K184" s="218">
        <f>'Cuestionario inicial'!K184</f>
        <v>0</v>
      </c>
      <c r="L184" s="219">
        <f>'Cuestionario inicial'!L184</f>
        <v>0</v>
      </c>
      <c r="M184" s="219">
        <f>'Cuestionario inicial'!M184</f>
        <v>0</v>
      </c>
      <c r="N184" s="223">
        <f>'Cuestionario inicial'!N184</f>
        <v>0</v>
      </c>
      <c r="O18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4" s="238" t="str">
        <f>IF(Tabla47[[#This Row],[A veces siento que hago todo mal. ]]&gt;=Tabla4[[#This Row],[A veces siento que hago todo mal. ]]+1,"SI",IF(Tabla47[[#This Row],[A veces siento que hago todo mal. ]]="","","NO"))</f>
        <v/>
      </c>
      <c r="AC18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4" s="242" t="str">
        <f t="shared" si="2"/>
        <v/>
      </c>
    </row>
    <row r="185" spans="1:35" x14ac:dyDescent="0.5">
      <c r="A185" s="199">
        <v>183</v>
      </c>
      <c r="B185" s="224">
        <f>'Cuestionario inicial'!B185</f>
        <v>0</v>
      </c>
      <c r="C185" s="225">
        <f>'Cuestionario inicial'!C185</f>
        <v>0</v>
      </c>
      <c r="D185" s="225">
        <f>'Cuestionario inicial'!D185</f>
        <v>0</v>
      </c>
      <c r="E185" s="225">
        <f>'Cuestionario inicial'!E185</f>
        <v>0</v>
      </c>
      <c r="F185" s="225">
        <f>'Cuestionario inicial'!F185</f>
        <v>0</v>
      </c>
      <c r="G185" s="225">
        <f>'Cuestionario inicial'!G185</f>
        <v>0</v>
      </c>
      <c r="H185" s="225">
        <f>'Cuestionario inicial'!H185</f>
        <v>0</v>
      </c>
      <c r="I185" s="225">
        <f>'Cuestionario inicial'!I185</f>
        <v>0</v>
      </c>
      <c r="J185" s="225">
        <f>'Cuestionario inicial'!J185</f>
        <v>0</v>
      </c>
      <c r="K185" s="226">
        <f>'Cuestionario inicial'!K185</f>
        <v>0</v>
      </c>
      <c r="L185" s="225">
        <f>'Cuestionario inicial'!L185</f>
        <v>0</v>
      </c>
      <c r="M185" s="225">
        <f>'Cuestionario inicial'!M185</f>
        <v>0</v>
      </c>
      <c r="N185" s="227">
        <f>'Cuestionario inicial'!N185</f>
        <v>0</v>
      </c>
      <c r="O18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5" s="238" t="str">
        <f>IF(Tabla47[[#This Row],[A veces siento que hago todo mal. ]]&gt;=Tabla4[[#This Row],[A veces siento que hago todo mal. ]]+1,"SI",IF(Tabla47[[#This Row],[A veces siento que hago todo mal. ]]="","","NO"))</f>
        <v/>
      </c>
      <c r="AC18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5" s="242" t="str">
        <f t="shared" si="2"/>
        <v/>
      </c>
    </row>
    <row r="186" spans="1:35" x14ac:dyDescent="0.5">
      <c r="A186" s="199">
        <v>184</v>
      </c>
      <c r="B186" s="213">
        <f>'Cuestionario inicial'!B186</f>
        <v>0</v>
      </c>
      <c r="C186" s="214">
        <f>'Cuestionario inicial'!C186</f>
        <v>0</v>
      </c>
      <c r="D186" s="214">
        <f>'Cuestionario inicial'!D186</f>
        <v>0</v>
      </c>
      <c r="E186" s="214">
        <f>'Cuestionario inicial'!E186</f>
        <v>0</v>
      </c>
      <c r="F186" s="215">
        <f>'Cuestionario inicial'!F186</f>
        <v>0</v>
      </c>
      <c r="G186" s="216">
        <f>'Cuestionario inicial'!G186</f>
        <v>0</v>
      </c>
      <c r="H186" s="214">
        <f>'Cuestionario inicial'!H186</f>
        <v>0</v>
      </c>
      <c r="I186" s="214">
        <f>'Cuestionario inicial'!I186</f>
        <v>0</v>
      </c>
      <c r="J186" s="217">
        <f>'Cuestionario inicial'!J186</f>
        <v>0</v>
      </c>
      <c r="K186" s="218">
        <f>'Cuestionario inicial'!K186</f>
        <v>0</v>
      </c>
      <c r="L186" s="219">
        <f>'Cuestionario inicial'!L186</f>
        <v>0</v>
      </c>
      <c r="M186" s="219">
        <f>'Cuestionario inicial'!M186</f>
        <v>0</v>
      </c>
      <c r="N186" s="223">
        <f>'Cuestionario inicial'!N186</f>
        <v>0</v>
      </c>
      <c r="O18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6" s="238" t="str">
        <f>IF(Tabla47[[#This Row],[A veces siento que hago todo mal. ]]&gt;=Tabla4[[#This Row],[A veces siento que hago todo mal. ]]+1,"SI",IF(Tabla47[[#This Row],[A veces siento que hago todo mal. ]]="","","NO"))</f>
        <v/>
      </c>
      <c r="AC18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6" s="242" t="str">
        <f t="shared" si="2"/>
        <v/>
      </c>
    </row>
    <row r="187" spans="1:35" x14ac:dyDescent="0.5">
      <c r="A187" s="199">
        <v>185</v>
      </c>
      <c r="B187" s="224">
        <f>'Cuestionario inicial'!B187</f>
        <v>0</v>
      </c>
      <c r="C187" s="225">
        <f>'Cuestionario inicial'!C187</f>
        <v>0</v>
      </c>
      <c r="D187" s="225">
        <f>'Cuestionario inicial'!D187</f>
        <v>0</v>
      </c>
      <c r="E187" s="225">
        <f>'Cuestionario inicial'!E187</f>
        <v>0</v>
      </c>
      <c r="F187" s="225">
        <f>'Cuestionario inicial'!F187</f>
        <v>0</v>
      </c>
      <c r="G187" s="225">
        <f>'Cuestionario inicial'!G187</f>
        <v>0</v>
      </c>
      <c r="H187" s="225">
        <f>'Cuestionario inicial'!H187</f>
        <v>0</v>
      </c>
      <c r="I187" s="225">
        <f>'Cuestionario inicial'!I187</f>
        <v>0</v>
      </c>
      <c r="J187" s="225">
        <f>'Cuestionario inicial'!J187</f>
        <v>0</v>
      </c>
      <c r="K187" s="226">
        <f>'Cuestionario inicial'!K187</f>
        <v>0</v>
      </c>
      <c r="L187" s="225">
        <f>'Cuestionario inicial'!L187</f>
        <v>0</v>
      </c>
      <c r="M187" s="225">
        <f>'Cuestionario inicial'!M187</f>
        <v>0</v>
      </c>
      <c r="N187" s="227">
        <f>'Cuestionario inicial'!N187</f>
        <v>0</v>
      </c>
      <c r="O18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7" s="238" t="str">
        <f>IF(Tabla47[[#This Row],[A veces siento que hago todo mal. ]]&gt;=Tabla4[[#This Row],[A veces siento que hago todo mal. ]]+1,"SI",IF(Tabla47[[#This Row],[A veces siento que hago todo mal. ]]="","","NO"))</f>
        <v/>
      </c>
      <c r="AC18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7" s="242" t="str">
        <f t="shared" si="2"/>
        <v/>
      </c>
    </row>
    <row r="188" spans="1:35" x14ac:dyDescent="0.5">
      <c r="A188" s="199">
        <v>186</v>
      </c>
      <c r="B188" s="213">
        <f>'Cuestionario inicial'!B188</f>
        <v>0</v>
      </c>
      <c r="C188" s="214">
        <f>'Cuestionario inicial'!C188</f>
        <v>0</v>
      </c>
      <c r="D188" s="214">
        <f>'Cuestionario inicial'!D188</f>
        <v>0</v>
      </c>
      <c r="E188" s="214">
        <f>'Cuestionario inicial'!E188</f>
        <v>0</v>
      </c>
      <c r="F188" s="215">
        <f>'Cuestionario inicial'!F188</f>
        <v>0</v>
      </c>
      <c r="G188" s="216">
        <f>'Cuestionario inicial'!G188</f>
        <v>0</v>
      </c>
      <c r="H188" s="214">
        <f>'Cuestionario inicial'!H188</f>
        <v>0</v>
      </c>
      <c r="I188" s="214">
        <f>'Cuestionario inicial'!I188</f>
        <v>0</v>
      </c>
      <c r="J188" s="217">
        <f>'Cuestionario inicial'!J188</f>
        <v>0</v>
      </c>
      <c r="K188" s="218">
        <f>'Cuestionario inicial'!K188</f>
        <v>0</v>
      </c>
      <c r="L188" s="219">
        <f>'Cuestionario inicial'!L188</f>
        <v>0</v>
      </c>
      <c r="M188" s="219">
        <f>'Cuestionario inicial'!M188</f>
        <v>0</v>
      </c>
      <c r="N188" s="223">
        <f>'Cuestionario inicial'!N188</f>
        <v>0</v>
      </c>
      <c r="O18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8" s="238" t="str">
        <f>IF(Tabla47[[#This Row],[A veces siento que hago todo mal. ]]&gt;=Tabla4[[#This Row],[A veces siento que hago todo mal. ]]+1,"SI",IF(Tabla47[[#This Row],[A veces siento que hago todo mal. ]]="","","NO"))</f>
        <v/>
      </c>
      <c r="AC18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8" s="242" t="str">
        <f t="shared" si="2"/>
        <v/>
      </c>
    </row>
    <row r="189" spans="1:35" x14ac:dyDescent="0.5">
      <c r="A189" s="199">
        <v>187</v>
      </c>
      <c r="B189" s="224">
        <f>'Cuestionario inicial'!B189</f>
        <v>0</v>
      </c>
      <c r="C189" s="225">
        <f>'Cuestionario inicial'!C189</f>
        <v>0</v>
      </c>
      <c r="D189" s="225">
        <f>'Cuestionario inicial'!D189</f>
        <v>0</v>
      </c>
      <c r="E189" s="225">
        <f>'Cuestionario inicial'!E189</f>
        <v>0</v>
      </c>
      <c r="F189" s="225">
        <f>'Cuestionario inicial'!F189</f>
        <v>0</v>
      </c>
      <c r="G189" s="225">
        <f>'Cuestionario inicial'!G189</f>
        <v>0</v>
      </c>
      <c r="H189" s="225">
        <f>'Cuestionario inicial'!H189</f>
        <v>0</v>
      </c>
      <c r="I189" s="225">
        <f>'Cuestionario inicial'!I189</f>
        <v>0</v>
      </c>
      <c r="J189" s="225">
        <f>'Cuestionario inicial'!J189</f>
        <v>0</v>
      </c>
      <c r="K189" s="226">
        <f>'Cuestionario inicial'!K189</f>
        <v>0</v>
      </c>
      <c r="L189" s="225">
        <f>'Cuestionario inicial'!L189</f>
        <v>0</v>
      </c>
      <c r="M189" s="225">
        <f>'Cuestionario inicial'!M189</f>
        <v>0</v>
      </c>
      <c r="N189" s="227">
        <f>'Cuestionario inicial'!N189</f>
        <v>0</v>
      </c>
      <c r="O18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8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8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8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8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8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8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8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8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8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8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8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8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89" s="238" t="str">
        <f>IF(Tabla47[[#This Row],[A veces siento que hago todo mal. ]]&gt;=Tabla4[[#This Row],[A veces siento que hago todo mal. ]]+1,"SI",IF(Tabla47[[#This Row],[A veces siento que hago todo mal. ]]="","","NO"))</f>
        <v/>
      </c>
      <c r="AC18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8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8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8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8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8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89" s="242" t="str">
        <f t="shared" si="2"/>
        <v/>
      </c>
    </row>
    <row r="190" spans="1:35" x14ac:dyDescent="0.5">
      <c r="A190" s="199">
        <v>188</v>
      </c>
      <c r="B190" s="213">
        <f>'Cuestionario inicial'!B190</f>
        <v>0</v>
      </c>
      <c r="C190" s="214">
        <f>'Cuestionario inicial'!C190</f>
        <v>0</v>
      </c>
      <c r="D190" s="214">
        <f>'Cuestionario inicial'!D190</f>
        <v>0</v>
      </c>
      <c r="E190" s="214">
        <f>'Cuestionario inicial'!E190</f>
        <v>0</v>
      </c>
      <c r="F190" s="215">
        <f>'Cuestionario inicial'!F190</f>
        <v>0</v>
      </c>
      <c r="G190" s="216">
        <f>'Cuestionario inicial'!G190</f>
        <v>0</v>
      </c>
      <c r="H190" s="214">
        <f>'Cuestionario inicial'!H190</f>
        <v>0</v>
      </c>
      <c r="I190" s="214">
        <f>'Cuestionario inicial'!I190</f>
        <v>0</v>
      </c>
      <c r="J190" s="217">
        <f>'Cuestionario inicial'!J190</f>
        <v>0</v>
      </c>
      <c r="K190" s="218">
        <f>'Cuestionario inicial'!K190</f>
        <v>0</v>
      </c>
      <c r="L190" s="219">
        <f>'Cuestionario inicial'!L190</f>
        <v>0</v>
      </c>
      <c r="M190" s="219">
        <f>'Cuestionario inicial'!M190</f>
        <v>0</v>
      </c>
      <c r="N190" s="223">
        <f>'Cuestionario inicial'!N190</f>
        <v>0</v>
      </c>
      <c r="O19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0" s="238" t="str">
        <f>IF(Tabla47[[#This Row],[A veces siento que hago todo mal. ]]&gt;=Tabla4[[#This Row],[A veces siento que hago todo mal. ]]+1,"SI",IF(Tabla47[[#This Row],[A veces siento que hago todo mal. ]]="","","NO"))</f>
        <v/>
      </c>
      <c r="AC19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0" s="242" t="str">
        <f t="shared" si="2"/>
        <v/>
      </c>
    </row>
    <row r="191" spans="1:35" x14ac:dyDescent="0.5">
      <c r="A191" s="199">
        <v>189</v>
      </c>
      <c r="B191" s="224">
        <f>'Cuestionario inicial'!B191</f>
        <v>0</v>
      </c>
      <c r="C191" s="225">
        <f>'Cuestionario inicial'!C191</f>
        <v>0</v>
      </c>
      <c r="D191" s="225">
        <f>'Cuestionario inicial'!D191</f>
        <v>0</v>
      </c>
      <c r="E191" s="225">
        <f>'Cuestionario inicial'!E191</f>
        <v>0</v>
      </c>
      <c r="F191" s="225">
        <f>'Cuestionario inicial'!F191</f>
        <v>0</v>
      </c>
      <c r="G191" s="225">
        <f>'Cuestionario inicial'!G191</f>
        <v>0</v>
      </c>
      <c r="H191" s="225">
        <f>'Cuestionario inicial'!H191</f>
        <v>0</v>
      </c>
      <c r="I191" s="225">
        <f>'Cuestionario inicial'!I191</f>
        <v>0</v>
      </c>
      <c r="J191" s="225">
        <f>'Cuestionario inicial'!J191</f>
        <v>0</v>
      </c>
      <c r="K191" s="226">
        <f>'Cuestionario inicial'!K191</f>
        <v>0</v>
      </c>
      <c r="L191" s="225">
        <f>'Cuestionario inicial'!L191</f>
        <v>0</v>
      </c>
      <c r="M191" s="225">
        <f>'Cuestionario inicial'!M191</f>
        <v>0</v>
      </c>
      <c r="N191" s="227">
        <f>'Cuestionario inicial'!N191</f>
        <v>0</v>
      </c>
      <c r="O19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1" s="238" t="str">
        <f>IF(Tabla47[[#This Row],[A veces siento que hago todo mal. ]]&gt;=Tabla4[[#This Row],[A veces siento que hago todo mal. ]]+1,"SI",IF(Tabla47[[#This Row],[A veces siento que hago todo mal. ]]="","","NO"))</f>
        <v/>
      </c>
      <c r="AC19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1" s="242" t="str">
        <f t="shared" si="2"/>
        <v/>
      </c>
    </row>
    <row r="192" spans="1:35" x14ac:dyDescent="0.5">
      <c r="A192" s="199">
        <v>190</v>
      </c>
      <c r="B192" s="213">
        <f>'Cuestionario inicial'!B192</f>
        <v>0</v>
      </c>
      <c r="C192" s="214">
        <f>'Cuestionario inicial'!C192</f>
        <v>0</v>
      </c>
      <c r="D192" s="214">
        <f>'Cuestionario inicial'!D192</f>
        <v>0</v>
      </c>
      <c r="E192" s="214">
        <f>'Cuestionario inicial'!E192</f>
        <v>0</v>
      </c>
      <c r="F192" s="215">
        <f>'Cuestionario inicial'!F192</f>
        <v>0</v>
      </c>
      <c r="G192" s="216">
        <f>'Cuestionario inicial'!G192</f>
        <v>0</v>
      </c>
      <c r="H192" s="214">
        <f>'Cuestionario inicial'!H192</f>
        <v>0</v>
      </c>
      <c r="I192" s="214">
        <f>'Cuestionario inicial'!I192</f>
        <v>0</v>
      </c>
      <c r="J192" s="217">
        <f>'Cuestionario inicial'!J192</f>
        <v>0</v>
      </c>
      <c r="K192" s="218">
        <f>'Cuestionario inicial'!K192</f>
        <v>0</v>
      </c>
      <c r="L192" s="219">
        <f>'Cuestionario inicial'!L192</f>
        <v>0</v>
      </c>
      <c r="M192" s="219">
        <f>'Cuestionario inicial'!M192</f>
        <v>0</v>
      </c>
      <c r="N192" s="223">
        <f>'Cuestionario inicial'!N192</f>
        <v>0</v>
      </c>
      <c r="O19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2" s="238" t="str">
        <f>IF(Tabla47[[#This Row],[A veces siento que hago todo mal. ]]&gt;=Tabla4[[#This Row],[A veces siento que hago todo mal. ]]+1,"SI",IF(Tabla47[[#This Row],[A veces siento que hago todo mal. ]]="","","NO"))</f>
        <v/>
      </c>
      <c r="AC19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2" s="242" t="str">
        <f t="shared" si="2"/>
        <v/>
      </c>
    </row>
    <row r="193" spans="1:35" x14ac:dyDescent="0.5">
      <c r="A193" s="199">
        <v>191</v>
      </c>
      <c r="B193" s="224">
        <f>'Cuestionario inicial'!B193</f>
        <v>0</v>
      </c>
      <c r="C193" s="225">
        <f>'Cuestionario inicial'!C193</f>
        <v>0</v>
      </c>
      <c r="D193" s="225">
        <f>'Cuestionario inicial'!D193</f>
        <v>0</v>
      </c>
      <c r="E193" s="225">
        <f>'Cuestionario inicial'!E193</f>
        <v>0</v>
      </c>
      <c r="F193" s="225">
        <f>'Cuestionario inicial'!F193</f>
        <v>0</v>
      </c>
      <c r="G193" s="225">
        <f>'Cuestionario inicial'!G193</f>
        <v>0</v>
      </c>
      <c r="H193" s="225">
        <f>'Cuestionario inicial'!H193</f>
        <v>0</v>
      </c>
      <c r="I193" s="225">
        <f>'Cuestionario inicial'!I193</f>
        <v>0</v>
      </c>
      <c r="J193" s="225">
        <f>'Cuestionario inicial'!J193</f>
        <v>0</v>
      </c>
      <c r="K193" s="226">
        <f>'Cuestionario inicial'!K193</f>
        <v>0</v>
      </c>
      <c r="L193" s="225">
        <f>'Cuestionario inicial'!L193</f>
        <v>0</v>
      </c>
      <c r="M193" s="225">
        <f>'Cuestionario inicial'!M193</f>
        <v>0</v>
      </c>
      <c r="N193" s="227">
        <f>'Cuestionario inicial'!N193</f>
        <v>0</v>
      </c>
      <c r="O19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3" s="238" t="str">
        <f>IF(Tabla47[[#This Row],[A veces siento que hago todo mal. ]]&gt;=Tabla4[[#This Row],[A veces siento que hago todo mal. ]]+1,"SI",IF(Tabla47[[#This Row],[A veces siento que hago todo mal. ]]="","","NO"))</f>
        <v/>
      </c>
      <c r="AC19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3" s="242" t="str">
        <f t="shared" si="2"/>
        <v/>
      </c>
    </row>
    <row r="194" spans="1:35" x14ac:dyDescent="0.5">
      <c r="A194" s="199">
        <v>192</v>
      </c>
      <c r="B194" s="213">
        <f>'Cuestionario inicial'!B194</f>
        <v>0</v>
      </c>
      <c r="C194" s="214">
        <f>'Cuestionario inicial'!C194</f>
        <v>0</v>
      </c>
      <c r="D194" s="214">
        <f>'Cuestionario inicial'!D194</f>
        <v>0</v>
      </c>
      <c r="E194" s="214">
        <f>'Cuestionario inicial'!E194</f>
        <v>0</v>
      </c>
      <c r="F194" s="215">
        <f>'Cuestionario inicial'!F194</f>
        <v>0</v>
      </c>
      <c r="G194" s="216">
        <f>'Cuestionario inicial'!G194</f>
        <v>0</v>
      </c>
      <c r="H194" s="214">
        <f>'Cuestionario inicial'!H194</f>
        <v>0</v>
      </c>
      <c r="I194" s="214">
        <f>'Cuestionario inicial'!I194</f>
        <v>0</v>
      </c>
      <c r="J194" s="217">
        <f>'Cuestionario inicial'!J194</f>
        <v>0</v>
      </c>
      <c r="K194" s="218">
        <f>'Cuestionario inicial'!K194</f>
        <v>0</v>
      </c>
      <c r="L194" s="219">
        <f>'Cuestionario inicial'!L194</f>
        <v>0</v>
      </c>
      <c r="M194" s="219">
        <f>'Cuestionario inicial'!M194</f>
        <v>0</v>
      </c>
      <c r="N194" s="223">
        <f>'Cuestionario inicial'!N194</f>
        <v>0</v>
      </c>
      <c r="O19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4" s="238" t="str">
        <f>IF(Tabla47[[#This Row],[A veces siento que hago todo mal. ]]&gt;=Tabla4[[#This Row],[A veces siento que hago todo mal. ]]+1,"SI",IF(Tabla47[[#This Row],[A veces siento que hago todo mal. ]]="","","NO"))</f>
        <v/>
      </c>
      <c r="AC19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4" s="242" t="str">
        <f t="shared" si="2"/>
        <v/>
      </c>
    </row>
    <row r="195" spans="1:35" x14ac:dyDescent="0.5">
      <c r="A195" s="199">
        <v>193</v>
      </c>
      <c r="B195" s="224">
        <f>'Cuestionario inicial'!B195</f>
        <v>0</v>
      </c>
      <c r="C195" s="225">
        <f>'Cuestionario inicial'!C195</f>
        <v>0</v>
      </c>
      <c r="D195" s="225">
        <f>'Cuestionario inicial'!D195</f>
        <v>0</v>
      </c>
      <c r="E195" s="225">
        <f>'Cuestionario inicial'!E195</f>
        <v>0</v>
      </c>
      <c r="F195" s="225">
        <f>'Cuestionario inicial'!F195</f>
        <v>0</v>
      </c>
      <c r="G195" s="225">
        <f>'Cuestionario inicial'!G195</f>
        <v>0</v>
      </c>
      <c r="H195" s="225">
        <f>'Cuestionario inicial'!H195</f>
        <v>0</v>
      </c>
      <c r="I195" s="225">
        <f>'Cuestionario inicial'!I195</f>
        <v>0</v>
      </c>
      <c r="J195" s="225">
        <f>'Cuestionario inicial'!J195</f>
        <v>0</v>
      </c>
      <c r="K195" s="226">
        <f>'Cuestionario inicial'!K195</f>
        <v>0</v>
      </c>
      <c r="L195" s="225">
        <f>'Cuestionario inicial'!L195</f>
        <v>0</v>
      </c>
      <c r="M195" s="225">
        <f>'Cuestionario inicial'!M195</f>
        <v>0</v>
      </c>
      <c r="N195" s="227">
        <f>'Cuestionario inicial'!N195</f>
        <v>0</v>
      </c>
      <c r="O19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5" s="238" t="str">
        <f>IF(Tabla47[[#This Row],[A veces siento que hago todo mal. ]]&gt;=Tabla4[[#This Row],[A veces siento que hago todo mal. ]]+1,"SI",IF(Tabla47[[#This Row],[A veces siento que hago todo mal. ]]="","","NO"))</f>
        <v/>
      </c>
      <c r="AC19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5" s="242" t="str">
        <f t="shared" si="2"/>
        <v/>
      </c>
    </row>
    <row r="196" spans="1:35" x14ac:dyDescent="0.5">
      <c r="A196" s="199">
        <v>194</v>
      </c>
      <c r="B196" s="213">
        <f>'Cuestionario inicial'!B196</f>
        <v>0</v>
      </c>
      <c r="C196" s="214">
        <f>'Cuestionario inicial'!C196</f>
        <v>0</v>
      </c>
      <c r="D196" s="214">
        <f>'Cuestionario inicial'!D196</f>
        <v>0</v>
      </c>
      <c r="E196" s="214">
        <f>'Cuestionario inicial'!E196</f>
        <v>0</v>
      </c>
      <c r="F196" s="215">
        <f>'Cuestionario inicial'!F196</f>
        <v>0</v>
      </c>
      <c r="G196" s="216">
        <f>'Cuestionario inicial'!G196</f>
        <v>0</v>
      </c>
      <c r="H196" s="214">
        <f>'Cuestionario inicial'!H196</f>
        <v>0</v>
      </c>
      <c r="I196" s="214">
        <f>'Cuestionario inicial'!I196</f>
        <v>0</v>
      </c>
      <c r="J196" s="217">
        <f>'Cuestionario inicial'!J196</f>
        <v>0</v>
      </c>
      <c r="K196" s="218">
        <f>'Cuestionario inicial'!K196</f>
        <v>0</v>
      </c>
      <c r="L196" s="219">
        <f>'Cuestionario inicial'!L196</f>
        <v>0</v>
      </c>
      <c r="M196" s="219">
        <f>'Cuestionario inicial'!M196</f>
        <v>0</v>
      </c>
      <c r="N196" s="223">
        <f>'Cuestionario inicial'!N196</f>
        <v>0</v>
      </c>
      <c r="O19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6" s="238" t="str">
        <f>IF(Tabla47[[#This Row],[A veces siento que hago todo mal. ]]&gt;=Tabla4[[#This Row],[A veces siento que hago todo mal. ]]+1,"SI",IF(Tabla47[[#This Row],[A veces siento que hago todo mal. ]]="","","NO"))</f>
        <v/>
      </c>
      <c r="AC19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6" s="242" t="str">
        <f t="shared" ref="AI196:AI259" si="3">IF(COUNTIF(O196:AH196,"SI")&gt;=3,"SI",IF(COUNTIF(O196:AH196,""),"","NO"))</f>
        <v/>
      </c>
    </row>
    <row r="197" spans="1:35" x14ac:dyDescent="0.5">
      <c r="A197" s="199">
        <v>195</v>
      </c>
      <c r="B197" s="224">
        <f>'Cuestionario inicial'!B197</f>
        <v>0</v>
      </c>
      <c r="C197" s="225">
        <f>'Cuestionario inicial'!C197</f>
        <v>0</v>
      </c>
      <c r="D197" s="225">
        <f>'Cuestionario inicial'!D197</f>
        <v>0</v>
      </c>
      <c r="E197" s="225">
        <f>'Cuestionario inicial'!E197</f>
        <v>0</v>
      </c>
      <c r="F197" s="225">
        <f>'Cuestionario inicial'!F197</f>
        <v>0</v>
      </c>
      <c r="G197" s="225">
        <f>'Cuestionario inicial'!G197</f>
        <v>0</v>
      </c>
      <c r="H197" s="225">
        <f>'Cuestionario inicial'!H197</f>
        <v>0</v>
      </c>
      <c r="I197" s="225">
        <f>'Cuestionario inicial'!I197</f>
        <v>0</v>
      </c>
      <c r="J197" s="225">
        <f>'Cuestionario inicial'!J197</f>
        <v>0</v>
      </c>
      <c r="K197" s="226">
        <f>'Cuestionario inicial'!K197</f>
        <v>0</v>
      </c>
      <c r="L197" s="225">
        <f>'Cuestionario inicial'!L197</f>
        <v>0</v>
      </c>
      <c r="M197" s="225">
        <f>'Cuestionario inicial'!M197</f>
        <v>0</v>
      </c>
      <c r="N197" s="227">
        <f>'Cuestionario inicial'!N197</f>
        <v>0</v>
      </c>
      <c r="O19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7" s="238" t="str">
        <f>IF(Tabla47[[#This Row],[A veces siento que hago todo mal. ]]&gt;=Tabla4[[#This Row],[A veces siento que hago todo mal. ]]+1,"SI",IF(Tabla47[[#This Row],[A veces siento que hago todo mal. ]]="","","NO"))</f>
        <v/>
      </c>
      <c r="AC19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7" s="242" t="str">
        <f t="shared" si="3"/>
        <v/>
      </c>
    </row>
    <row r="198" spans="1:35" x14ac:dyDescent="0.5">
      <c r="A198" s="199">
        <v>196</v>
      </c>
      <c r="B198" s="213">
        <f>'Cuestionario inicial'!B198</f>
        <v>0</v>
      </c>
      <c r="C198" s="214">
        <f>'Cuestionario inicial'!C198</f>
        <v>0</v>
      </c>
      <c r="D198" s="214">
        <f>'Cuestionario inicial'!D198</f>
        <v>0</v>
      </c>
      <c r="E198" s="214">
        <f>'Cuestionario inicial'!E198</f>
        <v>0</v>
      </c>
      <c r="F198" s="215">
        <f>'Cuestionario inicial'!F198</f>
        <v>0</v>
      </c>
      <c r="G198" s="216">
        <f>'Cuestionario inicial'!G198</f>
        <v>0</v>
      </c>
      <c r="H198" s="214">
        <f>'Cuestionario inicial'!H198</f>
        <v>0</v>
      </c>
      <c r="I198" s="214">
        <f>'Cuestionario inicial'!I198</f>
        <v>0</v>
      </c>
      <c r="J198" s="217">
        <f>'Cuestionario inicial'!J198</f>
        <v>0</v>
      </c>
      <c r="K198" s="218">
        <f>'Cuestionario inicial'!K198</f>
        <v>0</v>
      </c>
      <c r="L198" s="219">
        <f>'Cuestionario inicial'!L198</f>
        <v>0</v>
      </c>
      <c r="M198" s="219">
        <f>'Cuestionario inicial'!M198</f>
        <v>0</v>
      </c>
      <c r="N198" s="223">
        <f>'Cuestionario inicial'!N198</f>
        <v>0</v>
      </c>
      <c r="O19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8" s="238" t="str">
        <f>IF(Tabla47[[#This Row],[A veces siento que hago todo mal. ]]&gt;=Tabla4[[#This Row],[A veces siento que hago todo mal. ]]+1,"SI",IF(Tabla47[[#This Row],[A veces siento que hago todo mal. ]]="","","NO"))</f>
        <v/>
      </c>
      <c r="AC19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8" s="242" t="str">
        <f t="shared" si="3"/>
        <v/>
      </c>
    </row>
    <row r="199" spans="1:35" x14ac:dyDescent="0.5">
      <c r="A199" s="199">
        <v>197</v>
      </c>
      <c r="B199" s="224">
        <f>'Cuestionario inicial'!B199</f>
        <v>0</v>
      </c>
      <c r="C199" s="225">
        <f>'Cuestionario inicial'!C199</f>
        <v>0</v>
      </c>
      <c r="D199" s="225">
        <f>'Cuestionario inicial'!D199</f>
        <v>0</v>
      </c>
      <c r="E199" s="225">
        <f>'Cuestionario inicial'!E199</f>
        <v>0</v>
      </c>
      <c r="F199" s="225">
        <f>'Cuestionario inicial'!F199</f>
        <v>0</v>
      </c>
      <c r="G199" s="225">
        <f>'Cuestionario inicial'!G199</f>
        <v>0</v>
      </c>
      <c r="H199" s="225">
        <f>'Cuestionario inicial'!H199</f>
        <v>0</v>
      </c>
      <c r="I199" s="225">
        <f>'Cuestionario inicial'!I199</f>
        <v>0</v>
      </c>
      <c r="J199" s="225">
        <f>'Cuestionario inicial'!J199</f>
        <v>0</v>
      </c>
      <c r="K199" s="226">
        <f>'Cuestionario inicial'!K199</f>
        <v>0</v>
      </c>
      <c r="L199" s="225">
        <f>'Cuestionario inicial'!L199</f>
        <v>0</v>
      </c>
      <c r="M199" s="225">
        <f>'Cuestionario inicial'!M199</f>
        <v>0</v>
      </c>
      <c r="N199" s="227">
        <f>'Cuestionario inicial'!N199</f>
        <v>0</v>
      </c>
      <c r="O19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19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19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19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19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19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19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19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19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19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19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19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19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199" s="238" t="str">
        <f>IF(Tabla47[[#This Row],[A veces siento que hago todo mal. ]]&gt;=Tabla4[[#This Row],[A veces siento que hago todo mal. ]]+1,"SI",IF(Tabla47[[#This Row],[A veces siento que hago todo mal. ]]="","","NO"))</f>
        <v/>
      </c>
      <c r="AC19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19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19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19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19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19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199" s="242" t="str">
        <f t="shared" si="3"/>
        <v/>
      </c>
    </row>
    <row r="200" spans="1:35" x14ac:dyDescent="0.5">
      <c r="A200" s="199">
        <v>198</v>
      </c>
      <c r="B200" s="213">
        <f>'Cuestionario inicial'!B200</f>
        <v>0</v>
      </c>
      <c r="C200" s="214">
        <f>'Cuestionario inicial'!C200</f>
        <v>0</v>
      </c>
      <c r="D200" s="214">
        <f>'Cuestionario inicial'!D200</f>
        <v>0</v>
      </c>
      <c r="E200" s="214">
        <f>'Cuestionario inicial'!E200</f>
        <v>0</v>
      </c>
      <c r="F200" s="215">
        <f>'Cuestionario inicial'!F200</f>
        <v>0</v>
      </c>
      <c r="G200" s="216">
        <f>'Cuestionario inicial'!G200</f>
        <v>0</v>
      </c>
      <c r="H200" s="214">
        <f>'Cuestionario inicial'!H200</f>
        <v>0</v>
      </c>
      <c r="I200" s="214">
        <f>'Cuestionario inicial'!I200</f>
        <v>0</v>
      </c>
      <c r="J200" s="217">
        <f>'Cuestionario inicial'!J200</f>
        <v>0</v>
      </c>
      <c r="K200" s="218">
        <f>'Cuestionario inicial'!K200</f>
        <v>0</v>
      </c>
      <c r="L200" s="219">
        <f>'Cuestionario inicial'!L200</f>
        <v>0</v>
      </c>
      <c r="M200" s="219">
        <f>'Cuestionario inicial'!M200</f>
        <v>0</v>
      </c>
      <c r="N200" s="223">
        <f>'Cuestionario inicial'!N200</f>
        <v>0</v>
      </c>
      <c r="O20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0" s="238" t="str">
        <f>IF(Tabla47[[#This Row],[A veces siento que hago todo mal. ]]&gt;=Tabla4[[#This Row],[A veces siento que hago todo mal. ]]+1,"SI",IF(Tabla47[[#This Row],[A veces siento que hago todo mal. ]]="","","NO"))</f>
        <v/>
      </c>
      <c r="AC20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0" s="242" t="str">
        <f t="shared" si="3"/>
        <v/>
      </c>
    </row>
    <row r="201" spans="1:35" x14ac:dyDescent="0.5">
      <c r="A201" s="199">
        <v>199</v>
      </c>
      <c r="B201" s="224">
        <f>'Cuestionario inicial'!B201</f>
        <v>0</v>
      </c>
      <c r="C201" s="225">
        <f>'Cuestionario inicial'!C201</f>
        <v>0</v>
      </c>
      <c r="D201" s="225">
        <f>'Cuestionario inicial'!D201</f>
        <v>0</v>
      </c>
      <c r="E201" s="225">
        <f>'Cuestionario inicial'!E201</f>
        <v>0</v>
      </c>
      <c r="F201" s="225">
        <f>'Cuestionario inicial'!F201</f>
        <v>0</v>
      </c>
      <c r="G201" s="225">
        <f>'Cuestionario inicial'!G201</f>
        <v>0</v>
      </c>
      <c r="H201" s="225">
        <f>'Cuestionario inicial'!H201</f>
        <v>0</v>
      </c>
      <c r="I201" s="225">
        <f>'Cuestionario inicial'!I201</f>
        <v>0</v>
      </c>
      <c r="J201" s="225">
        <f>'Cuestionario inicial'!J201</f>
        <v>0</v>
      </c>
      <c r="K201" s="226">
        <f>'Cuestionario inicial'!K201</f>
        <v>0</v>
      </c>
      <c r="L201" s="225">
        <f>'Cuestionario inicial'!L201</f>
        <v>0</v>
      </c>
      <c r="M201" s="225">
        <f>'Cuestionario inicial'!M201</f>
        <v>0</v>
      </c>
      <c r="N201" s="227">
        <f>'Cuestionario inicial'!N201</f>
        <v>0</v>
      </c>
      <c r="O20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1" s="238" t="str">
        <f>IF(Tabla47[[#This Row],[A veces siento que hago todo mal. ]]&gt;=Tabla4[[#This Row],[A veces siento que hago todo mal. ]]+1,"SI",IF(Tabla47[[#This Row],[A veces siento que hago todo mal. ]]="","","NO"))</f>
        <v/>
      </c>
      <c r="AC20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1" s="242" t="str">
        <f t="shared" si="3"/>
        <v/>
      </c>
    </row>
    <row r="202" spans="1:35" x14ac:dyDescent="0.5">
      <c r="A202" s="199">
        <v>200</v>
      </c>
      <c r="B202" s="213">
        <f>'Cuestionario inicial'!B202</f>
        <v>0</v>
      </c>
      <c r="C202" s="214">
        <f>'Cuestionario inicial'!C202</f>
        <v>0</v>
      </c>
      <c r="D202" s="214">
        <f>'Cuestionario inicial'!D202</f>
        <v>0</v>
      </c>
      <c r="E202" s="214">
        <f>'Cuestionario inicial'!E202</f>
        <v>0</v>
      </c>
      <c r="F202" s="215">
        <f>'Cuestionario inicial'!F202</f>
        <v>0</v>
      </c>
      <c r="G202" s="216">
        <f>'Cuestionario inicial'!G202</f>
        <v>0</v>
      </c>
      <c r="H202" s="214">
        <f>'Cuestionario inicial'!H202</f>
        <v>0</v>
      </c>
      <c r="I202" s="214">
        <f>'Cuestionario inicial'!I202</f>
        <v>0</v>
      </c>
      <c r="J202" s="217">
        <f>'Cuestionario inicial'!J202</f>
        <v>0</v>
      </c>
      <c r="K202" s="218">
        <f>'Cuestionario inicial'!K202</f>
        <v>0</v>
      </c>
      <c r="L202" s="219">
        <f>'Cuestionario inicial'!L202</f>
        <v>0</v>
      </c>
      <c r="M202" s="219">
        <f>'Cuestionario inicial'!M202</f>
        <v>0</v>
      </c>
      <c r="N202" s="223">
        <f>'Cuestionario inicial'!N202</f>
        <v>0</v>
      </c>
      <c r="O20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2" s="238" t="str">
        <f>IF(Tabla47[[#This Row],[A veces siento que hago todo mal. ]]&gt;=Tabla4[[#This Row],[A veces siento que hago todo mal. ]]+1,"SI",IF(Tabla47[[#This Row],[A veces siento que hago todo mal. ]]="","","NO"))</f>
        <v/>
      </c>
      <c r="AC20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2" s="242" t="str">
        <f t="shared" si="3"/>
        <v/>
      </c>
    </row>
    <row r="203" spans="1:35" x14ac:dyDescent="0.5">
      <c r="A203" s="199">
        <v>201</v>
      </c>
      <c r="B203" s="224">
        <f>'Cuestionario inicial'!B203</f>
        <v>0</v>
      </c>
      <c r="C203" s="225">
        <f>'Cuestionario inicial'!C203</f>
        <v>0</v>
      </c>
      <c r="D203" s="225">
        <f>'Cuestionario inicial'!D203</f>
        <v>0</v>
      </c>
      <c r="E203" s="225">
        <f>'Cuestionario inicial'!E203</f>
        <v>0</v>
      </c>
      <c r="F203" s="225">
        <f>'Cuestionario inicial'!F203</f>
        <v>0</v>
      </c>
      <c r="G203" s="225">
        <f>'Cuestionario inicial'!G203</f>
        <v>0</v>
      </c>
      <c r="H203" s="225">
        <f>'Cuestionario inicial'!H203</f>
        <v>0</v>
      </c>
      <c r="I203" s="225">
        <f>'Cuestionario inicial'!I203</f>
        <v>0</v>
      </c>
      <c r="J203" s="225">
        <f>'Cuestionario inicial'!J203</f>
        <v>0</v>
      </c>
      <c r="K203" s="226">
        <f>'Cuestionario inicial'!K203</f>
        <v>0</v>
      </c>
      <c r="L203" s="225">
        <f>'Cuestionario inicial'!L203</f>
        <v>0</v>
      </c>
      <c r="M203" s="225">
        <f>'Cuestionario inicial'!M203</f>
        <v>0</v>
      </c>
      <c r="N203" s="227">
        <f>'Cuestionario inicial'!N203</f>
        <v>0</v>
      </c>
      <c r="O20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3" s="238" t="str">
        <f>IF(Tabla47[[#This Row],[A veces siento que hago todo mal. ]]&gt;=Tabla4[[#This Row],[A veces siento que hago todo mal. ]]+1,"SI",IF(Tabla47[[#This Row],[A veces siento que hago todo mal. ]]="","","NO"))</f>
        <v/>
      </c>
      <c r="AC20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3" s="242" t="str">
        <f t="shared" si="3"/>
        <v/>
      </c>
    </row>
    <row r="204" spans="1:35" x14ac:dyDescent="0.5">
      <c r="A204" s="199">
        <v>202</v>
      </c>
      <c r="B204" s="213">
        <f>'Cuestionario inicial'!B204</f>
        <v>0</v>
      </c>
      <c r="C204" s="214">
        <f>'Cuestionario inicial'!C204</f>
        <v>0</v>
      </c>
      <c r="D204" s="214">
        <f>'Cuestionario inicial'!D204</f>
        <v>0</v>
      </c>
      <c r="E204" s="214">
        <f>'Cuestionario inicial'!E204</f>
        <v>0</v>
      </c>
      <c r="F204" s="215">
        <f>'Cuestionario inicial'!F204</f>
        <v>0</v>
      </c>
      <c r="G204" s="216">
        <f>'Cuestionario inicial'!G204</f>
        <v>0</v>
      </c>
      <c r="H204" s="214">
        <f>'Cuestionario inicial'!H204</f>
        <v>0</v>
      </c>
      <c r="I204" s="214">
        <f>'Cuestionario inicial'!I204</f>
        <v>0</v>
      </c>
      <c r="J204" s="217">
        <f>'Cuestionario inicial'!J204</f>
        <v>0</v>
      </c>
      <c r="K204" s="218">
        <f>'Cuestionario inicial'!K204</f>
        <v>0</v>
      </c>
      <c r="L204" s="219">
        <f>'Cuestionario inicial'!L204</f>
        <v>0</v>
      </c>
      <c r="M204" s="219">
        <f>'Cuestionario inicial'!M204</f>
        <v>0</v>
      </c>
      <c r="N204" s="223">
        <f>'Cuestionario inicial'!N204</f>
        <v>0</v>
      </c>
      <c r="O20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4" s="238" t="str">
        <f>IF(Tabla47[[#This Row],[A veces siento que hago todo mal. ]]&gt;=Tabla4[[#This Row],[A veces siento que hago todo mal. ]]+1,"SI",IF(Tabla47[[#This Row],[A veces siento que hago todo mal. ]]="","","NO"))</f>
        <v/>
      </c>
      <c r="AC20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4" s="242" t="str">
        <f t="shared" si="3"/>
        <v/>
      </c>
    </row>
    <row r="205" spans="1:35" x14ac:dyDescent="0.5">
      <c r="A205" s="199">
        <v>203</v>
      </c>
      <c r="B205" s="224">
        <f>'Cuestionario inicial'!B205</f>
        <v>0</v>
      </c>
      <c r="C205" s="225">
        <f>'Cuestionario inicial'!C205</f>
        <v>0</v>
      </c>
      <c r="D205" s="225">
        <f>'Cuestionario inicial'!D205</f>
        <v>0</v>
      </c>
      <c r="E205" s="225">
        <f>'Cuestionario inicial'!E205</f>
        <v>0</v>
      </c>
      <c r="F205" s="225">
        <f>'Cuestionario inicial'!F205</f>
        <v>0</v>
      </c>
      <c r="G205" s="225">
        <f>'Cuestionario inicial'!G205</f>
        <v>0</v>
      </c>
      <c r="H205" s="225">
        <f>'Cuestionario inicial'!H205</f>
        <v>0</v>
      </c>
      <c r="I205" s="225">
        <f>'Cuestionario inicial'!I205</f>
        <v>0</v>
      </c>
      <c r="J205" s="225">
        <f>'Cuestionario inicial'!J205</f>
        <v>0</v>
      </c>
      <c r="K205" s="226">
        <f>'Cuestionario inicial'!K205</f>
        <v>0</v>
      </c>
      <c r="L205" s="225">
        <f>'Cuestionario inicial'!L205</f>
        <v>0</v>
      </c>
      <c r="M205" s="225">
        <f>'Cuestionario inicial'!M205</f>
        <v>0</v>
      </c>
      <c r="N205" s="227">
        <f>'Cuestionario inicial'!N205</f>
        <v>0</v>
      </c>
      <c r="O20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5" s="238" t="str">
        <f>IF(Tabla47[[#This Row],[A veces siento que hago todo mal. ]]&gt;=Tabla4[[#This Row],[A veces siento que hago todo mal. ]]+1,"SI",IF(Tabla47[[#This Row],[A veces siento que hago todo mal. ]]="","","NO"))</f>
        <v/>
      </c>
      <c r="AC20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5" s="242" t="str">
        <f t="shared" si="3"/>
        <v/>
      </c>
    </row>
    <row r="206" spans="1:35" x14ac:dyDescent="0.5">
      <c r="A206" s="199">
        <v>204</v>
      </c>
      <c r="B206" s="213">
        <f>'Cuestionario inicial'!B206</f>
        <v>0</v>
      </c>
      <c r="C206" s="214">
        <f>'Cuestionario inicial'!C206</f>
        <v>0</v>
      </c>
      <c r="D206" s="214">
        <f>'Cuestionario inicial'!D206</f>
        <v>0</v>
      </c>
      <c r="E206" s="214">
        <f>'Cuestionario inicial'!E206</f>
        <v>0</v>
      </c>
      <c r="F206" s="215">
        <f>'Cuestionario inicial'!F206</f>
        <v>0</v>
      </c>
      <c r="G206" s="216">
        <f>'Cuestionario inicial'!G206</f>
        <v>0</v>
      </c>
      <c r="H206" s="214">
        <f>'Cuestionario inicial'!H206</f>
        <v>0</v>
      </c>
      <c r="I206" s="214">
        <f>'Cuestionario inicial'!I206</f>
        <v>0</v>
      </c>
      <c r="J206" s="217">
        <f>'Cuestionario inicial'!J206</f>
        <v>0</v>
      </c>
      <c r="K206" s="218">
        <f>'Cuestionario inicial'!K206</f>
        <v>0</v>
      </c>
      <c r="L206" s="219">
        <f>'Cuestionario inicial'!L206</f>
        <v>0</v>
      </c>
      <c r="M206" s="219">
        <f>'Cuestionario inicial'!M206</f>
        <v>0</v>
      </c>
      <c r="N206" s="223">
        <f>'Cuestionario inicial'!N206</f>
        <v>0</v>
      </c>
      <c r="O20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6" s="238" t="str">
        <f>IF(Tabla47[[#This Row],[A veces siento que hago todo mal. ]]&gt;=Tabla4[[#This Row],[A veces siento que hago todo mal. ]]+1,"SI",IF(Tabla47[[#This Row],[A veces siento que hago todo mal. ]]="","","NO"))</f>
        <v/>
      </c>
      <c r="AC20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6" s="242" t="str">
        <f t="shared" si="3"/>
        <v/>
      </c>
    </row>
    <row r="207" spans="1:35" x14ac:dyDescent="0.5">
      <c r="A207" s="199">
        <v>205</v>
      </c>
      <c r="B207" s="224">
        <f>'Cuestionario inicial'!B207</f>
        <v>0</v>
      </c>
      <c r="C207" s="225">
        <f>'Cuestionario inicial'!C207</f>
        <v>0</v>
      </c>
      <c r="D207" s="225">
        <f>'Cuestionario inicial'!D207</f>
        <v>0</v>
      </c>
      <c r="E207" s="225">
        <f>'Cuestionario inicial'!E207</f>
        <v>0</v>
      </c>
      <c r="F207" s="225">
        <f>'Cuestionario inicial'!F207</f>
        <v>0</v>
      </c>
      <c r="G207" s="225">
        <f>'Cuestionario inicial'!G207</f>
        <v>0</v>
      </c>
      <c r="H207" s="225">
        <f>'Cuestionario inicial'!H207</f>
        <v>0</v>
      </c>
      <c r="I207" s="225">
        <f>'Cuestionario inicial'!I207</f>
        <v>0</v>
      </c>
      <c r="J207" s="225">
        <f>'Cuestionario inicial'!J207</f>
        <v>0</v>
      </c>
      <c r="K207" s="226">
        <f>'Cuestionario inicial'!K207</f>
        <v>0</v>
      </c>
      <c r="L207" s="225">
        <f>'Cuestionario inicial'!L207</f>
        <v>0</v>
      </c>
      <c r="M207" s="225">
        <f>'Cuestionario inicial'!M207</f>
        <v>0</v>
      </c>
      <c r="N207" s="227">
        <f>'Cuestionario inicial'!N207</f>
        <v>0</v>
      </c>
      <c r="O20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7" s="238" t="str">
        <f>IF(Tabla47[[#This Row],[A veces siento que hago todo mal. ]]&gt;=Tabla4[[#This Row],[A veces siento que hago todo mal. ]]+1,"SI",IF(Tabla47[[#This Row],[A veces siento que hago todo mal. ]]="","","NO"))</f>
        <v/>
      </c>
      <c r="AC20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7" s="242" t="str">
        <f t="shared" si="3"/>
        <v/>
      </c>
    </row>
    <row r="208" spans="1:35" x14ac:dyDescent="0.5">
      <c r="A208" s="199">
        <v>206</v>
      </c>
      <c r="B208" s="213">
        <f>'Cuestionario inicial'!B208</f>
        <v>0</v>
      </c>
      <c r="C208" s="214">
        <f>'Cuestionario inicial'!C208</f>
        <v>0</v>
      </c>
      <c r="D208" s="214">
        <f>'Cuestionario inicial'!D208</f>
        <v>0</v>
      </c>
      <c r="E208" s="214">
        <f>'Cuestionario inicial'!E208</f>
        <v>0</v>
      </c>
      <c r="F208" s="215">
        <f>'Cuestionario inicial'!F208</f>
        <v>0</v>
      </c>
      <c r="G208" s="216">
        <f>'Cuestionario inicial'!G208</f>
        <v>0</v>
      </c>
      <c r="H208" s="214">
        <f>'Cuestionario inicial'!H208</f>
        <v>0</v>
      </c>
      <c r="I208" s="214">
        <f>'Cuestionario inicial'!I208</f>
        <v>0</v>
      </c>
      <c r="J208" s="217">
        <f>'Cuestionario inicial'!J208</f>
        <v>0</v>
      </c>
      <c r="K208" s="218">
        <f>'Cuestionario inicial'!K208</f>
        <v>0</v>
      </c>
      <c r="L208" s="219">
        <f>'Cuestionario inicial'!L208</f>
        <v>0</v>
      </c>
      <c r="M208" s="219">
        <f>'Cuestionario inicial'!M208</f>
        <v>0</v>
      </c>
      <c r="N208" s="223">
        <f>'Cuestionario inicial'!N208</f>
        <v>0</v>
      </c>
      <c r="O20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8" s="238" t="str">
        <f>IF(Tabla47[[#This Row],[A veces siento que hago todo mal. ]]&gt;=Tabla4[[#This Row],[A veces siento que hago todo mal. ]]+1,"SI",IF(Tabla47[[#This Row],[A veces siento que hago todo mal. ]]="","","NO"))</f>
        <v/>
      </c>
      <c r="AC20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8" s="242" t="str">
        <f t="shared" si="3"/>
        <v/>
      </c>
    </row>
    <row r="209" spans="1:35" x14ac:dyDescent="0.5">
      <c r="A209" s="199">
        <v>207</v>
      </c>
      <c r="B209" s="224">
        <f>'Cuestionario inicial'!B209</f>
        <v>0</v>
      </c>
      <c r="C209" s="225">
        <f>'Cuestionario inicial'!C209</f>
        <v>0</v>
      </c>
      <c r="D209" s="225">
        <f>'Cuestionario inicial'!D209</f>
        <v>0</v>
      </c>
      <c r="E209" s="225">
        <f>'Cuestionario inicial'!E209</f>
        <v>0</v>
      </c>
      <c r="F209" s="225">
        <f>'Cuestionario inicial'!F209</f>
        <v>0</v>
      </c>
      <c r="G209" s="225">
        <f>'Cuestionario inicial'!G209</f>
        <v>0</v>
      </c>
      <c r="H209" s="225">
        <f>'Cuestionario inicial'!H209</f>
        <v>0</v>
      </c>
      <c r="I209" s="225">
        <f>'Cuestionario inicial'!I209</f>
        <v>0</v>
      </c>
      <c r="J209" s="225">
        <f>'Cuestionario inicial'!J209</f>
        <v>0</v>
      </c>
      <c r="K209" s="226">
        <f>'Cuestionario inicial'!K209</f>
        <v>0</v>
      </c>
      <c r="L209" s="225">
        <f>'Cuestionario inicial'!L209</f>
        <v>0</v>
      </c>
      <c r="M209" s="225">
        <f>'Cuestionario inicial'!M209</f>
        <v>0</v>
      </c>
      <c r="N209" s="227">
        <f>'Cuestionario inicial'!N209</f>
        <v>0</v>
      </c>
      <c r="O20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0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0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0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0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0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0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0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0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0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0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0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0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09" s="238" t="str">
        <f>IF(Tabla47[[#This Row],[A veces siento que hago todo mal. ]]&gt;=Tabla4[[#This Row],[A veces siento que hago todo mal. ]]+1,"SI",IF(Tabla47[[#This Row],[A veces siento que hago todo mal. ]]="","","NO"))</f>
        <v/>
      </c>
      <c r="AC20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0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0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0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0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0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09" s="242" t="str">
        <f t="shared" si="3"/>
        <v/>
      </c>
    </row>
    <row r="210" spans="1:35" x14ac:dyDescent="0.5">
      <c r="A210" s="199">
        <v>208</v>
      </c>
      <c r="B210" s="213">
        <f>'Cuestionario inicial'!B210</f>
        <v>0</v>
      </c>
      <c r="C210" s="214">
        <f>'Cuestionario inicial'!C210</f>
        <v>0</v>
      </c>
      <c r="D210" s="214">
        <f>'Cuestionario inicial'!D210</f>
        <v>0</v>
      </c>
      <c r="E210" s="214">
        <f>'Cuestionario inicial'!E210</f>
        <v>0</v>
      </c>
      <c r="F210" s="215">
        <f>'Cuestionario inicial'!F210</f>
        <v>0</v>
      </c>
      <c r="G210" s="216">
        <f>'Cuestionario inicial'!G210</f>
        <v>0</v>
      </c>
      <c r="H210" s="214">
        <f>'Cuestionario inicial'!H210</f>
        <v>0</v>
      </c>
      <c r="I210" s="214">
        <f>'Cuestionario inicial'!I210</f>
        <v>0</v>
      </c>
      <c r="J210" s="217">
        <f>'Cuestionario inicial'!J210</f>
        <v>0</v>
      </c>
      <c r="K210" s="218">
        <f>'Cuestionario inicial'!K210</f>
        <v>0</v>
      </c>
      <c r="L210" s="219">
        <f>'Cuestionario inicial'!L210</f>
        <v>0</v>
      </c>
      <c r="M210" s="219">
        <f>'Cuestionario inicial'!M210</f>
        <v>0</v>
      </c>
      <c r="N210" s="223">
        <f>'Cuestionario inicial'!N210</f>
        <v>0</v>
      </c>
      <c r="O21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0" s="238" t="str">
        <f>IF(Tabla47[[#This Row],[A veces siento que hago todo mal. ]]&gt;=Tabla4[[#This Row],[A veces siento que hago todo mal. ]]+1,"SI",IF(Tabla47[[#This Row],[A veces siento que hago todo mal. ]]="","","NO"))</f>
        <v/>
      </c>
      <c r="AC21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0" s="242" t="str">
        <f t="shared" si="3"/>
        <v/>
      </c>
    </row>
    <row r="211" spans="1:35" x14ac:dyDescent="0.5">
      <c r="A211" s="199">
        <v>209</v>
      </c>
      <c r="B211" s="224">
        <f>'Cuestionario inicial'!B211</f>
        <v>0</v>
      </c>
      <c r="C211" s="225">
        <f>'Cuestionario inicial'!C211</f>
        <v>0</v>
      </c>
      <c r="D211" s="225">
        <f>'Cuestionario inicial'!D211</f>
        <v>0</v>
      </c>
      <c r="E211" s="225">
        <f>'Cuestionario inicial'!E211</f>
        <v>0</v>
      </c>
      <c r="F211" s="225">
        <f>'Cuestionario inicial'!F211</f>
        <v>0</v>
      </c>
      <c r="G211" s="225">
        <f>'Cuestionario inicial'!G211</f>
        <v>0</v>
      </c>
      <c r="H211" s="225">
        <f>'Cuestionario inicial'!H211</f>
        <v>0</v>
      </c>
      <c r="I211" s="225">
        <f>'Cuestionario inicial'!I211</f>
        <v>0</v>
      </c>
      <c r="J211" s="225">
        <f>'Cuestionario inicial'!J211</f>
        <v>0</v>
      </c>
      <c r="K211" s="226">
        <f>'Cuestionario inicial'!K211</f>
        <v>0</v>
      </c>
      <c r="L211" s="225">
        <f>'Cuestionario inicial'!L211</f>
        <v>0</v>
      </c>
      <c r="M211" s="225">
        <f>'Cuestionario inicial'!M211</f>
        <v>0</v>
      </c>
      <c r="N211" s="227">
        <f>'Cuestionario inicial'!N211</f>
        <v>0</v>
      </c>
      <c r="O21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1" s="238" t="str">
        <f>IF(Tabla47[[#This Row],[A veces siento que hago todo mal. ]]&gt;=Tabla4[[#This Row],[A veces siento que hago todo mal. ]]+1,"SI",IF(Tabla47[[#This Row],[A veces siento que hago todo mal. ]]="","","NO"))</f>
        <v/>
      </c>
      <c r="AC21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1" s="242" t="str">
        <f t="shared" si="3"/>
        <v/>
      </c>
    </row>
    <row r="212" spans="1:35" x14ac:dyDescent="0.5">
      <c r="A212" s="199">
        <v>210</v>
      </c>
      <c r="B212" s="213">
        <f>'Cuestionario inicial'!B212</f>
        <v>0</v>
      </c>
      <c r="C212" s="214">
        <f>'Cuestionario inicial'!C212</f>
        <v>0</v>
      </c>
      <c r="D212" s="214">
        <f>'Cuestionario inicial'!D212</f>
        <v>0</v>
      </c>
      <c r="E212" s="214">
        <f>'Cuestionario inicial'!E212</f>
        <v>0</v>
      </c>
      <c r="F212" s="215">
        <f>'Cuestionario inicial'!F212</f>
        <v>0</v>
      </c>
      <c r="G212" s="216">
        <f>'Cuestionario inicial'!G212</f>
        <v>0</v>
      </c>
      <c r="H212" s="214">
        <f>'Cuestionario inicial'!H212</f>
        <v>0</v>
      </c>
      <c r="I212" s="214">
        <f>'Cuestionario inicial'!I212</f>
        <v>0</v>
      </c>
      <c r="J212" s="217">
        <f>'Cuestionario inicial'!J212</f>
        <v>0</v>
      </c>
      <c r="K212" s="218">
        <f>'Cuestionario inicial'!K212</f>
        <v>0</v>
      </c>
      <c r="L212" s="219">
        <f>'Cuestionario inicial'!L212</f>
        <v>0</v>
      </c>
      <c r="M212" s="219">
        <f>'Cuestionario inicial'!M212</f>
        <v>0</v>
      </c>
      <c r="N212" s="223">
        <f>'Cuestionario inicial'!N212</f>
        <v>0</v>
      </c>
      <c r="O21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2" s="238" t="str">
        <f>IF(Tabla47[[#This Row],[A veces siento que hago todo mal. ]]&gt;=Tabla4[[#This Row],[A veces siento que hago todo mal. ]]+1,"SI",IF(Tabla47[[#This Row],[A veces siento que hago todo mal. ]]="","","NO"))</f>
        <v/>
      </c>
      <c r="AC21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2" s="242" t="str">
        <f t="shared" si="3"/>
        <v/>
      </c>
    </row>
    <row r="213" spans="1:35" x14ac:dyDescent="0.5">
      <c r="A213" s="199">
        <v>211</v>
      </c>
      <c r="B213" s="224">
        <f>'Cuestionario inicial'!B213</f>
        <v>0</v>
      </c>
      <c r="C213" s="225">
        <f>'Cuestionario inicial'!C213</f>
        <v>0</v>
      </c>
      <c r="D213" s="225">
        <f>'Cuestionario inicial'!D213</f>
        <v>0</v>
      </c>
      <c r="E213" s="225">
        <f>'Cuestionario inicial'!E213</f>
        <v>0</v>
      </c>
      <c r="F213" s="225">
        <f>'Cuestionario inicial'!F213</f>
        <v>0</v>
      </c>
      <c r="G213" s="225">
        <f>'Cuestionario inicial'!G213</f>
        <v>0</v>
      </c>
      <c r="H213" s="225">
        <f>'Cuestionario inicial'!H213</f>
        <v>0</v>
      </c>
      <c r="I213" s="225">
        <f>'Cuestionario inicial'!I213</f>
        <v>0</v>
      </c>
      <c r="J213" s="225">
        <f>'Cuestionario inicial'!J213</f>
        <v>0</v>
      </c>
      <c r="K213" s="226">
        <f>'Cuestionario inicial'!K213</f>
        <v>0</v>
      </c>
      <c r="L213" s="225">
        <f>'Cuestionario inicial'!L213</f>
        <v>0</v>
      </c>
      <c r="M213" s="225">
        <f>'Cuestionario inicial'!M213</f>
        <v>0</v>
      </c>
      <c r="N213" s="227">
        <f>'Cuestionario inicial'!N213</f>
        <v>0</v>
      </c>
      <c r="O21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3" s="238" t="str">
        <f>IF(Tabla47[[#This Row],[A veces siento que hago todo mal. ]]&gt;=Tabla4[[#This Row],[A veces siento que hago todo mal. ]]+1,"SI",IF(Tabla47[[#This Row],[A veces siento que hago todo mal. ]]="","","NO"))</f>
        <v/>
      </c>
      <c r="AC21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3" s="242" t="str">
        <f t="shared" si="3"/>
        <v/>
      </c>
    </row>
    <row r="214" spans="1:35" x14ac:dyDescent="0.5">
      <c r="A214" s="199">
        <v>212</v>
      </c>
      <c r="B214" s="213">
        <f>'Cuestionario inicial'!B214</f>
        <v>0</v>
      </c>
      <c r="C214" s="214">
        <f>'Cuestionario inicial'!C214</f>
        <v>0</v>
      </c>
      <c r="D214" s="214">
        <f>'Cuestionario inicial'!D214</f>
        <v>0</v>
      </c>
      <c r="E214" s="214">
        <f>'Cuestionario inicial'!E214</f>
        <v>0</v>
      </c>
      <c r="F214" s="215">
        <f>'Cuestionario inicial'!F214</f>
        <v>0</v>
      </c>
      <c r="G214" s="216">
        <f>'Cuestionario inicial'!G214</f>
        <v>0</v>
      </c>
      <c r="H214" s="214">
        <f>'Cuestionario inicial'!H214</f>
        <v>0</v>
      </c>
      <c r="I214" s="214">
        <f>'Cuestionario inicial'!I214</f>
        <v>0</v>
      </c>
      <c r="J214" s="217">
        <f>'Cuestionario inicial'!J214</f>
        <v>0</v>
      </c>
      <c r="K214" s="218">
        <f>'Cuestionario inicial'!K214</f>
        <v>0</v>
      </c>
      <c r="L214" s="219">
        <f>'Cuestionario inicial'!L214</f>
        <v>0</v>
      </c>
      <c r="M214" s="219">
        <f>'Cuestionario inicial'!M214</f>
        <v>0</v>
      </c>
      <c r="N214" s="223">
        <f>'Cuestionario inicial'!N214</f>
        <v>0</v>
      </c>
      <c r="O21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4" s="238" t="str">
        <f>IF(Tabla47[[#This Row],[A veces siento que hago todo mal. ]]&gt;=Tabla4[[#This Row],[A veces siento que hago todo mal. ]]+1,"SI",IF(Tabla47[[#This Row],[A veces siento que hago todo mal. ]]="","","NO"))</f>
        <v/>
      </c>
      <c r="AC21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4" s="242" t="str">
        <f t="shared" si="3"/>
        <v/>
      </c>
    </row>
    <row r="215" spans="1:35" x14ac:dyDescent="0.5">
      <c r="A215" s="199">
        <v>213</v>
      </c>
      <c r="B215" s="224">
        <f>'Cuestionario inicial'!B215</f>
        <v>0</v>
      </c>
      <c r="C215" s="225">
        <f>'Cuestionario inicial'!C215</f>
        <v>0</v>
      </c>
      <c r="D215" s="225">
        <f>'Cuestionario inicial'!D215</f>
        <v>0</v>
      </c>
      <c r="E215" s="225">
        <f>'Cuestionario inicial'!E215</f>
        <v>0</v>
      </c>
      <c r="F215" s="225">
        <f>'Cuestionario inicial'!F215</f>
        <v>0</v>
      </c>
      <c r="G215" s="225">
        <f>'Cuestionario inicial'!G215</f>
        <v>0</v>
      </c>
      <c r="H215" s="225">
        <f>'Cuestionario inicial'!H215</f>
        <v>0</v>
      </c>
      <c r="I215" s="225">
        <f>'Cuestionario inicial'!I215</f>
        <v>0</v>
      </c>
      <c r="J215" s="225">
        <f>'Cuestionario inicial'!J215</f>
        <v>0</v>
      </c>
      <c r="K215" s="226">
        <f>'Cuestionario inicial'!K215</f>
        <v>0</v>
      </c>
      <c r="L215" s="225">
        <f>'Cuestionario inicial'!L215</f>
        <v>0</v>
      </c>
      <c r="M215" s="225">
        <f>'Cuestionario inicial'!M215</f>
        <v>0</v>
      </c>
      <c r="N215" s="227">
        <f>'Cuestionario inicial'!N215</f>
        <v>0</v>
      </c>
      <c r="O21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5" s="238" t="str">
        <f>IF(Tabla47[[#This Row],[A veces siento que hago todo mal. ]]&gt;=Tabla4[[#This Row],[A veces siento que hago todo mal. ]]+1,"SI",IF(Tabla47[[#This Row],[A veces siento que hago todo mal. ]]="","","NO"))</f>
        <v/>
      </c>
      <c r="AC21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5" s="242" t="str">
        <f t="shared" si="3"/>
        <v/>
      </c>
    </row>
    <row r="216" spans="1:35" x14ac:dyDescent="0.5">
      <c r="A216" s="199">
        <v>214</v>
      </c>
      <c r="B216" s="213">
        <f>'Cuestionario inicial'!B216</f>
        <v>0</v>
      </c>
      <c r="C216" s="214">
        <f>'Cuestionario inicial'!C216</f>
        <v>0</v>
      </c>
      <c r="D216" s="214">
        <f>'Cuestionario inicial'!D216</f>
        <v>0</v>
      </c>
      <c r="E216" s="214">
        <f>'Cuestionario inicial'!E216</f>
        <v>0</v>
      </c>
      <c r="F216" s="215">
        <f>'Cuestionario inicial'!F216</f>
        <v>0</v>
      </c>
      <c r="G216" s="216">
        <f>'Cuestionario inicial'!G216</f>
        <v>0</v>
      </c>
      <c r="H216" s="214">
        <f>'Cuestionario inicial'!H216</f>
        <v>0</v>
      </c>
      <c r="I216" s="214">
        <f>'Cuestionario inicial'!I216</f>
        <v>0</v>
      </c>
      <c r="J216" s="217">
        <f>'Cuestionario inicial'!J216</f>
        <v>0</v>
      </c>
      <c r="K216" s="218">
        <f>'Cuestionario inicial'!K216</f>
        <v>0</v>
      </c>
      <c r="L216" s="219">
        <f>'Cuestionario inicial'!L216</f>
        <v>0</v>
      </c>
      <c r="M216" s="219">
        <f>'Cuestionario inicial'!M216</f>
        <v>0</v>
      </c>
      <c r="N216" s="223">
        <f>'Cuestionario inicial'!N216</f>
        <v>0</v>
      </c>
      <c r="O21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6" s="238" t="str">
        <f>IF(Tabla47[[#This Row],[A veces siento que hago todo mal. ]]&gt;=Tabla4[[#This Row],[A veces siento que hago todo mal. ]]+1,"SI",IF(Tabla47[[#This Row],[A veces siento que hago todo mal. ]]="","","NO"))</f>
        <v/>
      </c>
      <c r="AC21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6" s="242" t="str">
        <f t="shared" si="3"/>
        <v/>
      </c>
    </row>
    <row r="217" spans="1:35" x14ac:dyDescent="0.5">
      <c r="A217" s="199">
        <v>215</v>
      </c>
      <c r="B217" s="224">
        <f>'Cuestionario inicial'!B217</f>
        <v>0</v>
      </c>
      <c r="C217" s="225">
        <f>'Cuestionario inicial'!C217</f>
        <v>0</v>
      </c>
      <c r="D217" s="225">
        <f>'Cuestionario inicial'!D217</f>
        <v>0</v>
      </c>
      <c r="E217" s="225">
        <f>'Cuestionario inicial'!E217</f>
        <v>0</v>
      </c>
      <c r="F217" s="225">
        <f>'Cuestionario inicial'!F217</f>
        <v>0</v>
      </c>
      <c r="G217" s="225">
        <f>'Cuestionario inicial'!G217</f>
        <v>0</v>
      </c>
      <c r="H217" s="225">
        <f>'Cuestionario inicial'!H217</f>
        <v>0</v>
      </c>
      <c r="I217" s="225">
        <f>'Cuestionario inicial'!I217</f>
        <v>0</v>
      </c>
      <c r="J217" s="225">
        <f>'Cuestionario inicial'!J217</f>
        <v>0</v>
      </c>
      <c r="K217" s="226">
        <f>'Cuestionario inicial'!K217</f>
        <v>0</v>
      </c>
      <c r="L217" s="225">
        <f>'Cuestionario inicial'!L217</f>
        <v>0</v>
      </c>
      <c r="M217" s="225">
        <f>'Cuestionario inicial'!M217</f>
        <v>0</v>
      </c>
      <c r="N217" s="227">
        <f>'Cuestionario inicial'!N217</f>
        <v>0</v>
      </c>
      <c r="O21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7" s="238" t="str">
        <f>IF(Tabla47[[#This Row],[A veces siento que hago todo mal. ]]&gt;=Tabla4[[#This Row],[A veces siento que hago todo mal. ]]+1,"SI",IF(Tabla47[[#This Row],[A veces siento que hago todo mal. ]]="","","NO"))</f>
        <v/>
      </c>
      <c r="AC21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7" s="242" t="str">
        <f t="shared" si="3"/>
        <v/>
      </c>
    </row>
    <row r="218" spans="1:35" x14ac:dyDescent="0.5">
      <c r="A218" s="199">
        <v>216</v>
      </c>
      <c r="B218" s="213">
        <f>'Cuestionario inicial'!B218</f>
        <v>0</v>
      </c>
      <c r="C218" s="214">
        <f>'Cuestionario inicial'!C218</f>
        <v>0</v>
      </c>
      <c r="D218" s="214">
        <f>'Cuestionario inicial'!D218</f>
        <v>0</v>
      </c>
      <c r="E218" s="214">
        <f>'Cuestionario inicial'!E218</f>
        <v>0</v>
      </c>
      <c r="F218" s="215">
        <f>'Cuestionario inicial'!F218</f>
        <v>0</v>
      </c>
      <c r="G218" s="216">
        <f>'Cuestionario inicial'!G218</f>
        <v>0</v>
      </c>
      <c r="H218" s="214">
        <f>'Cuestionario inicial'!H218</f>
        <v>0</v>
      </c>
      <c r="I218" s="214">
        <f>'Cuestionario inicial'!I218</f>
        <v>0</v>
      </c>
      <c r="J218" s="217">
        <f>'Cuestionario inicial'!J218</f>
        <v>0</v>
      </c>
      <c r="K218" s="218">
        <f>'Cuestionario inicial'!K218</f>
        <v>0</v>
      </c>
      <c r="L218" s="219">
        <f>'Cuestionario inicial'!L218</f>
        <v>0</v>
      </c>
      <c r="M218" s="219">
        <f>'Cuestionario inicial'!M218</f>
        <v>0</v>
      </c>
      <c r="N218" s="223">
        <f>'Cuestionario inicial'!N218</f>
        <v>0</v>
      </c>
      <c r="O21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8" s="238" t="str">
        <f>IF(Tabla47[[#This Row],[A veces siento que hago todo mal. ]]&gt;=Tabla4[[#This Row],[A veces siento que hago todo mal. ]]+1,"SI",IF(Tabla47[[#This Row],[A veces siento que hago todo mal. ]]="","","NO"))</f>
        <v/>
      </c>
      <c r="AC21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8" s="242" t="str">
        <f t="shared" si="3"/>
        <v/>
      </c>
    </row>
    <row r="219" spans="1:35" x14ac:dyDescent="0.5">
      <c r="A219" s="199">
        <v>217</v>
      </c>
      <c r="B219" s="224">
        <f>'Cuestionario inicial'!B219</f>
        <v>0</v>
      </c>
      <c r="C219" s="225">
        <f>'Cuestionario inicial'!C219</f>
        <v>0</v>
      </c>
      <c r="D219" s="225">
        <f>'Cuestionario inicial'!D219</f>
        <v>0</v>
      </c>
      <c r="E219" s="225">
        <f>'Cuestionario inicial'!E219</f>
        <v>0</v>
      </c>
      <c r="F219" s="225">
        <f>'Cuestionario inicial'!F219</f>
        <v>0</v>
      </c>
      <c r="G219" s="225">
        <f>'Cuestionario inicial'!G219</f>
        <v>0</v>
      </c>
      <c r="H219" s="225">
        <f>'Cuestionario inicial'!H219</f>
        <v>0</v>
      </c>
      <c r="I219" s="225">
        <f>'Cuestionario inicial'!I219</f>
        <v>0</v>
      </c>
      <c r="J219" s="225">
        <f>'Cuestionario inicial'!J219</f>
        <v>0</v>
      </c>
      <c r="K219" s="226">
        <f>'Cuestionario inicial'!K219</f>
        <v>0</v>
      </c>
      <c r="L219" s="225">
        <f>'Cuestionario inicial'!L219</f>
        <v>0</v>
      </c>
      <c r="M219" s="225">
        <f>'Cuestionario inicial'!M219</f>
        <v>0</v>
      </c>
      <c r="N219" s="227">
        <f>'Cuestionario inicial'!N219</f>
        <v>0</v>
      </c>
      <c r="O21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1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1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1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1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1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1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1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1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1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1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1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1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19" s="238" t="str">
        <f>IF(Tabla47[[#This Row],[A veces siento que hago todo mal. ]]&gt;=Tabla4[[#This Row],[A veces siento que hago todo mal. ]]+1,"SI",IF(Tabla47[[#This Row],[A veces siento que hago todo mal. ]]="","","NO"))</f>
        <v/>
      </c>
      <c r="AC21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1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1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1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1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1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19" s="242" t="str">
        <f t="shared" si="3"/>
        <v/>
      </c>
    </row>
    <row r="220" spans="1:35" x14ac:dyDescent="0.5">
      <c r="A220" s="199">
        <v>218</v>
      </c>
      <c r="B220" s="213">
        <f>'Cuestionario inicial'!B220</f>
        <v>0</v>
      </c>
      <c r="C220" s="214">
        <f>'Cuestionario inicial'!C220</f>
        <v>0</v>
      </c>
      <c r="D220" s="214">
        <f>'Cuestionario inicial'!D220</f>
        <v>0</v>
      </c>
      <c r="E220" s="214">
        <f>'Cuestionario inicial'!E220</f>
        <v>0</v>
      </c>
      <c r="F220" s="215">
        <f>'Cuestionario inicial'!F220</f>
        <v>0</v>
      </c>
      <c r="G220" s="216">
        <f>'Cuestionario inicial'!G220</f>
        <v>0</v>
      </c>
      <c r="H220" s="214">
        <f>'Cuestionario inicial'!H220</f>
        <v>0</v>
      </c>
      <c r="I220" s="214">
        <f>'Cuestionario inicial'!I220</f>
        <v>0</v>
      </c>
      <c r="J220" s="217">
        <f>'Cuestionario inicial'!J220</f>
        <v>0</v>
      </c>
      <c r="K220" s="218">
        <f>'Cuestionario inicial'!K220</f>
        <v>0</v>
      </c>
      <c r="L220" s="219">
        <f>'Cuestionario inicial'!L220</f>
        <v>0</v>
      </c>
      <c r="M220" s="219">
        <f>'Cuestionario inicial'!M220</f>
        <v>0</v>
      </c>
      <c r="N220" s="223">
        <f>'Cuestionario inicial'!N220</f>
        <v>0</v>
      </c>
      <c r="O22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0" s="238" t="str">
        <f>IF(Tabla47[[#This Row],[A veces siento que hago todo mal. ]]&gt;=Tabla4[[#This Row],[A veces siento que hago todo mal. ]]+1,"SI",IF(Tabla47[[#This Row],[A veces siento que hago todo mal. ]]="","","NO"))</f>
        <v/>
      </c>
      <c r="AC22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0" s="242" t="str">
        <f t="shared" si="3"/>
        <v/>
      </c>
    </row>
    <row r="221" spans="1:35" x14ac:dyDescent="0.5">
      <c r="A221" s="199">
        <v>219</v>
      </c>
      <c r="B221" s="224">
        <f>'Cuestionario inicial'!B221</f>
        <v>0</v>
      </c>
      <c r="C221" s="225">
        <f>'Cuestionario inicial'!C221</f>
        <v>0</v>
      </c>
      <c r="D221" s="225">
        <f>'Cuestionario inicial'!D221</f>
        <v>0</v>
      </c>
      <c r="E221" s="225">
        <f>'Cuestionario inicial'!E221</f>
        <v>0</v>
      </c>
      <c r="F221" s="225">
        <f>'Cuestionario inicial'!F221</f>
        <v>0</v>
      </c>
      <c r="G221" s="225">
        <f>'Cuestionario inicial'!G221</f>
        <v>0</v>
      </c>
      <c r="H221" s="225">
        <f>'Cuestionario inicial'!H221</f>
        <v>0</v>
      </c>
      <c r="I221" s="225">
        <f>'Cuestionario inicial'!I221</f>
        <v>0</v>
      </c>
      <c r="J221" s="225">
        <f>'Cuestionario inicial'!J221</f>
        <v>0</v>
      </c>
      <c r="K221" s="226">
        <f>'Cuestionario inicial'!K221</f>
        <v>0</v>
      </c>
      <c r="L221" s="225">
        <f>'Cuestionario inicial'!L221</f>
        <v>0</v>
      </c>
      <c r="M221" s="225">
        <f>'Cuestionario inicial'!M221</f>
        <v>0</v>
      </c>
      <c r="N221" s="227">
        <f>'Cuestionario inicial'!N221</f>
        <v>0</v>
      </c>
      <c r="O22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1" s="238" t="str">
        <f>IF(Tabla47[[#This Row],[A veces siento que hago todo mal. ]]&gt;=Tabla4[[#This Row],[A veces siento que hago todo mal. ]]+1,"SI",IF(Tabla47[[#This Row],[A veces siento que hago todo mal. ]]="","","NO"))</f>
        <v/>
      </c>
      <c r="AC22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1" s="242" t="str">
        <f t="shared" si="3"/>
        <v/>
      </c>
    </row>
    <row r="222" spans="1:35" x14ac:dyDescent="0.5">
      <c r="A222" s="199">
        <v>220</v>
      </c>
      <c r="B222" s="213">
        <f>'Cuestionario inicial'!B222</f>
        <v>0</v>
      </c>
      <c r="C222" s="214">
        <f>'Cuestionario inicial'!C222</f>
        <v>0</v>
      </c>
      <c r="D222" s="214">
        <f>'Cuestionario inicial'!D222</f>
        <v>0</v>
      </c>
      <c r="E222" s="214">
        <f>'Cuestionario inicial'!E222</f>
        <v>0</v>
      </c>
      <c r="F222" s="215">
        <f>'Cuestionario inicial'!F222</f>
        <v>0</v>
      </c>
      <c r="G222" s="216">
        <f>'Cuestionario inicial'!G222</f>
        <v>0</v>
      </c>
      <c r="H222" s="214">
        <f>'Cuestionario inicial'!H222</f>
        <v>0</v>
      </c>
      <c r="I222" s="214">
        <f>'Cuestionario inicial'!I222</f>
        <v>0</v>
      </c>
      <c r="J222" s="217">
        <f>'Cuestionario inicial'!J222</f>
        <v>0</v>
      </c>
      <c r="K222" s="218">
        <f>'Cuestionario inicial'!K222</f>
        <v>0</v>
      </c>
      <c r="L222" s="219">
        <f>'Cuestionario inicial'!L222</f>
        <v>0</v>
      </c>
      <c r="M222" s="219">
        <f>'Cuestionario inicial'!M222</f>
        <v>0</v>
      </c>
      <c r="N222" s="223">
        <f>'Cuestionario inicial'!N222</f>
        <v>0</v>
      </c>
      <c r="O22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2" s="238" t="str">
        <f>IF(Tabla47[[#This Row],[A veces siento que hago todo mal. ]]&gt;=Tabla4[[#This Row],[A veces siento que hago todo mal. ]]+1,"SI",IF(Tabla47[[#This Row],[A veces siento que hago todo mal. ]]="","","NO"))</f>
        <v/>
      </c>
      <c r="AC22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2" s="242" t="str">
        <f t="shared" si="3"/>
        <v/>
      </c>
    </row>
    <row r="223" spans="1:35" x14ac:dyDescent="0.5">
      <c r="A223" s="199">
        <v>221</v>
      </c>
      <c r="B223" s="224">
        <f>'Cuestionario inicial'!B223</f>
        <v>0</v>
      </c>
      <c r="C223" s="225">
        <f>'Cuestionario inicial'!C223</f>
        <v>0</v>
      </c>
      <c r="D223" s="225">
        <f>'Cuestionario inicial'!D223</f>
        <v>0</v>
      </c>
      <c r="E223" s="225">
        <f>'Cuestionario inicial'!E223</f>
        <v>0</v>
      </c>
      <c r="F223" s="225">
        <f>'Cuestionario inicial'!F223</f>
        <v>0</v>
      </c>
      <c r="G223" s="225">
        <f>'Cuestionario inicial'!G223</f>
        <v>0</v>
      </c>
      <c r="H223" s="225">
        <f>'Cuestionario inicial'!H223</f>
        <v>0</v>
      </c>
      <c r="I223" s="225">
        <f>'Cuestionario inicial'!I223</f>
        <v>0</v>
      </c>
      <c r="J223" s="225">
        <f>'Cuestionario inicial'!J223</f>
        <v>0</v>
      </c>
      <c r="K223" s="226">
        <f>'Cuestionario inicial'!K223</f>
        <v>0</v>
      </c>
      <c r="L223" s="225">
        <f>'Cuestionario inicial'!L223</f>
        <v>0</v>
      </c>
      <c r="M223" s="225">
        <f>'Cuestionario inicial'!M223</f>
        <v>0</v>
      </c>
      <c r="N223" s="227">
        <f>'Cuestionario inicial'!N223</f>
        <v>0</v>
      </c>
      <c r="O22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3" s="238" t="str">
        <f>IF(Tabla47[[#This Row],[A veces siento que hago todo mal. ]]&gt;=Tabla4[[#This Row],[A veces siento que hago todo mal. ]]+1,"SI",IF(Tabla47[[#This Row],[A veces siento que hago todo mal. ]]="","","NO"))</f>
        <v/>
      </c>
      <c r="AC22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3" s="242" t="str">
        <f t="shared" si="3"/>
        <v/>
      </c>
    </row>
    <row r="224" spans="1:35" x14ac:dyDescent="0.5">
      <c r="A224" s="199">
        <v>222</v>
      </c>
      <c r="B224" s="213">
        <f>'Cuestionario inicial'!B224</f>
        <v>0</v>
      </c>
      <c r="C224" s="214">
        <f>'Cuestionario inicial'!C224</f>
        <v>0</v>
      </c>
      <c r="D224" s="214">
        <f>'Cuestionario inicial'!D224</f>
        <v>0</v>
      </c>
      <c r="E224" s="214">
        <f>'Cuestionario inicial'!E224</f>
        <v>0</v>
      </c>
      <c r="F224" s="215">
        <f>'Cuestionario inicial'!F224</f>
        <v>0</v>
      </c>
      <c r="G224" s="216">
        <f>'Cuestionario inicial'!G224</f>
        <v>0</v>
      </c>
      <c r="H224" s="214">
        <f>'Cuestionario inicial'!H224</f>
        <v>0</v>
      </c>
      <c r="I224" s="214">
        <f>'Cuestionario inicial'!I224</f>
        <v>0</v>
      </c>
      <c r="J224" s="217">
        <f>'Cuestionario inicial'!J224</f>
        <v>0</v>
      </c>
      <c r="K224" s="218">
        <f>'Cuestionario inicial'!K224</f>
        <v>0</v>
      </c>
      <c r="L224" s="219">
        <f>'Cuestionario inicial'!L224</f>
        <v>0</v>
      </c>
      <c r="M224" s="219">
        <f>'Cuestionario inicial'!M224</f>
        <v>0</v>
      </c>
      <c r="N224" s="223">
        <f>'Cuestionario inicial'!N224</f>
        <v>0</v>
      </c>
      <c r="O22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4" s="238" t="str">
        <f>IF(Tabla47[[#This Row],[A veces siento que hago todo mal. ]]&gt;=Tabla4[[#This Row],[A veces siento que hago todo mal. ]]+1,"SI",IF(Tabla47[[#This Row],[A veces siento que hago todo mal. ]]="","","NO"))</f>
        <v/>
      </c>
      <c r="AC22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4" s="242" t="str">
        <f t="shared" si="3"/>
        <v/>
      </c>
    </row>
    <row r="225" spans="1:35" x14ac:dyDescent="0.5">
      <c r="A225" s="199">
        <v>223</v>
      </c>
      <c r="B225" s="224">
        <f>'Cuestionario inicial'!B225</f>
        <v>0</v>
      </c>
      <c r="C225" s="225">
        <f>'Cuestionario inicial'!C225</f>
        <v>0</v>
      </c>
      <c r="D225" s="225">
        <f>'Cuestionario inicial'!D225</f>
        <v>0</v>
      </c>
      <c r="E225" s="225">
        <f>'Cuestionario inicial'!E225</f>
        <v>0</v>
      </c>
      <c r="F225" s="225">
        <f>'Cuestionario inicial'!F225</f>
        <v>0</v>
      </c>
      <c r="G225" s="225">
        <f>'Cuestionario inicial'!G225</f>
        <v>0</v>
      </c>
      <c r="H225" s="225">
        <f>'Cuestionario inicial'!H225</f>
        <v>0</v>
      </c>
      <c r="I225" s="225">
        <f>'Cuestionario inicial'!I225</f>
        <v>0</v>
      </c>
      <c r="J225" s="225">
        <f>'Cuestionario inicial'!J225</f>
        <v>0</v>
      </c>
      <c r="K225" s="226">
        <f>'Cuestionario inicial'!K225</f>
        <v>0</v>
      </c>
      <c r="L225" s="225">
        <f>'Cuestionario inicial'!L225</f>
        <v>0</v>
      </c>
      <c r="M225" s="225">
        <f>'Cuestionario inicial'!M225</f>
        <v>0</v>
      </c>
      <c r="N225" s="227">
        <f>'Cuestionario inicial'!N225</f>
        <v>0</v>
      </c>
      <c r="O22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5" s="238" t="str">
        <f>IF(Tabla47[[#This Row],[A veces siento que hago todo mal. ]]&gt;=Tabla4[[#This Row],[A veces siento que hago todo mal. ]]+1,"SI",IF(Tabla47[[#This Row],[A veces siento que hago todo mal. ]]="","","NO"))</f>
        <v/>
      </c>
      <c r="AC22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5" s="242" t="str">
        <f t="shared" si="3"/>
        <v/>
      </c>
    </row>
    <row r="226" spans="1:35" x14ac:dyDescent="0.5">
      <c r="A226" s="199">
        <v>224</v>
      </c>
      <c r="B226" s="213">
        <f>'Cuestionario inicial'!B226</f>
        <v>0</v>
      </c>
      <c r="C226" s="214">
        <f>'Cuestionario inicial'!C226</f>
        <v>0</v>
      </c>
      <c r="D226" s="214">
        <f>'Cuestionario inicial'!D226</f>
        <v>0</v>
      </c>
      <c r="E226" s="214">
        <f>'Cuestionario inicial'!E226</f>
        <v>0</v>
      </c>
      <c r="F226" s="215">
        <f>'Cuestionario inicial'!F226</f>
        <v>0</v>
      </c>
      <c r="G226" s="216">
        <f>'Cuestionario inicial'!G226</f>
        <v>0</v>
      </c>
      <c r="H226" s="214">
        <f>'Cuestionario inicial'!H226</f>
        <v>0</v>
      </c>
      <c r="I226" s="214">
        <f>'Cuestionario inicial'!I226</f>
        <v>0</v>
      </c>
      <c r="J226" s="217">
        <f>'Cuestionario inicial'!J226</f>
        <v>0</v>
      </c>
      <c r="K226" s="218">
        <f>'Cuestionario inicial'!K226</f>
        <v>0</v>
      </c>
      <c r="L226" s="219">
        <f>'Cuestionario inicial'!L226</f>
        <v>0</v>
      </c>
      <c r="M226" s="219">
        <f>'Cuestionario inicial'!M226</f>
        <v>0</v>
      </c>
      <c r="N226" s="223">
        <f>'Cuestionario inicial'!N226</f>
        <v>0</v>
      </c>
      <c r="O22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6" s="238" t="str">
        <f>IF(Tabla47[[#This Row],[A veces siento que hago todo mal. ]]&gt;=Tabla4[[#This Row],[A veces siento que hago todo mal. ]]+1,"SI",IF(Tabla47[[#This Row],[A veces siento que hago todo mal. ]]="","","NO"))</f>
        <v/>
      </c>
      <c r="AC22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6" s="242" t="str">
        <f t="shared" si="3"/>
        <v/>
      </c>
    </row>
    <row r="227" spans="1:35" x14ac:dyDescent="0.5">
      <c r="A227" s="199">
        <v>225</v>
      </c>
      <c r="B227" s="224">
        <f>'Cuestionario inicial'!B227</f>
        <v>0</v>
      </c>
      <c r="C227" s="225">
        <f>'Cuestionario inicial'!C227</f>
        <v>0</v>
      </c>
      <c r="D227" s="225">
        <f>'Cuestionario inicial'!D227</f>
        <v>0</v>
      </c>
      <c r="E227" s="225">
        <f>'Cuestionario inicial'!E227</f>
        <v>0</v>
      </c>
      <c r="F227" s="225">
        <f>'Cuestionario inicial'!F227</f>
        <v>0</v>
      </c>
      <c r="G227" s="225">
        <f>'Cuestionario inicial'!G227</f>
        <v>0</v>
      </c>
      <c r="H227" s="225">
        <f>'Cuestionario inicial'!H227</f>
        <v>0</v>
      </c>
      <c r="I227" s="225">
        <f>'Cuestionario inicial'!I227</f>
        <v>0</v>
      </c>
      <c r="J227" s="225">
        <f>'Cuestionario inicial'!J227</f>
        <v>0</v>
      </c>
      <c r="K227" s="226">
        <f>'Cuestionario inicial'!K227</f>
        <v>0</v>
      </c>
      <c r="L227" s="225">
        <f>'Cuestionario inicial'!L227</f>
        <v>0</v>
      </c>
      <c r="M227" s="225">
        <f>'Cuestionario inicial'!M227</f>
        <v>0</v>
      </c>
      <c r="N227" s="227">
        <f>'Cuestionario inicial'!N227</f>
        <v>0</v>
      </c>
      <c r="O22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7" s="238" t="str">
        <f>IF(Tabla47[[#This Row],[A veces siento que hago todo mal. ]]&gt;=Tabla4[[#This Row],[A veces siento que hago todo mal. ]]+1,"SI",IF(Tabla47[[#This Row],[A veces siento que hago todo mal. ]]="","","NO"))</f>
        <v/>
      </c>
      <c r="AC22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7" s="242" t="str">
        <f t="shared" si="3"/>
        <v/>
      </c>
    </row>
    <row r="228" spans="1:35" x14ac:dyDescent="0.5">
      <c r="A228" s="199">
        <v>226</v>
      </c>
      <c r="B228" s="213">
        <f>'Cuestionario inicial'!B228</f>
        <v>0</v>
      </c>
      <c r="C228" s="214">
        <f>'Cuestionario inicial'!C228</f>
        <v>0</v>
      </c>
      <c r="D228" s="214">
        <f>'Cuestionario inicial'!D228</f>
        <v>0</v>
      </c>
      <c r="E228" s="214">
        <f>'Cuestionario inicial'!E228</f>
        <v>0</v>
      </c>
      <c r="F228" s="215">
        <f>'Cuestionario inicial'!F228</f>
        <v>0</v>
      </c>
      <c r="G228" s="216">
        <f>'Cuestionario inicial'!G228</f>
        <v>0</v>
      </c>
      <c r="H228" s="214">
        <f>'Cuestionario inicial'!H228</f>
        <v>0</v>
      </c>
      <c r="I228" s="214">
        <f>'Cuestionario inicial'!I228</f>
        <v>0</v>
      </c>
      <c r="J228" s="217">
        <f>'Cuestionario inicial'!J228</f>
        <v>0</v>
      </c>
      <c r="K228" s="218">
        <f>'Cuestionario inicial'!K228</f>
        <v>0</v>
      </c>
      <c r="L228" s="219">
        <f>'Cuestionario inicial'!L228</f>
        <v>0</v>
      </c>
      <c r="M228" s="219">
        <f>'Cuestionario inicial'!M228</f>
        <v>0</v>
      </c>
      <c r="N228" s="223">
        <f>'Cuestionario inicial'!N228</f>
        <v>0</v>
      </c>
      <c r="O22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8" s="238" t="str">
        <f>IF(Tabla47[[#This Row],[A veces siento que hago todo mal. ]]&gt;=Tabla4[[#This Row],[A veces siento que hago todo mal. ]]+1,"SI",IF(Tabla47[[#This Row],[A veces siento que hago todo mal. ]]="","","NO"))</f>
        <v/>
      </c>
      <c r="AC22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8" s="242" t="str">
        <f t="shared" si="3"/>
        <v/>
      </c>
    </row>
    <row r="229" spans="1:35" x14ac:dyDescent="0.5">
      <c r="A229" s="199">
        <v>227</v>
      </c>
      <c r="B229" s="224">
        <f>'Cuestionario inicial'!B229</f>
        <v>0</v>
      </c>
      <c r="C229" s="225">
        <f>'Cuestionario inicial'!C229</f>
        <v>0</v>
      </c>
      <c r="D229" s="225">
        <f>'Cuestionario inicial'!D229</f>
        <v>0</v>
      </c>
      <c r="E229" s="225">
        <f>'Cuestionario inicial'!E229</f>
        <v>0</v>
      </c>
      <c r="F229" s="225">
        <f>'Cuestionario inicial'!F229</f>
        <v>0</v>
      </c>
      <c r="G229" s="225">
        <f>'Cuestionario inicial'!G229</f>
        <v>0</v>
      </c>
      <c r="H229" s="225">
        <f>'Cuestionario inicial'!H229</f>
        <v>0</v>
      </c>
      <c r="I229" s="225">
        <f>'Cuestionario inicial'!I229</f>
        <v>0</v>
      </c>
      <c r="J229" s="225">
        <f>'Cuestionario inicial'!J229</f>
        <v>0</v>
      </c>
      <c r="K229" s="226">
        <f>'Cuestionario inicial'!K229</f>
        <v>0</v>
      </c>
      <c r="L229" s="225">
        <f>'Cuestionario inicial'!L229</f>
        <v>0</v>
      </c>
      <c r="M229" s="225">
        <f>'Cuestionario inicial'!M229</f>
        <v>0</v>
      </c>
      <c r="N229" s="227">
        <f>'Cuestionario inicial'!N229</f>
        <v>0</v>
      </c>
      <c r="O22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2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2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2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2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2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2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2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2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2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2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2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2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29" s="238" t="str">
        <f>IF(Tabla47[[#This Row],[A veces siento que hago todo mal. ]]&gt;=Tabla4[[#This Row],[A veces siento que hago todo mal. ]]+1,"SI",IF(Tabla47[[#This Row],[A veces siento que hago todo mal. ]]="","","NO"))</f>
        <v/>
      </c>
      <c r="AC22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2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2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2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2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2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29" s="242" t="str">
        <f t="shared" si="3"/>
        <v/>
      </c>
    </row>
    <row r="230" spans="1:35" x14ac:dyDescent="0.5">
      <c r="A230" s="199">
        <v>228</v>
      </c>
      <c r="B230" s="213">
        <f>'Cuestionario inicial'!B230</f>
        <v>0</v>
      </c>
      <c r="C230" s="214">
        <f>'Cuestionario inicial'!C230</f>
        <v>0</v>
      </c>
      <c r="D230" s="214">
        <f>'Cuestionario inicial'!D230</f>
        <v>0</v>
      </c>
      <c r="E230" s="214">
        <f>'Cuestionario inicial'!E230</f>
        <v>0</v>
      </c>
      <c r="F230" s="215">
        <f>'Cuestionario inicial'!F230</f>
        <v>0</v>
      </c>
      <c r="G230" s="216">
        <f>'Cuestionario inicial'!G230</f>
        <v>0</v>
      </c>
      <c r="H230" s="214">
        <f>'Cuestionario inicial'!H230</f>
        <v>0</v>
      </c>
      <c r="I230" s="214">
        <f>'Cuestionario inicial'!I230</f>
        <v>0</v>
      </c>
      <c r="J230" s="217">
        <f>'Cuestionario inicial'!J230</f>
        <v>0</v>
      </c>
      <c r="K230" s="218">
        <f>'Cuestionario inicial'!K230</f>
        <v>0</v>
      </c>
      <c r="L230" s="219">
        <f>'Cuestionario inicial'!L230</f>
        <v>0</v>
      </c>
      <c r="M230" s="219">
        <f>'Cuestionario inicial'!M230</f>
        <v>0</v>
      </c>
      <c r="N230" s="223">
        <f>'Cuestionario inicial'!N230</f>
        <v>0</v>
      </c>
      <c r="O23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0" s="238" t="str">
        <f>IF(Tabla47[[#This Row],[A veces siento que hago todo mal. ]]&gt;=Tabla4[[#This Row],[A veces siento que hago todo mal. ]]+1,"SI",IF(Tabla47[[#This Row],[A veces siento que hago todo mal. ]]="","","NO"))</f>
        <v/>
      </c>
      <c r="AC23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0" s="242" t="str">
        <f t="shared" si="3"/>
        <v/>
      </c>
    </row>
    <row r="231" spans="1:35" x14ac:dyDescent="0.5">
      <c r="A231" s="199">
        <v>229</v>
      </c>
      <c r="B231" s="224">
        <f>'Cuestionario inicial'!B231</f>
        <v>0</v>
      </c>
      <c r="C231" s="225">
        <f>'Cuestionario inicial'!C231</f>
        <v>0</v>
      </c>
      <c r="D231" s="225">
        <f>'Cuestionario inicial'!D231</f>
        <v>0</v>
      </c>
      <c r="E231" s="225">
        <f>'Cuestionario inicial'!E231</f>
        <v>0</v>
      </c>
      <c r="F231" s="225">
        <f>'Cuestionario inicial'!F231</f>
        <v>0</v>
      </c>
      <c r="G231" s="225">
        <f>'Cuestionario inicial'!G231</f>
        <v>0</v>
      </c>
      <c r="H231" s="225">
        <f>'Cuestionario inicial'!H231</f>
        <v>0</v>
      </c>
      <c r="I231" s="225">
        <f>'Cuestionario inicial'!I231</f>
        <v>0</v>
      </c>
      <c r="J231" s="225">
        <f>'Cuestionario inicial'!J231</f>
        <v>0</v>
      </c>
      <c r="K231" s="226">
        <f>'Cuestionario inicial'!K231</f>
        <v>0</v>
      </c>
      <c r="L231" s="225">
        <f>'Cuestionario inicial'!L231</f>
        <v>0</v>
      </c>
      <c r="M231" s="225">
        <f>'Cuestionario inicial'!M231</f>
        <v>0</v>
      </c>
      <c r="N231" s="227">
        <f>'Cuestionario inicial'!N231</f>
        <v>0</v>
      </c>
      <c r="O23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1" s="238" t="str">
        <f>IF(Tabla47[[#This Row],[A veces siento que hago todo mal. ]]&gt;=Tabla4[[#This Row],[A veces siento que hago todo mal. ]]+1,"SI",IF(Tabla47[[#This Row],[A veces siento que hago todo mal. ]]="","","NO"))</f>
        <v/>
      </c>
      <c r="AC23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1" s="242" t="str">
        <f t="shared" si="3"/>
        <v/>
      </c>
    </row>
    <row r="232" spans="1:35" x14ac:dyDescent="0.5">
      <c r="A232" s="199">
        <v>230</v>
      </c>
      <c r="B232" s="213">
        <f>'Cuestionario inicial'!B232</f>
        <v>0</v>
      </c>
      <c r="C232" s="214">
        <f>'Cuestionario inicial'!C232</f>
        <v>0</v>
      </c>
      <c r="D232" s="214">
        <f>'Cuestionario inicial'!D232</f>
        <v>0</v>
      </c>
      <c r="E232" s="214">
        <f>'Cuestionario inicial'!E232</f>
        <v>0</v>
      </c>
      <c r="F232" s="215">
        <f>'Cuestionario inicial'!F232</f>
        <v>0</v>
      </c>
      <c r="G232" s="216">
        <f>'Cuestionario inicial'!G232</f>
        <v>0</v>
      </c>
      <c r="H232" s="214">
        <f>'Cuestionario inicial'!H232</f>
        <v>0</v>
      </c>
      <c r="I232" s="214">
        <f>'Cuestionario inicial'!I232</f>
        <v>0</v>
      </c>
      <c r="J232" s="217">
        <f>'Cuestionario inicial'!J232</f>
        <v>0</v>
      </c>
      <c r="K232" s="218">
        <f>'Cuestionario inicial'!K232</f>
        <v>0</v>
      </c>
      <c r="L232" s="219">
        <f>'Cuestionario inicial'!L232</f>
        <v>0</v>
      </c>
      <c r="M232" s="219">
        <f>'Cuestionario inicial'!M232</f>
        <v>0</v>
      </c>
      <c r="N232" s="223">
        <f>'Cuestionario inicial'!N232</f>
        <v>0</v>
      </c>
      <c r="O23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2" s="238" t="str">
        <f>IF(Tabla47[[#This Row],[A veces siento que hago todo mal. ]]&gt;=Tabla4[[#This Row],[A veces siento que hago todo mal. ]]+1,"SI",IF(Tabla47[[#This Row],[A veces siento que hago todo mal. ]]="","","NO"))</f>
        <v/>
      </c>
      <c r="AC23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2" s="242" t="str">
        <f t="shared" si="3"/>
        <v/>
      </c>
    </row>
    <row r="233" spans="1:35" x14ac:dyDescent="0.5">
      <c r="A233" s="199">
        <v>231</v>
      </c>
      <c r="B233" s="224">
        <f>'Cuestionario inicial'!B233</f>
        <v>0</v>
      </c>
      <c r="C233" s="225">
        <f>'Cuestionario inicial'!C233</f>
        <v>0</v>
      </c>
      <c r="D233" s="225">
        <f>'Cuestionario inicial'!D233</f>
        <v>0</v>
      </c>
      <c r="E233" s="225">
        <f>'Cuestionario inicial'!E233</f>
        <v>0</v>
      </c>
      <c r="F233" s="225">
        <f>'Cuestionario inicial'!F233</f>
        <v>0</v>
      </c>
      <c r="G233" s="225">
        <f>'Cuestionario inicial'!G233</f>
        <v>0</v>
      </c>
      <c r="H233" s="225">
        <f>'Cuestionario inicial'!H233</f>
        <v>0</v>
      </c>
      <c r="I233" s="225">
        <f>'Cuestionario inicial'!I233</f>
        <v>0</v>
      </c>
      <c r="J233" s="225">
        <f>'Cuestionario inicial'!J233</f>
        <v>0</v>
      </c>
      <c r="K233" s="226">
        <f>'Cuestionario inicial'!K233</f>
        <v>0</v>
      </c>
      <c r="L233" s="225">
        <f>'Cuestionario inicial'!L233</f>
        <v>0</v>
      </c>
      <c r="M233" s="225">
        <f>'Cuestionario inicial'!M233</f>
        <v>0</v>
      </c>
      <c r="N233" s="227">
        <f>'Cuestionario inicial'!N233</f>
        <v>0</v>
      </c>
      <c r="O23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3" s="238" t="str">
        <f>IF(Tabla47[[#This Row],[A veces siento que hago todo mal. ]]&gt;=Tabla4[[#This Row],[A veces siento que hago todo mal. ]]+1,"SI",IF(Tabla47[[#This Row],[A veces siento que hago todo mal. ]]="","","NO"))</f>
        <v/>
      </c>
      <c r="AC23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3" s="242" t="str">
        <f t="shared" si="3"/>
        <v/>
      </c>
    </row>
    <row r="234" spans="1:35" x14ac:dyDescent="0.5">
      <c r="A234" s="199">
        <v>232</v>
      </c>
      <c r="B234" s="213">
        <f>'Cuestionario inicial'!B234</f>
        <v>0</v>
      </c>
      <c r="C234" s="214">
        <f>'Cuestionario inicial'!C234</f>
        <v>0</v>
      </c>
      <c r="D234" s="214">
        <f>'Cuestionario inicial'!D234</f>
        <v>0</v>
      </c>
      <c r="E234" s="214">
        <f>'Cuestionario inicial'!E234</f>
        <v>0</v>
      </c>
      <c r="F234" s="215">
        <f>'Cuestionario inicial'!F234</f>
        <v>0</v>
      </c>
      <c r="G234" s="216">
        <f>'Cuestionario inicial'!G234</f>
        <v>0</v>
      </c>
      <c r="H234" s="214">
        <f>'Cuestionario inicial'!H234</f>
        <v>0</v>
      </c>
      <c r="I234" s="214">
        <f>'Cuestionario inicial'!I234</f>
        <v>0</v>
      </c>
      <c r="J234" s="217">
        <f>'Cuestionario inicial'!J234</f>
        <v>0</v>
      </c>
      <c r="K234" s="218">
        <f>'Cuestionario inicial'!K234</f>
        <v>0</v>
      </c>
      <c r="L234" s="219">
        <f>'Cuestionario inicial'!L234</f>
        <v>0</v>
      </c>
      <c r="M234" s="219">
        <f>'Cuestionario inicial'!M234</f>
        <v>0</v>
      </c>
      <c r="N234" s="223">
        <f>'Cuestionario inicial'!N234</f>
        <v>0</v>
      </c>
      <c r="O23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4" s="238" t="str">
        <f>IF(Tabla47[[#This Row],[A veces siento que hago todo mal. ]]&gt;=Tabla4[[#This Row],[A veces siento que hago todo mal. ]]+1,"SI",IF(Tabla47[[#This Row],[A veces siento que hago todo mal. ]]="","","NO"))</f>
        <v/>
      </c>
      <c r="AC23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4" s="242" t="str">
        <f t="shared" si="3"/>
        <v/>
      </c>
    </row>
    <row r="235" spans="1:35" x14ac:dyDescent="0.5">
      <c r="A235" s="199">
        <v>233</v>
      </c>
      <c r="B235" s="224">
        <f>'Cuestionario inicial'!B235</f>
        <v>0</v>
      </c>
      <c r="C235" s="225">
        <f>'Cuestionario inicial'!C235</f>
        <v>0</v>
      </c>
      <c r="D235" s="225">
        <f>'Cuestionario inicial'!D235</f>
        <v>0</v>
      </c>
      <c r="E235" s="225">
        <f>'Cuestionario inicial'!E235</f>
        <v>0</v>
      </c>
      <c r="F235" s="225">
        <f>'Cuestionario inicial'!F235</f>
        <v>0</v>
      </c>
      <c r="G235" s="225">
        <f>'Cuestionario inicial'!G235</f>
        <v>0</v>
      </c>
      <c r="H235" s="225">
        <f>'Cuestionario inicial'!H235</f>
        <v>0</v>
      </c>
      <c r="I235" s="225">
        <f>'Cuestionario inicial'!I235</f>
        <v>0</v>
      </c>
      <c r="J235" s="225">
        <f>'Cuestionario inicial'!J235</f>
        <v>0</v>
      </c>
      <c r="K235" s="226">
        <f>'Cuestionario inicial'!K235</f>
        <v>0</v>
      </c>
      <c r="L235" s="225">
        <f>'Cuestionario inicial'!L235</f>
        <v>0</v>
      </c>
      <c r="M235" s="225">
        <f>'Cuestionario inicial'!M235</f>
        <v>0</v>
      </c>
      <c r="N235" s="227">
        <f>'Cuestionario inicial'!N235</f>
        <v>0</v>
      </c>
      <c r="O23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5" s="238" t="str">
        <f>IF(Tabla47[[#This Row],[A veces siento que hago todo mal. ]]&gt;=Tabla4[[#This Row],[A veces siento que hago todo mal. ]]+1,"SI",IF(Tabla47[[#This Row],[A veces siento que hago todo mal. ]]="","","NO"))</f>
        <v/>
      </c>
      <c r="AC23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5" s="242" t="str">
        <f t="shared" si="3"/>
        <v/>
      </c>
    </row>
    <row r="236" spans="1:35" x14ac:dyDescent="0.5">
      <c r="A236" s="199">
        <v>234</v>
      </c>
      <c r="B236" s="213">
        <f>'Cuestionario inicial'!B236</f>
        <v>0</v>
      </c>
      <c r="C236" s="214">
        <f>'Cuestionario inicial'!C236</f>
        <v>0</v>
      </c>
      <c r="D236" s="214">
        <f>'Cuestionario inicial'!D236</f>
        <v>0</v>
      </c>
      <c r="E236" s="214">
        <f>'Cuestionario inicial'!E236</f>
        <v>0</v>
      </c>
      <c r="F236" s="215">
        <f>'Cuestionario inicial'!F236</f>
        <v>0</v>
      </c>
      <c r="G236" s="216">
        <f>'Cuestionario inicial'!G236</f>
        <v>0</v>
      </c>
      <c r="H236" s="214">
        <f>'Cuestionario inicial'!H236</f>
        <v>0</v>
      </c>
      <c r="I236" s="214">
        <f>'Cuestionario inicial'!I236</f>
        <v>0</v>
      </c>
      <c r="J236" s="217">
        <f>'Cuestionario inicial'!J236</f>
        <v>0</v>
      </c>
      <c r="K236" s="218">
        <f>'Cuestionario inicial'!K236</f>
        <v>0</v>
      </c>
      <c r="L236" s="219">
        <f>'Cuestionario inicial'!L236</f>
        <v>0</v>
      </c>
      <c r="M236" s="219">
        <f>'Cuestionario inicial'!M236</f>
        <v>0</v>
      </c>
      <c r="N236" s="223">
        <f>'Cuestionario inicial'!N236</f>
        <v>0</v>
      </c>
      <c r="O23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6" s="238" t="str">
        <f>IF(Tabla47[[#This Row],[A veces siento que hago todo mal. ]]&gt;=Tabla4[[#This Row],[A veces siento que hago todo mal. ]]+1,"SI",IF(Tabla47[[#This Row],[A veces siento que hago todo mal. ]]="","","NO"))</f>
        <v/>
      </c>
      <c r="AC23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6" s="242" t="str">
        <f t="shared" si="3"/>
        <v/>
      </c>
    </row>
    <row r="237" spans="1:35" x14ac:dyDescent="0.5">
      <c r="A237" s="199">
        <v>235</v>
      </c>
      <c r="B237" s="224">
        <f>'Cuestionario inicial'!B237</f>
        <v>0</v>
      </c>
      <c r="C237" s="225">
        <f>'Cuestionario inicial'!C237</f>
        <v>0</v>
      </c>
      <c r="D237" s="225">
        <f>'Cuestionario inicial'!D237</f>
        <v>0</v>
      </c>
      <c r="E237" s="225">
        <f>'Cuestionario inicial'!E237</f>
        <v>0</v>
      </c>
      <c r="F237" s="225">
        <f>'Cuestionario inicial'!F237</f>
        <v>0</v>
      </c>
      <c r="G237" s="225">
        <f>'Cuestionario inicial'!G237</f>
        <v>0</v>
      </c>
      <c r="H237" s="225">
        <f>'Cuestionario inicial'!H237</f>
        <v>0</v>
      </c>
      <c r="I237" s="225">
        <f>'Cuestionario inicial'!I237</f>
        <v>0</v>
      </c>
      <c r="J237" s="225">
        <f>'Cuestionario inicial'!J237</f>
        <v>0</v>
      </c>
      <c r="K237" s="226">
        <f>'Cuestionario inicial'!K237</f>
        <v>0</v>
      </c>
      <c r="L237" s="225">
        <f>'Cuestionario inicial'!L237</f>
        <v>0</v>
      </c>
      <c r="M237" s="225">
        <f>'Cuestionario inicial'!M237</f>
        <v>0</v>
      </c>
      <c r="N237" s="227">
        <f>'Cuestionario inicial'!N237</f>
        <v>0</v>
      </c>
      <c r="O23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7" s="238" t="str">
        <f>IF(Tabla47[[#This Row],[A veces siento que hago todo mal. ]]&gt;=Tabla4[[#This Row],[A veces siento que hago todo mal. ]]+1,"SI",IF(Tabla47[[#This Row],[A veces siento que hago todo mal. ]]="","","NO"))</f>
        <v/>
      </c>
      <c r="AC23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7" s="242" t="str">
        <f t="shared" si="3"/>
        <v/>
      </c>
    </row>
    <row r="238" spans="1:35" x14ac:dyDescent="0.5">
      <c r="A238" s="199">
        <v>236</v>
      </c>
      <c r="B238" s="213">
        <f>'Cuestionario inicial'!B238</f>
        <v>0</v>
      </c>
      <c r="C238" s="214">
        <f>'Cuestionario inicial'!C238</f>
        <v>0</v>
      </c>
      <c r="D238" s="214">
        <f>'Cuestionario inicial'!D238</f>
        <v>0</v>
      </c>
      <c r="E238" s="214">
        <f>'Cuestionario inicial'!E238</f>
        <v>0</v>
      </c>
      <c r="F238" s="215">
        <f>'Cuestionario inicial'!F238</f>
        <v>0</v>
      </c>
      <c r="G238" s="216">
        <f>'Cuestionario inicial'!G238</f>
        <v>0</v>
      </c>
      <c r="H238" s="214">
        <f>'Cuestionario inicial'!H238</f>
        <v>0</v>
      </c>
      <c r="I238" s="214">
        <f>'Cuestionario inicial'!I238</f>
        <v>0</v>
      </c>
      <c r="J238" s="217">
        <f>'Cuestionario inicial'!J238</f>
        <v>0</v>
      </c>
      <c r="K238" s="218">
        <f>'Cuestionario inicial'!K238</f>
        <v>0</v>
      </c>
      <c r="L238" s="219">
        <f>'Cuestionario inicial'!L238</f>
        <v>0</v>
      </c>
      <c r="M238" s="219">
        <f>'Cuestionario inicial'!M238</f>
        <v>0</v>
      </c>
      <c r="N238" s="223">
        <f>'Cuestionario inicial'!N238</f>
        <v>0</v>
      </c>
      <c r="O23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8" s="238" t="str">
        <f>IF(Tabla47[[#This Row],[A veces siento que hago todo mal. ]]&gt;=Tabla4[[#This Row],[A veces siento que hago todo mal. ]]+1,"SI",IF(Tabla47[[#This Row],[A veces siento que hago todo mal. ]]="","","NO"))</f>
        <v/>
      </c>
      <c r="AC23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8" s="242" t="str">
        <f t="shared" si="3"/>
        <v/>
      </c>
    </row>
    <row r="239" spans="1:35" x14ac:dyDescent="0.5">
      <c r="A239" s="199">
        <v>237</v>
      </c>
      <c r="B239" s="224">
        <f>'Cuestionario inicial'!B239</f>
        <v>0</v>
      </c>
      <c r="C239" s="225">
        <f>'Cuestionario inicial'!C239</f>
        <v>0</v>
      </c>
      <c r="D239" s="225">
        <f>'Cuestionario inicial'!D239</f>
        <v>0</v>
      </c>
      <c r="E239" s="225">
        <f>'Cuestionario inicial'!E239</f>
        <v>0</v>
      </c>
      <c r="F239" s="225">
        <f>'Cuestionario inicial'!F239</f>
        <v>0</v>
      </c>
      <c r="G239" s="225">
        <f>'Cuestionario inicial'!G239</f>
        <v>0</v>
      </c>
      <c r="H239" s="225">
        <f>'Cuestionario inicial'!H239</f>
        <v>0</v>
      </c>
      <c r="I239" s="225">
        <f>'Cuestionario inicial'!I239</f>
        <v>0</v>
      </c>
      <c r="J239" s="225">
        <f>'Cuestionario inicial'!J239</f>
        <v>0</v>
      </c>
      <c r="K239" s="226">
        <f>'Cuestionario inicial'!K239</f>
        <v>0</v>
      </c>
      <c r="L239" s="225">
        <f>'Cuestionario inicial'!L239</f>
        <v>0</v>
      </c>
      <c r="M239" s="225">
        <f>'Cuestionario inicial'!M239</f>
        <v>0</v>
      </c>
      <c r="N239" s="227">
        <f>'Cuestionario inicial'!N239</f>
        <v>0</v>
      </c>
      <c r="O23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3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3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3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3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3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3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3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3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3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3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3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3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39" s="238" t="str">
        <f>IF(Tabla47[[#This Row],[A veces siento que hago todo mal. ]]&gt;=Tabla4[[#This Row],[A veces siento que hago todo mal. ]]+1,"SI",IF(Tabla47[[#This Row],[A veces siento que hago todo mal. ]]="","","NO"))</f>
        <v/>
      </c>
      <c r="AC23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3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3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3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3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3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39" s="242" t="str">
        <f t="shared" si="3"/>
        <v/>
      </c>
    </row>
    <row r="240" spans="1:35" x14ac:dyDescent="0.5">
      <c r="A240" s="199">
        <v>238</v>
      </c>
      <c r="B240" s="213">
        <f>'Cuestionario inicial'!B240</f>
        <v>0</v>
      </c>
      <c r="C240" s="214">
        <f>'Cuestionario inicial'!C240</f>
        <v>0</v>
      </c>
      <c r="D240" s="214">
        <f>'Cuestionario inicial'!D240</f>
        <v>0</v>
      </c>
      <c r="E240" s="214">
        <f>'Cuestionario inicial'!E240</f>
        <v>0</v>
      </c>
      <c r="F240" s="215">
        <f>'Cuestionario inicial'!F240</f>
        <v>0</v>
      </c>
      <c r="G240" s="216">
        <f>'Cuestionario inicial'!G240</f>
        <v>0</v>
      </c>
      <c r="H240" s="214">
        <f>'Cuestionario inicial'!H240</f>
        <v>0</v>
      </c>
      <c r="I240" s="214">
        <f>'Cuestionario inicial'!I240</f>
        <v>0</v>
      </c>
      <c r="J240" s="217">
        <f>'Cuestionario inicial'!J240</f>
        <v>0</v>
      </c>
      <c r="K240" s="218">
        <f>'Cuestionario inicial'!K240</f>
        <v>0</v>
      </c>
      <c r="L240" s="219">
        <f>'Cuestionario inicial'!L240</f>
        <v>0</v>
      </c>
      <c r="M240" s="219">
        <f>'Cuestionario inicial'!M240</f>
        <v>0</v>
      </c>
      <c r="N240" s="223">
        <f>'Cuestionario inicial'!N240</f>
        <v>0</v>
      </c>
      <c r="O24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0" s="238" t="str">
        <f>IF(Tabla47[[#This Row],[A veces siento que hago todo mal. ]]&gt;=Tabla4[[#This Row],[A veces siento que hago todo mal. ]]+1,"SI",IF(Tabla47[[#This Row],[A veces siento que hago todo mal. ]]="","","NO"))</f>
        <v/>
      </c>
      <c r="AC24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0" s="242" t="str">
        <f t="shared" si="3"/>
        <v/>
      </c>
    </row>
    <row r="241" spans="1:35" x14ac:dyDescent="0.5">
      <c r="A241" s="199">
        <v>239</v>
      </c>
      <c r="B241" s="224">
        <f>'Cuestionario inicial'!B241</f>
        <v>0</v>
      </c>
      <c r="C241" s="225">
        <f>'Cuestionario inicial'!C241</f>
        <v>0</v>
      </c>
      <c r="D241" s="225">
        <f>'Cuestionario inicial'!D241</f>
        <v>0</v>
      </c>
      <c r="E241" s="225">
        <f>'Cuestionario inicial'!E241</f>
        <v>0</v>
      </c>
      <c r="F241" s="225">
        <f>'Cuestionario inicial'!F241</f>
        <v>0</v>
      </c>
      <c r="G241" s="225">
        <f>'Cuestionario inicial'!G241</f>
        <v>0</v>
      </c>
      <c r="H241" s="225">
        <f>'Cuestionario inicial'!H241</f>
        <v>0</v>
      </c>
      <c r="I241" s="225">
        <f>'Cuestionario inicial'!I241</f>
        <v>0</v>
      </c>
      <c r="J241" s="225">
        <f>'Cuestionario inicial'!J241</f>
        <v>0</v>
      </c>
      <c r="K241" s="226">
        <f>'Cuestionario inicial'!K241</f>
        <v>0</v>
      </c>
      <c r="L241" s="225">
        <f>'Cuestionario inicial'!L241</f>
        <v>0</v>
      </c>
      <c r="M241" s="225">
        <f>'Cuestionario inicial'!M241</f>
        <v>0</v>
      </c>
      <c r="N241" s="227">
        <f>'Cuestionario inicial'!N241</f>
        <v>0</v>
      </c>
      <c r="O24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1" s="238" t="str">
        <f>IF(Tabla47[[#This Row],[A veces siento que hago todo mal. ]]&gt;=Tabla4[[#This Row],[A veces siento que hago todo mal. ]]+1,"SI",IF(Tabla47[[#This Row],[A veces siento que hago todo mal. ]]="","","NO"))</f>
        <v/>
      </c>
      <c r="AC24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1" s="242" t="str">
        <f t="shared" si="3"/>
        <v/>
      </c>
    </row>
    <row r="242" spans="1:35" x14ac:dyDescent="0.5">
      <c r="A242" s="199">
        <v>240</v>
      </c>
      <c r="B242" s="213">
        <f>'Cuestionario inicial'!B242</f>
        <v>0</v>
      </c>
      <c r="C242" s="214">
        <f>'Cuestionario inicial'!C242</f>
        <v>0</v>
      </c>
      <c r="D242" s="214">
        <f>'Cuestionario inicial'!D242</f>
        <v>0</v>
      </c>
      <c r="E242" s="214">
        <f>'Cuestionario inicial'!E242</f>
        <v>0</v>
      </c>
      <c r="F242" s="215">
        <f>'Cuestionario inicial'!F242</f>
        <v>0</v>
      </c>
      <c r="G242" s="216">
        <f>'Cuestionario inicial'!G242</f>
        <v>0</v>
      </c>
      <c r="H242" s="214">
        <f>'Cuestionario inicial'!H242</f>
        <v>0</v>
      </c>
      <c r="I242" s="214">
        <f>'Cuestionario inicial'!I242</f>
        <v>0</v>
      </c>
      <c r="J242" s="217">
        <f>'Cuestionario inicial'!J242</f>
        <v>0</v>
      </c>
      <c r="K242" s="218">
        <f>'Cuestionario inicial'!K242</f>
        <v>0</v>
      </c>
      <c r="L242" s="219">
        <f>'Cuestionario inicial'!L242</f>
        <v>0</v>
      </c>
      <c r="M242" s="219">
        <f>'Cuestionario inicial'!M242</f>
        <v>0</v>
      </c>
      <c r="N242" s="223">
        <f>'Cuestionario inicial'!N242</f>
        <v>0</v>
      </c>
      <c r="O24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2" s="238" t="str">
        <f>IF(Tabla47[[#This Row],[A veces siento que hago todo mal. ]]&gt;=Tabla4[[#This Row],[A veces siento que hago todo mal. ]]+1,"SI",IF(Tabla47[[#This Row],[A veces siento que hago todo mal. ]]="","","NO"))</f>
        <v/>
      </c>
      <c r="AC24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2" s="242" t="str">
        <f t="shared" si="3"/>
        <v/>
      </c>
    </row>
    <row r="243" spans="1:35" x14ac:dyDescent="0.5">
      <c r="A243" s="199">
        <v>241</v>
      </c>
      <c r="B243" s="224">
        <f>'Cuestionario inicial'!B243</f>
        <v>0</v>
      </c>
      <c r="C243" s="225">
        <f>'Cuestionario inicial'!C243</f>
        <v>0</v>
      </c>
      <c r="D243" s="225">
        <f>'Cuestionario inicial'!D243</f>
        <v>0</v>
      </c>
      <c r="E243" s="225">
        <f>'Cuestionario inicial'!E243</f>
        <v>0</v>
      </c>
      <c r="F243" s="225">
        <f>'Cuestionario inicial'!F243</f>
        <v>0</v>
      </c>
      <c r="G243" s="225">
        <f>'Cuestionario inicial'!G243</f>
        <v>0</v>
      </c>
      <c r="H243" s="225">
        <f>'Cuestionario inicial'!H243</f>
        <v>0</v>
      </c>
      <c r="I243" s="225">
        <f>'Cuestionario inicial'!I243</f>
        <v>0</v>
      </c>
      <c r="J243" s="225">
        <f>'Cuestionario inicial'!J243</f>
        <v>0</v>
      </c>
      <c r="K243" s="226">
        <f>'Cuestionario inicial'!K243</f>
        <v>0</v>
      </c>
      <c r="L243" s="225">
        <f>'Cuestionario inicial'!L243</f>
        <v>0</v>
      </c>
      <c r="M243" s="225">
        <f>'Cuestionario inicial'!M243</f>
        <v>0</v>
      </c>
      <c r="N243" s="227">
        <f>'Cuestionario inicial'!N243</f>
        <v>0</v>
      </c>
      <c r="O24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3" s="238" t="str">
        <f>IF(Tabla47[[#This Row],[A veces siento que hago todo mal. ]]&gt;=Tabla4[[#This Row],[A veces siento que hago todo mal. ]]+1,"SI",IF(Tabla47[[#This Row],[A veces siento que hago todo mal. ]]="","","NO"))</f>
        <v/>
      </c>
      <c r="AC24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3" s="242" t="str">
        <f t="shared" si="3"/>
        <v/>
      </c>
    </row>
    <row r="244" spans="1:35" x14ac:dyDescent="0.5">
      <c r="A244" s="199">
        <v>242</v>
      </c>
      <c r="B244" s="213">
        <f>'Cuestionario inicial'!B244</f>
        <v>0</v>
      </c>
      <c r="C244" s="214">
        <f>'Cuestionario inicial'!C244</f>
        <v>0</v>
      </c>
      <c r="D244" s="214">
        <f>'Cuestionario inicial'!D244</f>
        <v>0</v>
      </c>
      <c r="E244" s="214">
        <f>'Cuestionario inicial'!E244</f>
        <v>0</v>
      </c>
      <c r="F244" s="215">
        <f>'Cuestionario inicial'!F244</f>
        <v>0</v>
      </c>
      <c r="G244" s="216">
        <f>'Cuestionario inicial'!G244</f>
        <v>0</v>
      </c>
      <c r="H244" s="214">
        <f>'Cuestionario inicial'!H244</f>
        <v>0</v>
      </c>
      <c r="I244" s="214">
        <f>'Cuestionario inicial'!I244</f>
        <v>0</v>
      </c>
      <c r="J244" s="217">
        <f>'Cuestionario inicial'!J244</f>
        <v>0</v>
      </c>
      <c r="K244" s="218">
        <f>'Cuestionario inicial'!K244</f>
        <v>0</v>
      </c>
      <c r="L244" s="219">
        <f>'Cuestionario inicial'!L244</f>
        <v>0</v>
      </c>
      <c r="M244" s="219">
        <f>'Cuestionario inicial'!M244</f>
        <v>0</v>
      </c>
      <c r="N244" s="223">
        <f>'Cuestionario inicial'!N244</f>
        <v>0</v>
      </c>
      <c r="O24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4" s="238" t="str">
        <f>IF(Tabla47[[#This Row],[A veces siento que hago todo mal. ]]&gt;=Tabla4[[#This Row],[A veces siento que hago todo mal. ]]+1,"SI",IF(Tabla47[[#This Row],[A veces siento que hago todo mal. ]]="","","NO"))</f>
        <v/>
      </c>
      <c r="AC24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4" s="242" t="str">
        <f t="shared" si="3"/>
        <v/>
      </c>
    </row>
    <row r="245" spans="1:35" x14ac:dyDescent="0.5">
      <c r="A245" s="199">
        <v>243</v>
      </c>
      <c r="B245" s="224">
        <f>'Cuestionario inicial'!B245</f>
        <v>0</v>
      </c>
      <c r="C245" s="225">
        <f>'Cuestionario inicial'!C245</f>
        <v>0</v>
      </c>
      <c r="D245" s="225">
        <f>'Cuestionario inicial'!D245</f>
        <v>0</v>
      </c>
      <c r="E245" s="225">
        <f>'Cuestionario inicial'!E245</f>
        <v>0</v>
      </c>
      <c r="F245" s="225">
        <f>'Cuestionario inicial'!F245</f>
        <v>0</v>
      </c>
      <c r="G245" s="225">
        <f>'Cuestionario inicial'!G245</f>
        <v>0</v>
      </c>
      <c r="H245" s="225">
        <f>'Cuestionario inicial'!H245</f>
        <v>0</v>
      </c>
      <c r="I245" s="225">
        <f>'Cuestionario inicial'!I245</f>
        <v>0</v>
      </c>
      <c r="J245" s="225">
        <f>'Cuestionario inicial'!J245</f>
        <v>0</v>
      </c>
      <c r="K245" s="226">
        <f>'Cuestionario inicial'!K245</f>
        <v>0</v>
      </c>
      <c r="L245" s="225">
        <f>'Cuestionario inicial'!L245</f>
        <v>0</v>
      </c>
      <c r="M245" s="225">
        <f>'Cuestionario inicial'!M245</f>
        <v>0</v>
      </c>
      <c r="N245" s="227">
        <f>'Cuestionario inicial'!N245</f>
        <v>0</v>
      </c>
      <c r="O24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5" s="238" t="str">
        <f>IF(Tabla47[[#This Row],[A veces siento que hago todo mal. ]]&gt;=Tabla4[[#This Row],[A veces siento que hago todo mal. ]]+1,"SI",IF(Tabla47[[#This Row],[A veces siento que hago todo mal. ]]="","","NO"))</f>
        <v/>
      </c>
      <c r="AC24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5" s="242" t="str">
        <f t="shared" si="3"/>
        <v/>
      </c>
    </row>
    <row r="246" spans="1:35" x14ac:dyDescent="0.5">
      <c r="A246" s="199">
        <v>244</v>
      </c>
      <c r="B246" s="213">
        <f>'Cuestionario inicial'!B246</f>
        <v>0</v>
      </c>
      <c r="C246" s="214">
        <f>'Cuestionario inicial'!C246</f>
        <v>0</v>
      </c>
      <c r="D246" s="214">
        <f>'Cuestionario inicial'!D246</f>
        <v>0</v>
      </c>
      <c r="E246" s="214">
        <f>'Cuestionario inicial'!E246</f>
        <v>0</v>
      </c>
      <c r="F246" s="215">
        <f>'Cuestionario inicial'!F246</f>
        <v>0</v>
      </c>
      <c r="G246" s="216">
        <f>'Cuestionario inicial'!G246</f>
        <v>0</v>
      </c>
      <c r="H246" s="214">
        <f>'Cuestionario inicial'!H246</f>
        <v>0</v>
      </c>
      <c r="I246" s="214">
        <f>'Cuestionario inicial'!I246</f>
        <v>0</v>
      </c>
      <c r="J246" s="217">
        <f>'Cuestionario inicial'!J246</f>
        <v>0</v>
      </c>
      <c r="K246" s="218">
        <f>'Cuestionario inicial'!K246</f>
        <v>0</v>
      </c>
      <c r="L246" s="219">
        <f>'Cuestionario inicial'!L246</f>
        <v>0</v>
      </c>
      <c r="M246" s="219">
        <f>'Cuestionario inicial'!M246</f>
        <v>0</v>
      </c>
      <c r="N246" s="223">
        <f>'Cuestionario inicial'!N246</f>
        <v>0</v>
      </c>
      <c r="O24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6" s="238" t="str">
        <f>IF(Tabla47[[#This Row],[A veces siento que hago todo mal. ]]&gt;=Tabla4[[#This Row],[A veces siento que hago todo mal. ]]+1,"SI",IF(Tabla47[[#This Row],[A veces siento que hago todo mal. ]]="","","NO"))</f>
        <v/>
      </c>
      <c r="AC24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6" s="242" t="str">
        <f t="shared" si="3"/>
        <v/>
      </c>
    </row>
    <row r="247" spans="1:35" x14ac:dyDescent="0.5">
      <c r="A247" s="199">
        <v>245</v>
      </c>
      <c r="B247" s="224">
        <f>'Cuestionario inicial'!B247</f>
        <v>0</v>
      </c>
      <c r="C247" s="225">
        <f>'Cuestionario inicial'!C247</f>
        <v>0</v>
      </c>
      <c r="D247" s="225">
        <f>'Cuestionario inicial'!D247</f>
        <v>0</v>
      </c>
      <c r="E247" s="225">
        <f>'Cuestionario inicial'!E247</f>
        <v>0</v>
      </c>
      <c r="F247" s="225">
        <f>'Cuestionario inicial'!F247</f>
        <v>0</v>
      </c>
      <c r="G247" s="225">
        <f>'Cuestionario inicial'!G247</f>
        <v>0</v>
      </c>
      <c r="H247" s="225">
        <f>'Cuestionario inicial'!H247</f>
        <v>0</v>
      </c>
      <c r="I247" s="225">
        <f>'Cuestionario inicial'!I247</f>
        <v>0</v>
      </c>
      <c r="J247" s="225">
        <f>'Cuestionario inicial'!J247</f>
        <v>0</v>
      </c>
      <c r="K247" s="226">
        <f>'Cuestionario inicial'!K247</f>
        <v>0</v>
      </c>
      <c r="L247" s="225">
        <f>'Cuestionario inicial'!L247</f>
        <v>0</v>
      </c>
      <c r="M247" s="225">
        <f>'Cuestionario inicial'!M247</f>
        <v>0</v>
      </c>
      <c r="N247" s="227">
        <f>'Cuestionario inicial'!N247</f>
        <v>0</v>
      </c>
      <c r="O24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7" s="238" t="str">
        <f>IF(Tabla47[[#This Row],[A veces siento que hago todo mal. ]]&gt;=Tabla4[[#This Row],[A veces siento que hago todo mal. ]]+1,"SI",IF(Tabla47[[#This Row],[A veces siento que hago todo mal. ]]="","","NO"))</f>
        <v/>
      </c>
      <c r="AC24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7" s="242" t="str">
        <f t="shared" si="3"/>
        <v/>
      </c>
    </row>
    <row r="248" spans="1:35" x14ac:dyDescent="0.5">
      <c r="A248" s="199">
        <v>246</v>
      </c>
      <c r="B248" s="213">
        <f>'Cuestionario inicial'!B248</f>
        <v>0</v>
      </c>
      <c r="C248" s="214">
        <f>'Cuestionario inicial'!C248</f>
        <v>0</v>
      </c>
      <c r="D248" s="214">
        <f>'Cuestionario inicial'!D248</f>
        <v>0</v>
      </c>
      <c r="E248" s="214">
        <f>'Cuestionario inicial'!E248</f>
        <v>0</v>
      </c>
      <c r="F248" s="215">
        <f>'Cuestionario inicial'!F248</f>
        <v>0</v>
      </c>
      <c r="G248" s="216">
        <f>'Cuestionario inicial'!G248</f>
        <v>0</v>
      </c>
      <c r="H248" s="214">
        <f>'Cuestionario inicial'!H248</f>
        <v>0</v>
      </c>
      <c r="I248" s="214">
        <f>'Cuestionario inicial'!I248</f>
        <v>0</v>
      </c>
      <c r="J248" s="217">
        <f>'Cuestionario inicial'!J248</f>
        <v>0</v>
      </c>
      <c r="K248" s="218">
        <f>'Cuestionario inicial'!K248</f>
        <v>0</v>
      </c>
      <c r="L248" s="219">
        <f>'Cuestionario inicial'!L248</f>
        <v>0</v>
      </c>
      <c r="M248" s="219">
        <f>'Cuestionario inicial'!M248</f>
        <v>0</v>
      </c>
      <c r="N248" s="223">
        <f>'Cuestionario inicial'!N248</f>
        <v>0</v>
      </c>
      <c r="O24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8" s="238" t="str">
        <f>IF(Tabla47[[#This Row],[A veces siento que hago todo mal. ]]&gt;=Tabla4[[#This Row],[A veces siento que hago todo mal. ]]+1,"SI",IF(Tabla47[[#This Row],[A veces siento que hago todo mal. ]]="","","NO"))</f>
        <v/>
      </c>
      <c r="AC24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8" s="242" t="str">
        <f t="shared" si="3"/>
        <v/>
      </c>
    </row>
    <row r="249" spans="1:35" x14ac:dyDescent="0.5">
      <c r="A249" s="199">
        <v>247</v>
      </c>
      <c r="B249" s="224">
        <f>'Cuestionario inicial'!B249</f>
        <v>0</v>
      </c>
      <c r="C249" s="225">
        <f>'Cuestionario inicial'!C249</f>
        <v>0</v>
      </c>
      <c r="D249" s="225">
        <f>'Cuestionario inicial'!D249</f>
        <v>0</v>
      </c>
      <c r="E249" s="225">
        <f>'Cuestionario inicial'!E249</f>
        <v>0</v>
      </c>
      <c r="F249" s="225">
        <f>'Cuestionario inicial'!F249</f>
        <v>0</v>
      </c>
      <c r="G249" s="225">
        <f>'Cuestionario inicial'!G249</f>
        <v>0</v>
      </c>
      <c r="H249" s="225">
        <f>'Cuestionario inicial'!H249</f>
        <v>0</v>
      </c>
      <c r="I249" s="225">
        <f>'Cuestionario inicial'!I249</f>
        <v>0</v>
      </c>
      <c r="J249" s="225">
        <f>'Cuestionario inicial'!J249</f>
        <v>0</v>
      </c>
      <c r="K249" s="226">
        <f>'Cuestionario inicial'!K249</f>
        <v>0</v>
      </c>
      <c r="L249" s="225">
        <f>'Cuestionario inicial'!L249</f>
        <v>0</v>
      </c>
      <c r="M249" s="225">
        <f>'Cuestionario inicial'!M249</f>
        <v>0</v>
      </c>
      <c r="N249" s="227">
        <f>'Cuestionario inicial'!N249</f>
        <v>0</v>
      </c>
      <c r="O24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4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4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4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4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4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4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4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4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4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4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4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4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49" s="238" t="str">
        <f>IF(Tabla47[[#This Row],[A veces siento que hago todo mal. ]]&gt;=Tabla4[[#This Row],[A veces siento que hago todo mal. ]]+1,"SI",IF(Tabla47[[#This Row],[A veces siento que hago todo mal. ]]="","","NO"))</f>
        <v/>
      </c>
      <c r="AC24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4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4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4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4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4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49" s="242" t="str">
        <f t="shared" si="3"/>
        <v/>
      </c>
    </row>
    <row r="250" spans="1:35" x14ac:dyDescent="0.5">
      <c r="A250" s="199">
        <v>248</v>
      </c>
      <c r="B250" s="213">
        <f>'Cuestionario inicial'!B250</f>
        <v>0</v>
      </c>
      <c r="C250" s="214">
        <f>'Cuestionario inicial'!C250</f>
        <v>0</v>
      </c>
      <c r="D250" s="214">
        <f>'Cuestionario inicial'!D250</f>
        <v>0</v>
      </c>
      <c r="E250" s="214">
        <f>'Cuestionario inicial'!E250</f>
        <v>0</v>
      </c>
      <c r="F250" s="215">
        <f>'Cuestionario inicial'!F250</f>
        <v>0</v>
      </c>
      <c r="G250" s="216">
        <f>'Cuestionario inicial'!G250</f>
        <v>0</v>
      </c>
      <c r="H250" s="214">
        <f>'Cuestionario inicial'!H250</f>
        <v>0</v>
      </c>
      <c r="I250" s="214">
        <f>'Cuestionario inicial'!I250</f>
        <v>0</v>
      </c>
      <c r="J250" s="217">
        <f>'Cuestionario inicial'!J250</f>
        <v>0</v>
      </c>
      <c r="K250" s="218">
        <f>'Cuestionario inicial'!K250</f>
        <v>0</v>
      </c>
      <c r="L250" s="219">
        <f>'Cuestionario inicial'!L250</f>
        <v>0</v>
      </c>
      <c r="M250" s="219">
        <f>'Cuestionario inicial'!M250</f>
        <v>0</v>
      </c>
      <c r="N250" s="223">
        <f>'Cuestionario inicial'!N250</f>
        <v>0</v>
      </c>
      <c r="O25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0" s="238" t="str">
        <f>IF(Tabla47[[#This Row],[A veces siento que hago todo mal. ]]&gt;=Tabla4[[#This Row],[A veces siento que hago todo mal. ]]+1,"SI",IF(Tabla47[[#This Row],[A veces siento que hago todo mal. ]]="","","NO"))</f>
        <v/>
      </c>
      <c r="AC25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0" s="242" t="str">
        <f t="shared" si="3"/>
        <v/>
      </c>
    </row>
    <row r="251" spans="1:35" x14ac:dyDescent="0.5">
      <c r="A251" s="199">
        <v>249</v>
      </c>
      <c r="B251" s="224">
        <f>'Cuestionario inicial'!B251</f>
        <v>0</v>
      </c>
      <c r="C251" s="225">
        <f>'Cuestionario inicial'!C251</f>
        <v>0</v>
      </c>
      <c r="D251" s="225">
        <f>'Cuestionario inicial'!D251</f>
        <v>0</v>
      </c>
      <c r="E251" s="225">
        <f>'Cuestionario inicial'!E251</f>
        <v>0</v>
      </c>
      <c r="F251" s="225">
        <f>'Cuestionario inicial'!F251</f>
        <v>0</v>
      </c>
      <c r="G251" s="225">
        <f>'Cuestionario inicial'!G251</f>
        <v>0</v>
      </c>
      <c r="H251" s="225">
        <f>'Cuestionario inicial'!H251</f>
        <v>0</v>
      </c>
      <c r="I251" s="225">
        <f>'Cuestionario inicial'!I251</f>
        <v>0</v>
      </c>
      <c r="J251" s="225">
        <f>'Cuestionario inicial'!J251</f>
        <v>0</v>
      </c>
      <c r="K251" s="226">
        <f>'Cuestionario inicial'!K251</f>
        <v>0</v>
      </c>
      <c r="L251" s="225">
        <f>'Cuestionario inicial'!L251</f>
        <v>0</v>
      </c>
      <c r="M251" s="225">
        <f>'Cuestionario inicial'!M251</f>
        <v>0</v>
      </c>
      <c r="N251" s="227">
        <f>'Cuestionario inicial'!N251</f>
        <v>0</v>
      </c>
      <c r="O25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1" s="238" t="str">
        <f>IF(Tabla47[[#This Row],[A veces siento que hago todo mal. ]]&gt;=Tabla4[[#This Row],[A veces siento que hago todo mal. ]]+1,"SI",IF(Tabla47[[#This Row],[A veces siento que hago todo mal. ]]="","","NO"))</f>
        <v/>
      </c>
      <c r="AC25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1" s="242" t="str">
        <f t="shared" si="3"/>
        <v/>
      </c>
    </row>
    <row r="252" spans="1:35" x14ac:dyDescent="0.5">
      <c r="A252" s="199">
        <v>250</v>
      </c>
      <c r="B252" s="213">
        <f>'Cuestionario inicial'!B252</f>
        <v>0</v>
      </c>
      <c r="C252" s="214">
        <f>'Cuestionario inicial'!C252</f>
        <v>0</v>
      </c>
      <c r="D252" s="214">
        <f>'Cuestionario inicial'!D252</f>
        <v>0</v>
      </c>
      <c r="E252" s="214">
        <f>'Cuestionario inicial'!E252</f>
        <v>0</v>
      </c>
      <c r="F252" s="215">
        <f>'Cuestionario inicial'!F252</f>
        <v>0</v>
      </c>
      <c r="G252" s="216">
        <f>'Cuestionario inicial'!G252</f>
        <v>0</v>
      </c>
      <c r="H252" s="214">
        <f>'Cuestionario inicial'!H252</f>
        <v>0</v>
      </c>
      <c r="I252" s="214">
        <f>'Cuestionario inicial'!I252</f>
        <v>0</v>
      </c>
      <c r="J252" s="217">
        <f>'Cuestionario inicial'!J252</f>
        <v>0</v>
      </c>
      <c r="K252" s="218">
        <f>'Cuestionario inicial'!K252</f>
        <v>0</v>
      </c>
      <c r="L252" s="219">
        <f>'Cuestionario inicial'!L252</f>
        <v>0</v>
      </c>
      <c r="M252" s="219">
        <f>'Cuestionario inicial'!M252</f>
        <v>0</v>
      </c>
      <c r="N252" s="223">
        <f>'Cuestionario inicial'!N252</f>
        <v>0</v>
      </c>
      <c r="O25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2" s="238" t="str">
        <f>IF(Tabla47[[#This Row],[A veces siento que hago todo mal. ]]&gt;=Tabla4[[#This Row],[A veces siento que hago todo mal. ]]+1,"SI",IF(Tabla47[[#This Row],[A veces siento que hago todo mal. ]]="","","NO"))</f>
        <v/>
      </c>
      <c r="AC25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2" s="242" t="str">
        <f t="shared" si="3"/>
        <v/>
      </c>
    </row>
    <row r="253" spans="1:35" x14ac:dyDescent="0.5">
      <c r="A253" s="199">
        <v>251</v>
      </c>
      <c r="B253" s="224">
        <f>'Cuestionario inicial'!B253</f>
        <v>0</v>
      </c>
      <c r="C253" s="225">
        <f>'Cuestionario inicial'!C253</f>
        <v>0</v>
      </c>
      <c r="D253" s="225">
        <f>'Cuestionario inicial'!D253</f>
        <v>0</v>
      </c>
      <c r="E253" s="225">
        <f>'Cuestionario inicial'!E253</f>
        <v>0</v>
      </c>
      <c r="F253" s="225">
        <f>'Cuestionario inicial'!F253</f>
        <v>0</v>
      </c>
      <c r="G253" s="225">
        <f>'Cuestionario inicial'!G253</f>
        <v>0</v>
      </c>
      <c r="H253" s="225">
        <f>'Cuestionario inicial'!H253</f>
        <v>0</v>
      </c>
      <c r="I253" s="225">
        <f>'Cuestionario inicial'!I253</f>
        <v>0</v>
      </c>
      <c r="J253" s="225">
        <f>'Cuestionario inicial'!J253</f>
        <v>0</v>
      </c>
      <c r="K253" s="226">
        <f>'Cuestionario inicial'!K253</f>
        <v>0</v>
      </c>
      <c r="L253" s="225">
        <f>'Cuestionario inicial'!L253</f>
        <v>0</v>
      </c>
      <c r="M253" s="225">
        <f>'Cuestionario inicial'!M253</f>
        <v>0</v>
      </c>
      <c r="N253" s="227">
        <f>'Cuestionario inicial'!N253</f>
        <v>0</v>
      </c>
      <c r="O25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3" s="238" t="str">
        <f>IF(Tabla47[[#This Row],[A veces siento que hago todo mal. ]]&gt;=Tabla4[[#This Row],[A veces siento que hago todo mal. ]]+1,"SI",IF(Tabla47[[#This Row],[A veces siento que hago todo mal. ]]="","","NO"))</f>
        <v/>
      </c>
      <c r="AC25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3" s="242" t="str">
        <f t="shared" si="3"/>
        <v/>
      </c>
    </row>
    <row r="254" spans="1:35" x14ac:dyDescent="0.5">
      <c r="A254" s="199">
        <v>252</v>
      </c>
      <c r="B254" s="213">
        <f>'Cuestionario inicial'!B254</f>
        <v>0</v>
      </c>
      <c r="C254" s="214">
        <f>'Cuestionario inicial'!C254</f>
        <v>0</v>
      </c>
      <c r="D254" s="214">
        <f>'Cuestionario inicial'!D254</f>
        <v>0</v>
      </c>
      <c r="E254" s="214">
        <f>'Cuestionario inicial'!E254</f>
        <v>0</v>
      </c>
      <c r="F254" s="215">
        <f>'Cuestionario inicial'!F254</f>
        <v>0</v>
      </c>
      <c r="G254" s="216">
        <f>'Cuestionario inicial'!G254</f>
        <v>0</v>
      </c>
      <c r="H254" s="214">
        <f>'Cuestionario inicial'!H254</f>
        <v>0</v>
      </c>
      <c r="I254" s="214">
        <f>'Cuestionario inicial'!I254</f>
        <v>0</v>
      </c>
      <c r="J254" s="217">
        <f>'Cuestionario inicial'!J254</f>
        <v>0</v>
      </c>
      <c r="K254" s="218">
        <f>'Cuestionario inicial'!K254</f>
        <v>0</v>
      </c>
      <c r="L254" s="219">
        <f>'Cuestionario inicial'!L254</f>
        <v>0</v>
      </c>
      <c r="M254" s="219">
        <f>'Cuestionario inicial'!M254</f>
        <v>0</v>
      </c>
      <c r="N254" s="223">
        <f>'Cuestionario inicial'!N254</f>
        <v>0</v>
      </c>
      <c r="O25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4" s="238" t="str">
        <f>IF(Tabla47[[#This Row],[A veces siento que hago todo mal. ]]&gt;=Tabla4[[#This Row],[A veces siento que hago todo mal. ]]+1,"SI",IF(Tabla47[[#This Row],[A veces siento que hago todo mal. ]]="","","NO"))</f>
        <v/>
      </c>
      <c r="AC25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4" s="242" t="str">
        <f t="shared" si="3"/>
        <v/>
      </c>
    </row>
    <row r="255" spans="1:35" x14ac:dyDescent="0.5">
      <c r="A255" s="199">
        <v>253</v>
      </c>
      <c r="B255" s="224">
        <f>'Cuestionario inicial'!B255</f>
        <v>0</v>
      </c>
      <c r="C255" s="225">
        <f>'Cuestionario inicial'!C255</f>
        <v>0</v>
      </c>
      <c r="D255" s="225">
        <f>'Cuestionario inicial'!D255</f>
        <v>0</v>
      </c>
      <c r="E255" s="225">
        <f>'Cuestionario inicial'!E255</f>
        <v>0</v>
      </c>
      <c r="F255" s="225">
        <f>'Cuestionario inicial'!F255</f>
        <v>0</v>
      </c>
      <c r="G255" s="225">
        <f>'Cuestionario inicial'!G255</f>
        <v>0</v>
      </c>
      <c r="H255" s="225">
        <f>'Cuestionario inicial'!H255</f>
        <v>0</v>
      </c>
      <c r="I255" s="225">
        <f>'Cuestionario inicial'!I255</f>
        <v>0</v>
      </c>
      <c r="J255" s="225">
        <f>'Cuestionario inicial'!J255</f>
        <v>0</v>
      </c>
      <c r="K255" s="226">
        <f>'Cuestionario inicial'!K255</f>
        <v>0</v>
      </c>
      <c r="L255" s="225">
        <f>'Cuestionario inicial'!L255</f>
        <v>0</v>
      </c>
      <c r="M255" s="225">
        <f>'Cuestionario inicial'!M255</f>
        <v>0</v>
      </c>
      <c r="N255" s="227">
        <f>'Cuestionario inicial'!N255</f>
        <v>0</v>
      </c>
      <c r="O25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5" s="238" t="str">
        <f>IF(Tabla47[[#This Row],[A veces siento que hago todo mal. ]]&gt;=Tabla4[[#This Row],[A veces siento que hago todo mal. ]]+1,"SI",IF(Tabla47[[#This Row],[A veces siento que hago todo mal. ]]="","","NO"))</f>
        <v/>
      </c>
      <c r="AC25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5" s="242" t="str">
        <f t="shared" si="3"/>
        <v/>
      </c>
    </row>
    <row r="256" spans="1:35" x14ac:dyDescent="0.5">
      <c r="A256" s="199">
        <v>254</v>
      </c>
      <c r="B256" s="213">
        <f>'Cuestionario inicial'!B256</f>
        <v>0</v>
      </c>
      <c r="C256" s="214">
        <f>'Cuestionario inicial'!C256</f>
        <v>0</v>
      </c>
      <c r="D256" s="214">
        <f>'Cuestionario inicial'!D256</f>
        <v>0</v>
      </c>
      <c r="E256" s="214">
        <f>'Cuestionario inicial'!E256</f>
        <v>0</v>
      </c>
      <c r="F256" s="215">
        <f>'Cuestionario inicial'!F256</f>
        <v>0</v>
      </c>
      <c r="G256" s="216">
        <f>'Cuestionario inicial'!G256</f>
        <v>0</v>
      </c>
      <c r="H256" s="214">
        <f>'Cuestionario inicial'!H256</f>
        <v>0</v>
      </c>
      <c r="I256" s="214">
        <f>'Cuestionario inicial'!I256</f>
        <v>0</v>
      </c>
      <c r="J256" s="217">
        <f>'Cuestionario inicial'!J256</f>
        <v>0</v>
      </c>
      <c r="K256" s="218">
        <f>'Cuestionario inicial'!K256</f>
        <v>0</v>
      </c>
      <c r="L256" s="219">
        <f>'Cuestionario inicial'!L256</f>
        <v>0</v>
      </c>
      <c r="M256" s="219">
        <f>'Cuestionario inicial'!M256</f>
        <v>0</v>
      </c>
      <c r="N256" s="223">
        <f>'Cuestionario inicial'!N256</f>
        <v>0</v>
      </c>
      <c r="O25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6" s="238" t="str">
        <f>IF(Tabla47[[#This Row],[A veces siento que hago todo mal. ]]&gt;=Tabla4[[#This Row],[A veces siento que hago todo mal. ]]+1,"SI",IF(Tabla47[[#This Row],[A veces siento que hago todo mal. ]]="","","NO"))</f>
        <v/>
      </c>
      <c r="AC25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6" s="242" t="str">
        <f t="shared" si="3"/>
        <v/>
      </c>
    </row>
    <row r="257" spans="1:35" x14ac:dyDescent="0.5">
      <c r="A257" s="199">
        <v>255</v>
      </c>
      <c r="B257" s="224">
        <f>'Cuestionario inicial'!B257</f>
        <v>0</v>
      </c>
      <c r="C257" s="225">
        <f>'Cuestionario inicial'!C257</f>
        <v>0</v>
      </c>
      <c r="D257" s="225">
        <f>'Cuestionario inicial'!D257</f>
        <v>0</v>
      </c>
      <c r="E257" s="225">
        <f>'Cuestionario inicial'!E257</f>
        <v>0</v>
      </c>
      <c r="F257" s="225">
        <f>'Cuestionario inicial'!F257</f>
        <v>0</v>
      </c>
      <c r="G257" s="225">
        <f>'Cuestionario inicial'!G257</f>
        <v>0</v>
      </c>
      <c r="H257" s="225">
        <f>'Cuestionario inicial'!H257</f>
        <v>0</v>
      </c>
      <c r="I257" s="225">
        <f>'Cuestionario inicial'!I257</f>
        <v>0</v>
      </c>
      <c r="J257" s="225">
        <f>'Cuestionario inicial'!J257</f>
        <v>0</v>
      </c>
      <c r="K257" s="226">
        <f>'Cuestionario inicial'!K257</f>
        <v>0</v>
      </c>
      <c r="L257" s="225">
        <f>'Cuestionario inicial'!L257</f>
        <v>0</v>
      </c>
      <c r="M257" s="225">
        <f>'Cuestionario inicial'!M257</f>
        <v>0</v>
      </c>
      <c r="N257" s="227">
        <f>'Cuestionario inicial'!N257</f>
        <v>0</v>
      </c>
      <c r="O25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7" s="238" t="str">
        <f>IF(Tabla47[[#This Row],[A veces siento que hago todo mal. ]]&gt;=Tabla4[[#This Row],[A veces siento que hago todo mal. ]]+1,"SI",IF(Tabla47[[#This Row],[A veces siento que hago todo mal. ]]="","","NO"))</f>
        <v/>
      </c>
      <c r="AC25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7" s="242" t="str">
        <f t="shared" si="3"/>
        <v/>
      </c>
    </row>
    <row r="258" spans="1:35" x14ac:dyDescent="0.5">
      <c r="A258" s="199">
        <v>256</v>
      </c>
      <c r="B258" s="213">
        <f>'Cuestionario inicial'!B258</f>
        <v>0</v>
      </c>
      <c r="C258" s="214">
        <f>'Cuestionario inicial'!C258</f>
        <v>0</v>
      </c>
      <c r="D258" s="214">
        <f>'Cuestionario inicial'!D258</f>
        <v>0</v>
      </c>
      <c r="E258" s="214">
        <f>'Cuestionario inicial'!E258</f>
        <v>0</v>
      </c>
      <c r="F258" s="215">
        <f>'Cuestionario inicial'!F258</f>
        <v>0</v>
      </c>
      <c r="G258" s="216">
        <f>'Cuestionario inicial'!G258</f>
        <v>0</v>
      </c>
      <c r="H258" s="214">
        <f>'Cuestionario inicial'!H258</f>
        <v>0</v>
      </c>
      <c r="I258" s="214">
        <f>'Cuestionario inicial'!I258</f>
        <v>0</v>
      </c>
      <c r="J258" s="217">
        <f>'Cuestionario inicial'!J258</f>
        <v>0</v>
      </c>
      <c r="K258" s="218">
        <f>'Cuestionario inicial'!K258</f>
        <v>0</v>
      </c>
      <c r="L258" s="219">
        <f>'Cuestionario inicial'!L258</f>
        <v>0</v>
      </c>
      <c r="M258" s="219">
        <f>'Cuestionario inicial'!M258</f>
        <v>0</v>
      </c>
      <c r="N258" s="223">
        <f>'Cuestionario inicial'!N258</f>
        <v>0</v>
      </c>
      <c r="O25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8" s="238" t="str">
        <f>IF(Tabla47[[#This Row],[A veces siento que hago todo mal. ]]&gt;=Tabla4[[#This Row],[A veces siento que hago todo mal. ]]+1,"SI",IF(Tabla47[[#This Row],[A veces siento que hago todo mal. ]]="","","NO"))</f>
        <v/>
      </c>
      <c r="AC25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8" s="242" t="str">
        <f t="shared" si="3"/>
        <v/>
      </c>
    </row>
    <row r="259" spans="1:35" x14ac:dyDescent="0.5">
      <c r="A259" s="199">
        <v>257</v>
      </c>
      <c r="B259" s="224">
        <f>'Cuestionario inicial'!B259</f>
        <v>0</v>
      </c>
      <c r="C259" s="225">
        <f>'Cuestionario inicial'!C259</f>
        <v>0</v>
      </c>
      <c r="D259" s="225">
        <f>'Cuestionario inicial'!D259</f>
        <v>0</v>
      </c>
      <c r="E259" s="225">
        <f>'Cuestionario inicial'!E259</f>
        <v>0</v>
      </c>
      <c r="F259" s="225">
        <f>'Cuestionario inicial'!F259</f>
        <v>0</v>
      </c>
      <c r="G259" s="225">
        <f>'Cuestionario inicial'!G259</f>
        <v>0</v>
      </c>
      <c r="H259" s="225">
        <f>'Cuestionario inicial'!H259</f>
        <v>0</v>
      </c>
      <c r="I259" s="225">
        <f>'Cuestionario inicial'!I259</f>
        <v>0</v>
      </c>
      <c r="J259" s="225">
        <f>'Cuestionario inicial'!J259</f>
        <v>0</v>
      </c>
      <c r="K259" s="226">
        <f>'Cuestionario inicial'!K259</f>
        <v>0</v>
      </c>
      <c r="L259" s="225">
        <f>'Cuestionario inicial'!L259</f>
        <v>0</v>
      </c>
      <c r="M259" s="225">
        <f>'Cuestionario inicial'!M259</f>
        <v>0</v>
      </c>
      <c r="N259" s="227">
        <f>'Cuestionario inicial'!N259</f>
        <v>0</v>
      </c>
      <c r="O25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5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5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5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5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5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5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5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5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5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5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5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5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59" s="238" t="str">
        <f>IF(Tabla47[[#This Row],[A veces siento que hago todo mal. ]]&gt;=Tabla4[[#This Row],[A veces siento que hago todo mal. ]]+1,"SI",IF(Tabla47[[#This Row],[A veces siento que hago todo mal. ]]="","","NO"))</f>
        <v/>
      </c>
      <c r="AC25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5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5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5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5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5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59" s="242" t="str">
        <f t="shared" si="3"/>
        <v/>
      </c>
    </row>
    <row r="260" spans="1:35" x14ac:dyDescent="0.5">
      <c r="A260" s="199">
        <v>258</v>
      </c>
      <c r="B260" s="213">
        <f>'Cuestionario inicial'!B260</f>
        <v>0</v>
      </c>
      <c r="C260" s="214">
        <f>'Cuestionario inicial'!C260</f>
        <v>0</v>
      </c>
      <c r="D260" s="214">
        <f>'Cuestionario inicial'!D260</f>
        <v>0</v>
      </c>
      <c r="E260" s="214">
        <f>'Cuestionario inicial'!E260</f>
        <v>0</v>
      </c>
      <c r="F260" s="215">
        <f>'Cuestionario inicial'!F260</f>
        <v>0</v>
      </c>
      <c r="G260" s="216">
        <f>'Cuestionario inicial'!G260</f>
        <v>0</v>
      </c>
      <c r="H260" s="214">
        <f>'Cuestionario inicial'!H260</f>
        <v>0</v>
      </c>
      <c r="I260" s="214">
        <f>'Cuestionario inicial'!I260</f>
        <v>0</v>
      </c>
      <c r="J260" s="217">
        <f>'Cuestionario inicial'!J260</f>
        <v>0</v>
      </c>
      <c r="K260" s="218">
        <f>'Cuestionario inicial'!K260</f>
        <v>0</v>
      </c>
      <c r="L260" s="219">
        <f>'Cuestionario inicial'!L260</f>
        <v>0</v>
      </c>
      <c r="M260" s="219">
        <f>'Cuestionario inicial'!M260</f>
        <v>0</v>
      </c>
      <c r="N260" s="223">
        <f>'Cuestionario inicial'!N260</f>
        <v>0</v>
      </c>
      <c r="O26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0" s="238" t="str">
        <f>IF(Tabla47[[#This Row],[A veces siento que hago todo mal. ]]&gt;=Tabla4[[#This Row],[A veces siento que hago todo mal. ]]+1,"SI",IF(Tabla47[[#This Row],[A veces siento que hago todo mal. ]]="","","NO"))</f>
        <v/>
      </c>
      <c r="AC26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0" s="242" t="str">
        <f t="shared" ref="AI260:AI323" si="4">IF(COUNTIF(O260:AH260,"SI")&gt;=3,"SI",IF(COUNTIF(O260:AH260,""),"","NO"))</f>
        <v/>
      </c>
    </row>
    <row r="261" spans="1:35" x14ac:dyDescent="0.5">
      <c r="A261" s="199">
        <v>259</v>
      </c>
      <c r="B261" s="224">
        <f>'Cuestionario inicial'!B261</f>
        <v>0</v>
      </c>
      <c r="C261" s="225">
        <f>'Cuestionario inicial'!C261</f>
        <v>0</v>
      </c>
      <c r="D261" s="225">
        <f>'Cuestionario inicial'!D261</f>
        <v>0</v>
      </c>
      <c r="E261" s="225">
        <f>'Cuestionario inicial'!E261</f>
        <v>0</v>
      </c>
      <c r="F261" s="225">
        <f>'Cuestionario inicial'!F261</f>
        <v>0</v>
      </c>
      <c r="G261" s="225">
        <f>'Cuestionario inicial'!G261</f>
        <v>0</v>
      </c>
      <c r="H261" s="225">
        <f>'Cuestionario inicial'!H261</f>
        <v>0</v>
      </c>
      <c r="I261" s="225">
        <f>'Cuestionario inicial'!I261</f>
        <v>0</v>
      </c>
      <c r="J261" s="225">
        <f>'Cuestionario inicial'!J261</f>
        <v>0</v>
      </c>
      <c r="K261" s="226">
        <f>'Cuestionario inicial'!K261</f>
        <v>0</v>
      </c>
      <c r="L261" s="225">
        <f>'Cuestionario inicial'!L261</f>
        <v>0</v>
      </c>
      <c r="M261" s="225">
        <f>'Cuestionario inicial'!M261</f>
        <v>0</v>
      </c>
      <c r="N261" s="227">
        <f>'Cuestionario inicial'!N261</f>
        <v>0</v>
      </c>
      <c r="O26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1" s="238" t="str">
        <f>IF(Tabla47[[#This Row],[A veces siento que hago todo mal. ]]&gt;=Tabla4[[#This Row],[A veces siento que hago todo mal. ]]+1,"SI",IF(Tabla47[[#This Row],[A veces siento que hago todo mal. ]]="","","NO"))</f>
        <v/>
      </c>
      <c r="AC26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1" s="242" t="str">
        <f t="shared" si="4"/>
        <v/>
      </c>
    </row>
    <row r="262" spans="1:35" x14ac:dyDescent="0.5">
      <c r="A262" s="199">
        <v>260</v>
      </c>
      <c r="B262" s="213">
        <f>'Cuestionario inicial'!B262</f>
        <v>0</v>
      </c>
      <c r="C262" s="214">
        <f>'Cuestionario inicial'!C262</f>
        <v>0</v>
      </c>
      <c r="D262" s="214">
        <f>'Cuestionario inicial'!D262</f>
        <v>0</v>
      </c>
      <c r="E262" s="214">
        <f>'Cuestionario inicial'!E262</f>
        <v>0</v>
      </c>
      <c r="F262" s="215">
        <f>'Cuestionario inicial'!F262</f>
        <v>0</v>
      </c>
      <c r="G262" s="216">
        <f>'Cuestionario inicial'!G262</f>
        <v>0</v>
      </c>
      <c r="H262" s="214">
        <f>'Cuestionario inicial'!H262</f>
        <v>0</v>
      </c>
      <c r="I262" s="214">
        <f>'Cuestionario inicial'!I262</f>
        <v>0</v>
      </c>
      <c r="J262" s="217">
        <f>'Cuestionario inicial'!J262</f>
        <v>0</v>
      </c>
      <c r="K262" s="218">
        <f>'Cuestionario inicial'!K262</f>
        <v>0</v>
      </c>
      <c r="L262" s="219">
        <f>'Cuestionario inicial'!L262</f>
        <v>0</v>
      </c>
      <c r="M262" s="219">
        <f>'Cuestionario inicial'!M262</f>
        <v>0</v>
      </c>
      <c r="N262" s="223">
        <f>'Cuestionario inicial'!N262</f>
        <v>0</v>
      </c>
      <c r="O26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2" s="238" t="str">
        <f>IF(Tabla47[[#This Row],[A veces siento que hago todo mal. ]]&gt;=Tabla4[[#This Row],[A veces siento que hago todo mal. ]]+1,"SI",IF(Tabla47[[#This Row],[A veces siento que hago todo mal. ]]="","","NO"))</f>
        <v/>
      </c>
      <c r="AC26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2" s="242" t="str">
        <f t="shared" si="4"/>
        <v/>
      </c>
    </row>
    <row r="263" spans="1:35" x14ac:dyDescent="0.5">
      <c r="A263" s="199">
        <v>261</v>
      </c>
      <c r="B263" s="224">
        <f>'Cuestionario inicial'!B263</f>
        <v>0</v>
      </c>
      <c r="C263" s="225">
        <f>'Cuestionario inicial'!C263</f>
        <v>0</v>
      </c>
      <c r="D263" s="225">
        <f>'Cuestionario inicial'!D263</f>
        <v>0</v>
      </c>
      <c r="E263" s="225">
        <f>'Cuestionario inicial'!E263</f>
        <v>0</v>
      </c>
      <c r="F263" s="225">
        <f>'Cuestionario inicial'!F263</f>
        <v>0</v>
      </c>
      <c r="G263" s="225">
        <f>'Cuestionario inicial'!G263</f>
        <v>0</v>
      </c>
      <c r="H263" s="225">
        <f>'Cuestionario inicial'!H263</f>
        <v>0</v>
      </c>
      <c r="I263" s="225">
        <f>'Cuestionario inicial'!I263</f>
        <v>0</v>
      </c>
      <c r="J263" s="225">
        <f>'Cuestionario inicial'!J263</f>
        <v>0</v>
      </c>
      <c r="K263" s="226">
        <f>'Cuestionario inicial'!K263</f>
        <v>0</v>
      </c>
      <c r="L263" s="225">
        <f>'Cuestionario inicial'!L263</f>
        <v>0</v>
      </c>
      <c r="M263" s="225">
        <f>'Cuestionario inicial'!M263</f>
        <v>0</v>
      </c>
      <c r="N263" s="227">
        <f>'Cuestionario inicial'!N263</f>
        <v>0</v>
      </c>
      <c r="O26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3" s="238" t="str">
        <f>IF(Tabla47[[#This Row],[A veces siento que hago todo mal. ]]&gt;=Tabla4[[#This Row],[A veces siento que hago todo mal. ]]+1,"SI",IF(Tabla47[[#This Row],[A veces siento que hago todo mal. ]]="","","NO"))</f>
        <v/>
      </c>
      <c r="AC26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3" s="242" t="str">
        <f t="shared" si="4"/>
        <v/>
      </c>
    </row>
    <row r="264" spans="1:35" x14ac:dyDescent="0.5">
      <c r="A264" s="199">
        <v>262</v>
      </c>
      <c r="B264" s="213">
        <f>'Cuestionario inicial'!B264</f>
        <v>0</v>
      </c>
      <c r="C264" s="214">
        <f>'Cuestionario inicial'!C264</f>
        <v>0</v>
      </c>
      <c r="D264" s="214">
        <f>'Cuestionario inicial'!D264</f>
        <v>0</v>
      </c>
      <c r="E264" s="214">
        <f>'Cuestionario inicial'!E264</f>
        <v>0</v>
      </c>
      <c r="F264" s="215">
        <f>'Cuestionario inicial'!F264</f>
        <v>0</v>
      </c>
      <c r="G264" s="216">
        <f>'Cuestionario inicial'!G264</f>
        <v>0</v>
      </c>
      <c r="H264" s="214">
        <f>'Cuestionario inicial'!H264</f>
        <v>0</v>
      </c>
      <c r="I264" s="214">
        <f>'Cuestionario inicial'!I264</f>
        <v>0</v>
      </c>
      <c r="J264" s="217">
        <f>'Cuestionario inicial'!J264</f>
        <v>0</v>
      </c>
      <c r="K264" s="218">
        <f>'Cuestionario inicial'!K264</f>
        <v>0</v>
      </c>
      <c r="L264" s="219">
        <f>'Cuestionario inicial'!L264</f>
        <v>0</v>
      </c>
      <c r="M264" s="219">
        <f>'Cuestionario inicial'!M264</f>
        <v>0</v>
      </c>
      <c r="N264" s="223">
        <f>'Cuestionario inicial'!N264</f>
        <v>0</v>
      </c>
      <c r="O26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4" s="238" t="str">
        <f>IF(Tabla47[[#This Row],[A veces siento que hago todo mal. ]]&gt;=Tabla4[[#This Row],[A veces siento que hago todo mal. ]]+1,"SI",IF(Tabla47[[#This Row],[A veces siento que hago todo mal. ]]="","","NO"))</f>
        <v/>
      </c>
      <c r="AC26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4" s="242" t="str">
        <f t="shared" si="4"/>
        <v/>
      </c>
    </row>
    <row r="265" spans="1:35" x14ac:dyDescent="0.5">
      <c r="A265" s="199">
        <v>263</v>
      </c>
      <c r="B265" s="224">
        <f>'Cuestionario inicial'!B265</f>
        <v>0</v>
      </c>
      <c r="C265" s="225">
        <f>'Cuestionario inicial'!C265</f>
        <v>0</v>
      </c>
      <c r="D265" s="225">
        <f>'Cuestionario inicial'!D265</f>
        <v>0</v>
      </c>
      <c r="E265" s="225">
        <f>'Cuestionario inicial'!E265</f>
        <v>0</v>
      </c>
      <c r="F265" s="225">
        <f>'Cuestionario inicial'!F265</f>
        <v>0</v>
      </c>
      <c r="G265" s="225">
        <f>'Cuestionario inicial'!G265</f>
        <v>0</v>
      </c>
      <c r="H265" s="225">
        <f>'Cuestionario inicial'!H265</f>
        <v>0</v>
      </c>
      <c r="I265" s="225">
        <f>'Cuestionario inicial'!I265</f>
        <v>0</v>
      </c>
      <c r="J265" s="225">
        <f>'Cuestionario inicial'!J265</f>
        <v>0</v>
      </c>
      <c r="K265" s="226">
        <f>'Cuestionario inicial'!K265</f>
        <v>0</v>
      </c>
      <c r="L265" s="225">
        <f>'Cuestionario inicial'!L265</f>
        <v>0</v>
      </c>
      <c r="M265" s="225">
        <f>'Cuestionario inicial'!M265</f>
        <v>0</v>
      </c>
      <c r="N265" s="227">
        <f>'Cuestionario inicial'!N265</f>
        <v>0</v>
      </c>
      <c r="O26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5" s="238" t="str">
        <f>IF(Tabla47[[#This Row],[A veces siento que hago todo mal. ]]&gt;=Tabla4[[#This Row],[A veces siento que hago todo mal. ]]+1,"SI",IF(Tabla47[[#This Row],[A veces siento que hago todo mal. ]]="","","NO"))</f>
        <v/>
      </c>
      <c r="AC26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5" s="242" t="str">
        <f t="shared" si="4"/>
        <v/>
      </c>
    </row>
    <row r="266" spans="1:35" x14ac:dyDescent="0.5">
      <c r="A266" s="199">
        <v>264</v>
      </c>
      <c r="B266" s="213">
        <f>'Cuestionario inicial'!B266</f>
        <v>0</v>
      </c>
      <c r="C266" s="214">
        <f>'Cuestionario inicial'!C266</f>
        <v>0</v>
      </c>
      <c r="D266" s="214">
        <f>'Cuestionario inicial'!D266</f>
        <v>0</v>
      </c>
      <c r="E266" s="214">
        <f>'Cuestionario inicial'!E266</f>
        <v>0</v>
      </c>
      <c r="F266" s="215">
        <f>'Cuestionario inicial'!F266</f>
        <v>0</v>
      </c>
      <c r="G266" s="216">
        <f>'Cuestionario inicial'!G266</f>
        <v>0</v>
      </c>
      <c r="H266" s="214">
        <f>'Cuestionario inicial'!H266</f>
        <v>0</v>
      </c>
      <c r="I266" s="214">
        <f>'Cuestionario inicial'!I266</f>
        <v>0</v>
      </c>
      <c r="J266" s="217">
        <f>'Cuestionario inicial'!J266</f>
        <v>0</v>
      </c>
      <c r="K266" s="218">
        <f>'Cuestionario inicial'!K266</f>
        <v>0</v>
      </c>
      <c r="L266" s="219">
        <f>'Cuestionario inicial'!L266</f>
        <v>0</v>
      </c>
      <c r="M266" s="219">
        <f>'Cuestionario inicial'!M266</f>
        <v>0</v>
      </c>
      <c r="N266" s="223">
        <f>'Cuestionario inicial'!N266</f>
        <v>0</v>
      </c>
      <c r="O26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6" s="238" t="str">
        <f>IF(Tabla47[[#This Row],[A veces siento que hago todo mal. ]]&gt;=Tabla4[[#This Row],[A veces siento que hago todo mal. ]]+1,"SI",IF(Tabla47[[#This Row],[A veces siento que hago todo mal. ]]="","","NO"))</f>
        <v/>
      </c>
      <c r="AC26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6" s="242" t="str">
        <f t="shared" si="4"/>
        <v/>
      </c>
    </row>
    <row r="267" spans="1:35" x14ac:dyDescent="0.5">
      <c r="A267" s="199">
        <v>265</v>
      </c>
      <c r="B267" s="224">
        <f>'Cuestionario inicial'!B267</f>
        <v>0</v>
      </c>
      <c r="C267" s="225">
        <f>'Cuestionario inicial'!C267</f>
        <v>0</v>
      </c>
      <c r="D267" s="225">
        <f>'Cuestionario inicial'!D267</f>
        <v>0</v>
      </c>
      <c r="E267" s="225">
        <f>'Cuestionario inicial'!E267</f>
        <v>0</v>
      </c>
      <c r="F267" s="225">
        <f>'Cuestionario inicial'!F267</f>
        <v>0</v>
      </c>
      <c r="G267" s="225">
        <f>'Cuestionario inicial'!G267</f>
        <v>0</v>
      </c>
      <c r="H267" s="225">
        <f>'Cuestionario inicial'!H267</f>
        <v>0</v>
      </c>
      <c r="I267" s="225">
        <f>'Cuestionario inicial'!I267</f>
        <v>0</v>
      </c>
      <c r="J267" s="225">
        <f>'Cuestionario inicial'!J267</f>
        <v>0</v>
      </c>
      <c r="K267" s="226">
        <f>'Cuestionario inicial'!K267</f>
        <v>0</v>
      </c>
      <c r="L267" s="225">
        <f>'Cuestionario inicial'!L267</f>
        <v>0</v>
      </c>
      <c r="M267" s="225">
        <f>'Cuestionario inicial'!M267</f>
        <v>0</v>
      </c>
      <c r="N267" s="227">
        <f>'Cuestionario inicial'!N267</f>
        <v>0</v>
      </c>
      <c r="O26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7" s="238" t="str">
        <f>IF(Tabla47[[#This Row],[A veces siento que hago todo mal. ]]&gt;=Tabla4[[#This Row],[A veces siento que hago todo mal. ]]+1,"SI",IF(Tabla47[[#This Row],[A veces siento que hago todo mal. ]]="","","NO"))</f>
        <v/>
      </c>
      <c r="AC26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7" s="242" t="str">
        <f t="shared" si="4"/>
        <v/>
      </c>
    </row>
    <row r="268" spans="1:35" x14ac:dyDescent="0.5">
      <c r="A268" s="199">
        <v>266</v>
      </c>
      <c r="B268" s="213">
        <f>'Cuestionario inicial'!B268</f>
        <v>0</v>
      </c>
      <c r="C268" s="214">
        <f>'Cuestionario inicial'!C268</f>
        <v>0</v>
      </c>
      <c r="D268" s="214">
        <f>'Cuestionario inicial'!D268</f>
        <v>0</v>
      </c>
      <c r="E268" s="214">
        <f>'Cuestionario inicial'!E268</f>
        <v>0</v>
      </c>
      <c r="F268" s="215">
        <f>'Cuestionario inicial'!F268</f>
        <v>0</v>
      </c>
      <c r="G268" s="216">
        <f>'Cuestionario inicial'!G268</f>
        <v>0</v>
      </c>
      <c r="H268" s="214">
        <f>'Cuestionario inicial'!H268</f>
        <v>0</v>
      </c>
      <c r="I268" s="214">
        <f>'Cuestionario inicial'!I268</f>
        <v>0</v>
      </c>
      <c r="J268" s="217">
        <f>'Cuestionario inicial'!J268</f>
        <v>0</v>
      </c>
      <c r="K268" s="218">
        <f>'Cuestionario inicial'!K268</f>
        <v>0</v>
      </c>
      <c r="L268" s="219">
        <f>'Cuestionario inicial'!L268</f>
        <v>0</v>
      </c>
      <c r="M268" s="219">
        <f>'Cuestionario inicial'!M268</f>
        <v>0</v>
      </c>
      <c r="N268" s="223">
        <f>'Cuestionario inicial'!N268</f>
        <v>0</v>
      </c>
      <c r="O26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8" s="238" t="str">
        <f>IF(Tabla47[[#This Row],[A veces siento que hago todo mal. ]]&gt;=Tabla4[[#This Row],[A veces siento que hago todo mal. ]]+1,"SI",IF(Tabla47[[#This Row],[A veces siento que hago todo mal. ]]="","","NO"))</f>
        <v/>
      </c>
      <c r="AC26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8" s="242" t="str">
        <f t="shared" si="4"/>
        <v/>
      </c>
    </row>
    <row r="269" spans="1:35" x14ac:dyDescent="0.5">
      <c r="A269" s="199">
        <v>267</v>
      </c>
      <c r="B269" s="224">
        <f>'Cuestionario inicial'!B269</f>
        <v>0</v>
      </c>
      <c r="C269" s="225">
        <f>'Cuestionario inicial'!C269</f>
        <v>0</v>
      </c>
      <c r="D269" s="225">
        <f>'Cuestionario inicial'!D269</f>
        <v>0</v>
      </c>
      <c r="E269" s="225">
        <f>'Cuestionario inicial'!E269</f>
        <v>0</v>
      </c>
      <c r="F269" s="225">
        <f>'Cuestionario inicial'!F269</f>
        <v>0</v>
      </c>
      <c r="G269" s="225">
        <f>'Cuestionario inicial'!G269</f>
        <v>0</v>
      </c>
      <c r="H269" s="225">
        <f>'Cuestionario inicial'!H269</f>
        <v>0</v>
      </c>
      <c r="I269" s="225">
        <f>'Cuestionario inicial'!I269</f>
        <v>0</v>
      </c>
      <c r="J269" s="225">
        <f>'Cuestionario inicial'!J269</f>
        <v>0</v>
      </c>
      <c r="K269" s="226">
        <f>'Cuestionario inicial'!K269</f>
        <v>0</v>
      </c>
      <c r="L269" s="225">
        <f>'Cuestionario inicial'!L269</f>
        <v>0</v>
      </c>
      <c r="M269" s="225">
        <f>'Cuestionario inicial'!M269</f>
        <v>0</v>
      </c>
      <c r="N269" s="227">
        <f>'Cuestionario inicial'!N269</f>
        <v>0</v>
      </c>
      <c r="O26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6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6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6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6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6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6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6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6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6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6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6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6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69" s="238" t="str">
        <f>IF(Tabla47[[#This Row],[A veces siento que hago todo mal. ]]&gt;=Tabla4[[#This Row],[A veces siento que hago todo mal. ]]+1,"SI",IF(Tabla47[[#This Row],[A veces siento que hago todo mal. ]]="","","NO"))</f>
        <v/>
      </c>
      <c r="AC26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6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6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6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6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6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69" s="242" t="str">
        <f t="shared" si="4"/>
        <v/>
      </c>
    </row>
    <row r="270" spans="1:35" x14ac:dyDescent="0.5">
      <c r="A270" s="199">
        <v>268</v>
      </c>
      <c r="B270" s="213">
        <f>'Cuestionario inicial'!B270</f>
        <v>0</v>
      </c>
      <c r="C270" s="214">
        <f>'Cuestionario inicial'!C270</f>
        <v>0</v>
      </c>
      <c r="D270" s="214">
        <f>'Cuestionario inicial'!D270</f>
        <v>0</v>
      </c>
      <c r="E270" s="214">
        <f>'Cuestionario inicial'!E270</f>
        <v>0</v>
      </c>
      <c r="F270" s="215">
        <f>'Cuestionario inicial'!F270</f>
        <v>0</v>
      </c>
      <c r="G270" s="216">
        <f>'Cuestionario inicial'!G270</f>
        <v>0</v>
      </c>
      <c r="H270" s="214">
        <f>'Cuestionario inicial'!H270</f>
        <v>0</v>
      </c>
      <c r="I270" s="214">
        <f>'Cuestionario inicial'!I270</f>
        <v>0</v>
      </c>
      <c r="J270" s="217">
        <f>'Cuestionario inicial'!J270</f>
        <v>0</v>
      </c>
      <c r="K270" s="218">
        <f>'Cuestionario inicial'!K270</f>
        <v>0</v>
      </c>
      <c r="L270" s="219">
        <f>'Cuestionario inicial'!L270</f>
        <v>0</v>
      </c>
      <c r="M270" s="219">
        <f>'Cuestionario inicial'!M270</f>
        <v>0</v>
      </c>
      <c r="N270" s="223">
        <f>'Cuestionario inicial'!N270</f>
        <v>0</v>
      </c>
      <c r="O27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0" s="238" t="str">
        <f>IF(Tabla47[[#This Row],[A veces siento que hago todo mal. ]]&gt;=Tabla4[[#This Row],[A veces siento que hago todo mal. ]]+1,"SI",IF(Tabla47[[#This Row],[A veces siento que hago todo mal. ]]="","","NO"))</f>
        <v/>
      </c>
      <c r="AC27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0" s="242" t="str">
        <f t="shared" si="4"/>
        <v/>
      </c>
    </row>
    <row r="271" spans="1:35" x14ac:dyDescent="0.5">
      <c r="A271" s="199">
        <v>269</v>
      </c>
      <c r="B271" s="224">
        <f>'Cuestionario inicial'!B271</f>
        <v>0</v>
      </c>
      <c r="C271" s="225">
        <f>'Cuestionario inicial'!C271</f>
        <v>0</v>
      </c>
      <c r="D271" s="225">
        <f>'Cuestionario inicial'!D271</f>
        <v>0</v>
      </c>
      <c r="E271" s="225">
        <f>'Cuestionario inicial'!E271</f>
        <v>0</v>
      </c>
      <c r="F271" s="225">
        <f>'Cuestionario inicial'!F271</f>
        <v>0</v>
      </c>
      <c r="G271" s="225">
        <f>'Cuestionario inicial'!G271</f>
        <v>0</v>
      </c>
      <c r="H271" s="225">
        <f>'Cuestionario inicial'!H271</f>
        <v>0</v>
      </c>
      <c r="I271" s="225">
        <f>'Cuestionario inicial'!I271</f>
        <v>0</v>
      </c>
      <c r="J271" s="225">
        <f>'Cuestionario inicial'!J271</f>
        <v>0</v>
      </c>
      <c r="K271" s="226">
        <f>'Cuestionario inicial'!K271</f>
        <v>0</v>
      </c>
      <c r="L271" s="225">
        <f>'Cuestionario inicial'!L271</f>
        <v>0</v>
      </c>
      <c r="M271" s="225">
        <f>'Cuestionario inicial'!M271</f>
        <v>0</v>
      </c>
      <c r="N271" s="227">
        <f>'Cuestionario inicial'!N271</f>
        <v>0</v>
      </c>
      <c r="O27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1" s="238" t="str">
        <f>IF(Tabla47[[#This Row],[A veces siento que hago todo mal. ]]&gt;=Tabla4[[#This Row],[A veces siento que hago todo mal. ]]+1,"SI",IF(Tabla47[[#This Row],[A veces siento que hago todo mal. ]]="","","NO"))</f>
        <v/>
      </c>
      <c r="AC27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1" s="242" t="str">
        <f t="shared" si="4"/>
        <v/>
      </c>
    </row>
    <row r="272" spans="1:35" x14ac:dyDescent="0.5">
      <c r="A272" s="199">
        <v>270</v>
      </c>
      <c r="B272" s="213">
        <f>'Cuestionario inicial'!B272</f>
        <v>0</v>
      </c>
      <c r="C272" s="214">
        <f>'Cuestionario inicial'!C272</f>
        <v>0</v>
      </c>
      <c r="D272" s="214">
        <f>'Cuestionario inicial'!D272</f>
        <v>0</v>
      </c>
      <c r="E272" s="214">
        <f>'Cuestionario inicial'!E272</f>
        <v>0</v>
      </c>
      <c r="F272" s="215">
        <f>'Cuestionario inicial'!F272</f>
        <v>0</v>
      </c>
      <c r="G272" s="216">
        <f>'Cuestionario inicial'!G272</f>
        <v>0</v>
      </c>
      <c r="H272" s="214">
        <f>'Cuestionario inicial'!H272</f>
        <v>0</v>
      </c>
      <c r="I272" s="214">
        <f>'Cuestionario inicial'!I272</f>
        <v>0</v>
      </c>
      <c r="J272" s="217">
        <f>'Cuestionario inicial'!J272</f>
        <v>0</v>
      </c>
      <c r="K272" s="218">
        <f>'Cuestionario inicial'!K272</f>
        <v>0</v>
      </c>
      <c r="L272" s="219">
        <f>'Cuestionario inicial'!L272</f>
        <v>0</v>
      </c>
      <c r="M272" s="219">
        <f>'Cuestionario inicial'!M272</f>
        <v>0</v>
      </c>
      <c r="N272" s="223">
        <f>'Cuestionario inicial'!N272</f>
        <v>0</v>
      </c>
      <c r="O27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2" s="238" t="str">
        <f>IF(Tabla47[[#This Row],[A veces siento que hago todo mal. ]]&gt;=Tabla4[[#This Row],[A veces siento que hago todo mal. ]]+1,"SI",IF(Tabla47[[#This Row],[A veces siento que hago todo mal. ]]="","","NO"))</f>
        <v/>
      </c>
      <c r="AC27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2" s="242" t="str">
        <f t="shared" si="4"/>
        <v/>
      </c>
    </row>
    <row r="273" spans="1:35" x14ac:dyDescent="0.5">
      <c r="A273" s="199">
        <v>271</v>
      </c>
      <c r="B273" s="224">
        <f>'Cuestionario inicial'!B273</f>
        <v>0</v>
      </c>
      <c r="C273" s="225">
        <f>'Cuestionario inicial'!C273</f>
        <v>0</v>
      </c>
      <c r="D273" s="225">
        <f>'Cuestionario inicial'!D273</f>
        <v>0</v>
      </c>
      <c r="E273" s="225">
        <f>'Cuestionario inicial'!E273</f>
        <v>0</v>
      </c>
      <c r="F273" s="225">
        <f>'Cuestionario inicial'!F273</f>
        <v>0</v>
      </c>
      <c r="G273" s="225">
        <f>'Cuestionario inicial'!G273</f>
        <v>0</v>
      </c>
      <c r="H273" s="225">
        <f>'Cuestionario inicial'!H273</f>
        <v>0</v>
      </c>
      <c r="I273" s="225">
        <f>'Cuestionario inicial'!I273</f>
        <v>0</v>
      </c>
      <c r="J273" s="225">
        <f>'Cuestionario inicial'!J273</f>
        <v>0</v>
      </c>
      <c r="K273" s="226">
        <f>'Cuestionario inicial'!K273</f>
        <v>0</v>
      </c>
      <c r="L273" s="225">
        <f>'Cuestionario inicial'!L273</f>
        <v>0</v>
      </c>
      <c r="M273" s="225">
        <f>'Cuestionario inicial'!M273</f>
        <v>0</v>
      </c>
      <c r="N273" s="227">
        <f>'Cuestionario inicial'!N273</f>
        <v>0</v>
      </c>
      <c r="O27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3" s="238" t="str">
        <f>IF(Tabla47[[#This Row],[A veces siento que hago todo mal. ]]&gt;=Tabla4[[#This Row],[A veces siento que hago todo mal. ]]+1,"SI",IF(Tabla47[[#This Row],[A veces siento que hago todo mal. ]]="","","NO"))</f>
        <v/>
      </c>
      <c r="AC27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3" s="242" t="str">
        <f t="shared" si="4"/>
        <v/>
      </c>
    </row>
    <row r="274" spans="1:35" x14ac:dyDescent="0.5">
      <c r="A274" s="199">
        <v>272</v>
      </c>
      <c r="B274" s="213">
        <f>'Cuestionario inicial'!B274</f>
        <v>0</v>
      </c>
      <c r="C274" s="214">
        <f>'Cuestionario inicial'!C274</f>
        <v>0</v>
      </c>
      <c r="D274" s="214">
        <f>'Cuestionario inicial'!D274</f>
        <v>0</v>
      </c>
      <c r="E274" s="214">
        <f>'Cuestionario inicial'!E274</f>
        <v>0</v>
      </c>
      <c r="F274" s="215">
        <f>'Cuestionario inicial'!F274</f>
        <v>0</v>
      </c>
      <c r="G274" s="216">
        <f>'Cuestionario inicial'!G274</f>
        <v>0</v>
      </c>
      <c r="H274" s="214">
        <f>'Cuestionario inicial'!H274</f>
        <v>0</v>
      </c>
      <c r="I274" s="214">
        <f>'Cuestionario inicial'!I274</f>
        <v>0</v>
      </c>
      <c r="J274" s="217">
        <f>'Cuestionario inicial'!J274</f>
        <v>0</v>
      </c>
      <c r="K274" s="218">
        <f>'Cuestionario inicial'!K274</f>
        <v>0</v>
      </c>
      <c r="L274" s="219">
        <f>'Cuestionario inicial'!L274</f>
        <v>0</v>
      </c>
      <c r="M274" s="219">
        <f>'Cuestionario inicial'!M274</f>
        <v>0</v>
      </c>
      <c r="N274" s="223">
        <f>'Cuestionario inicial'!N274</f>
        <v>0</v>
      </c>
      <c r="O27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4" s="238" t="str">
        <f>IF(Tabla47[[#This Row],[A veces siento que hago todo mal. ]]&gt;=Tabla4[[#This Row],[A veces siento que hago todo mal. ]]+1,"SI",IF(Tabla47[[#This Row],[A veces siento que hago todo mal. ]]="","","NO"))</f>
        <v/>
      </c>
      <c r="AC27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4" s="242" t="str">
        <f t="shared" si="4"/>
        <v/>
      </c>
    </row>
    <row r="275" spans="1:35" x14ac:dyDescent="0.5">
      <c r="A275" s="199">
        <v>273</v>
      </c>
      <c r="B275" s="224">
        <f>'Cuestionario inicial'!B275</f>
        <v>0</v>
      </c>
      <c r="C275" s="225">
        <f>'Cuestionario inicial'!C275</f>
        <v>0</v>
      </c>
      <c r="D275" s="225">
        <f>'Cuestionario inicial'!D275</f>
        <v>0</v>
      </c>
      <c r="E275" s="225">
        <f>'Cuestionario inicial'!E275</f>
        <v>0</v>
      </c>
      <c r="F275" s="225">
        <f>'Cuestionario inicial'!F275</f>
        <v>0</v>
      </c>
      <c r="G275" s="225">
        <f>'Cuestionario inicial'!G275</f>
        <v>0</v>
      </c>
      <c r="H275" s="225">
        <f>'Cuestionario inicial'!H275</f>
        <v>0</v>
      </c>
      <c r="I275" s="225">
        <f>'Cuestionario inicial'!I275</f>
        <v>0</v>
      </c>
      <c r="J275" s="225">
        <f>'Cuestionario inicial'!J275</f>
        <v>0</v>
      </c>
      <c r="K275" s="226">
        <f>'Cuestionario inicial'!K275</f>
        <v>0</v>
      </c>
      <c r="L275" s="225">
        <f>'Cuestionario inicial'!L275</f>
        <v>0</v>
      </c>
      <c r="M275" s="225">
        <f>'Cuestionario inicial'!M275</f>
        <v>0</v>
      </c>
      <c r="N275" s="227">
        <f>'Cuestionario inicial'!N275</f>
        <v>0</v>
      </c>
      <c r="O27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5" s="238" t="str">
        <f>IF(Tabla47[[#This Row],[A veces siento que hago todo mal. ]]&gt;=Tabla4[[#This Row],[A veces siento que hago todo mal. ]]+1,"SI",IF(Tabla47[[#This Row],[A veces siento que hago todo mal. ]]="","","NO"))</f>
        <v/>
      </c>
      <c r="AC27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5" s="242" t="str">
        <f t="shared" si="4"/>
        <v/>
      </c>
    </row>
    <row r="276" spans="1:35" x14ac:dyDescent="0.5">
      <c r="A276" s="199">
        <v>274</v>
      </c>
      <c r="B276" s="213">
        <f>'Cuestionario inicial'!B276</f>
        <v>0</v>
      </c>
      <c r="C276" s="214">
        <f>'Cuestionario inicial'!C276</f>
        <v>0</v>
      </c>
      <c r="D276" s="214">
        <f>'Cuestionario inicial'!D276</f>
        <v>0</v>
      </c>
      <c r="E276" s="214">
        <f>'Cuestionario inicial'!E276</f>
        <v>0</v>
      </c>
      <c r="F276" s="215">
        <f>'Cuestionario inicial'!F276</f>
        <v>0</v>
      </c>
      <c r="G276" s="216">
        <f>'Cuestionario inicial'!G276</f>
        <v>0</v>
      </c>
      <c r="H276" s="214">
        <f>'Cuestionario inicial'!H276</f>
        <v>0</v>
      </c>
      <c r="I276" s="214">
        <f>'Cuestionario inicial'!I276</f>
        <v>0</v>
      </c>
      <c r="J276" s="217">
        <f>'Cuestionario inicial'!J276</f>
        <v>0</v>
      </c>
      <c r="K276" s="218">
        <f>'Cuestionario inicial'!K276</f>
        <v>0</v>
      </c>
      <c r="L276" s="219">
        <f>'Cuestionario inicial'!L276</f>
        <v>0</v>
      </c>
      <c r="M276" s="219">
        <f>'Cuestionario inicial'!M276</f>
        <v>0</v>
      </c>
      <c r="N276" s="223">
        <f>'Cuestionario inicial'!N276</f>
        <v>0</v>
      </c>
      <c r="O27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6" s="238" t="str">
        <f>IF(Tabla47[[#This Row],[A veces siento que hago todo mal. ]]&gt;=Tabla4[[#This Row],[A veces siento que hago todo mal. ]]+1,"SI",IF(Tabla47[[#This Row],[A veces siento que hago todo mal. ]]="","","NO"))</f>
        <v/>
      </c>
      <c r="AC27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6" s="242" t="str">
        <f t="shared" si="4"/>
        <v/>
      </c>
    </row>
    <row r="277" spans="1:35" x14ac:dyDescent="0.5">
      <c r="A277" s="199">
        <v>275</v>
      </c>
      <c r="B277" s="224">
        <f>'Cuestionario inicial'!B277</f>
        <v>0</v>
      </c>
      <c r="C277" s="225">
        <f>'Cuestionario inicial'!C277</f>
        <v>0</v>
      </c>
      <c r="D277" s="225">
        <f>'Cuestionario inicial'!D277</f>
        <v>0</v>
      </c>
      <c r="E277" s="225">
        <f>'Cuestionario inicial'!E277</f>
        <v>0</v>
      </c>
      <c r="F277" s="225">
        <f>'Cuestionario inicial'!F277</f>
        <v>0</v>
      </c>
      <c r="G277" s="225">
        <f>'Cuestionario inicial'!G277</f>
        <v>0</v>
      </c>
      <c r="H277" s="225">
        <f>'Cuestionario inicial'!H277</f>
        <v>0</v>
      </c>
      <c r="I277" s="225">
        <f>'Cuestionario inicial'!I277</f>
        <v>0</v>
      </c>
      <c r="J277" s="225">
        <f>'Cuestionario inicial'!J277</f>
        <v>0</v>
      </c>
      <c r="K277" s="226">
        <f>'Cuestionario inicial'!K277</f>
        <v>0</v>
      </c>
      <c r="L277" s="225">
        <f>'Cuestionario inicial'!L277</f>
        <v>0</v>
      </c>
      <c r="M277" s="225">
        <f>'Cuestionario inicial'!M277</f>
        <v>0</v>
      </c>
      <c r="N277" s="227">
        <f>'Cuestionario inicial'!N277</f>
        <v>0</v>
      </c>
      <c r="O27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7" s="238" t="str">
        <f>IF(Tabla47[[#This Row],[A veces siento que hago todo mal. ]]&gt;=Tabla4[[#This Row],[A veces siento que hago todo mal. ]]+1,"SI",IF(Tabla47[[#This Row],[A veces siento que hago todo mal. ]]="","","NO"))</f>
        <v/>
      </c>
      <c r="AC27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7" s="242" t="str">
        <f t="shared" si="4"/>
        <v/>
      </c>
    </row>
    <row r="278" spans="1:35" x14ac:dyDescent="0.5">
      <c r="A278" s="199">
        <v>276</v>
      </c>
      <c r="B278" s="213">
        <f>'Cuestionario inicial'!B278</f>
        <v>0</v>
      </c>
      <c r="C278" s="214">
        <f>'Cuestionario inicial'!C278</f>
        <v>0</v>
      </c>
      <c r="D278" s="214">
        <f>'Cuestionario inicial'!D278</f>
        <v>0</v>
      </c>
      <c r="E278" s="214">
        <f>'Cuestionario inicial'!E278</f>
        <v>0</v>
      </c>
      <c r="F278" s="215">
        <f>'Cuestionario inicial'!F278</f>
        <v>0</v>
      </c>
      <c r="G278" s="216">
        <f>'Cuestionario inicial'!G278</f>
        <v>0</v>
      </c>
      <c r="H278" s="214">
        <f>'Cuestionario inicial'!H278</f>
        <v>0</v>
      </c>
      <c r="I278" s="214">
        <f>'Cuestionario inicial'!I278</f>
        <v>0</v>
      </c>
      <c r="J278" s="217">
        <f>'Cuestionario inicial'!J278</f>
        <v>0</v>
      </c>
      <c r="K278" s="218">
        <f>'Cuestionario inicial'!K278</f>
        <v>0</v>
      </c>
      <c r="L278" s="219">
        <f>'Cuestionario inicial'!L278</f>
        <v>0</v>
      </c>
      <c r="M278" s="219">
        <f>'Cuestionario inicial'!M278</f>
        <v>0</v>
      </c>
      <c r="N278" s="223">
        <f>'Cuestionario inicial'!N278</f>
        <v>0</v>
      </c>
      <c r="O27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8" s="238" t="str">
        <f>IF(Tabla47[[#This Row],[A veces siento que hago todo mal. ]]&gt;=Tabla4[[#This Row],[A veces siento que hago todo mal. ]]+1,"SI",IF(Tabla47[[#This Row],[A veces siento que hago todo mal. ]]="","","NO"))</f>
        <v/>
      </c>
      <c r="AC27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8" s="242" t="str">
        <f t="shared" si="4"/>
        <v/>
      </c>
    </row>
    <row r="279" spans="1:35" x14ac:dyDescent="0.5">
      <c r="A279" s="199">
        <v>277</v>
      </c>
      <c r="B279" s="224">
        <f>'Cuestionario inicial'!B279</f>
        <v>0</v>
      </c>
      <c r="C279" s="225">
        <f>'Cuestionario inicial'!C279</f>
        <v>0</v>
      </c>
      <c r="D279" s="225">
        <f>'Cuestionario inicial'!D279</f>
        <v>0</v>
      </c>
      <c r="E279" s="225">
        <f>'Cuestionario inicial'!E279</f>
        <v>0</v>
      </c>
      <c r="F279" s="225">
        <f>'Cuestionario inicial'!F279</f>
        <v>0</v>
      </c>
      <c r="G279" s="225">
        <f>'Cuestionario inicial'!G279</f>
        <v>0</v>
      </c>
      <c r="H279" s="225">
        <f>'Cuestionario inicial'!H279</f>
        <v>0</v>
      </c>
      <c r="I279" s="225">
        <f>'Cuestionario inicial'!I279</f>
        <v>0</v>
      </c>
      <c r="J279" s="225">
        <f>'Cuestionario inicial'!J279</f>
        <v>0</v>
      </c>
      <c r="K279" s="226">
        <f>'Cuestionario inicial'!K279</f>
        <v>0</v>
      </c>
      <c r="L279" s="225">
        <f>'Cuestionario inicial'!L279</f>
        <v>0</v>
      </c>
      <c r="M279" s="225">
        <f>'Cuestionario inicial'!M279</f>
        <v>0</v>
      </c>
      <c r="N279" s="227">
        <f>'Cuestionario inicial'!N279</f>
        <v>0</v>
      </c>
      <c r="O27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7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7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7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7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7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7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7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7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7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7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7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7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79" s="238" t="str">
        <f>IF(Tabla47[[#This Row],[A veces siento que hago todo mal. ]]&gt;=Tabla4[[#This Row],[A veces siento que hago todo mal. ]]+1,"SI",IF(Tabla47[[#This Row],[A veces siento que hago todo mal. ]]="","","NO"))</f>
        <v/>
      </c>
      <c r="AC27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7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7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7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7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7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79" s="242" t="str">
        <f t="shared" si="4"/>
        <v/>
      </c>
    </row>
    <row r="280" spans="1:35" x14ac:dyDescent="0.5">
      <c r="A280" s="199">
        <v>278</v>
      </c>
      <c r="B280" s="213">
        <f>'Cuestionario inicial'!B280</f>
        <v>0</v>
      </c>
      <c r="C280" s="214">
        <f>'Cuestionario inicial'!C280</f>
        <v>0</v>
      </c>
      <c r="D280" s="214">
        <f>'Cuestionario inicial'!D280</f>
        <v>0</v>
      </c>
      <c r="E280" s="214">
        <f>'Cuestionario inicial'!E280</f>
        <v>0</v>
      </c>
      <c r="F280" s="215">
        <f>'Cuestionario inicial'!F280</f>
        <v>0</v>
      </c>
      <c r="G280" s="216">
        <f>'Cuestionario inicial'!G280</f>
        <v>0</v>
      </c>
      <c r="H280" s="214">
        <f>'Cuestionario inicial'!H280</f>
        <v>0</v>
      </c>
      <c r="I280" s="214">
        <f>'Cuestionario inicial'!I280</f>
        <v>0</v>
      </c>
      <c r="J280" s="217">
        <f>'Cuestionario inicial'!J280</f>
        <v>0</v>
      </c>
      <c r="K280" s="218">
        <f>'Cuestionario inicial'!K280</f>
        <v>0</v>
      </c>
      <c r="L280" s="219">
        <f>'Cuestionario inicial'!L280</f>
        <v>0</v>
      </c>
      <c r="M280" s="219">
        <f>'Cuestionario inicial'!M280</f>
        <v>0</v>
      </c>
      <c r="N280" s="223">
        <f>'Cuestionario inicial'!N280</f>
        <v>0</v>
      </c>
      <c r="O28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0" s="238" t="str">
        <f>IF(Tabla47[[#This Row],[A veces siento que hago todo mal. ]]&gt;=Tabla4[[#This Row],[A veces siento que hago todo mal. ]]+1,"SI",IF(Tabla47[[#This Row],[A veces siento que hago todo mal. ]]="","","NO"))</f>
        <v/>
      </c>
      <c r="AC28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0" s="242" t="str">
        <f t="shared" si="4"/>
        <v/>
      </c>
    </row>
    <row r="281" spans="1:35" x14ac:dyDescent="0.5">
      <c r="A281" s="199">
        <v>279</v>
      </c>
      <c r="B281" s="224">
        <f>'Cuestionario inicial'!B281</f>
        <v>0</v>
      </c>
      <c r="C281" s="225">
        <f>'Cuestionario inicial'!C281</f>
        <v>0</v>
      </c>
      <c r="D281" s="225">
        <f>'Cuestionario inicial'!D281</f>
        <v>0</v>
      </c>
      <c r="E281" s="225">
        <f>'Cuestionario inicial'!E281</f>
        <v>0</v>
      </c>
      <c r="F281" s="225">
        <f>'Cuestionario inicial'!F281</f>
        <v>0</v>
      </c>
      <c r="G281" s="225">
        <f>'Cuestionario inicial'!G281</f>
        <v>0</v>
      </c>
      <c r="H281" s="225">
        <f>'Cuestionario inicial'!H281</f>
        <v>0</v>
      </c>
      <c r="I281" s="225">
        <f>'Cuestionario inicial'!I281</f>
        <v>0</v>
      </c>
      <c r="J281" s="225">
        <f>'Cuestionario inicial'!J281</f>
        <v>0</v>
      </c>
      <c r="K281" s="226">
        <f>'Cuestionario inicial'!K281</f>
        <v>0</v>
      </c>
      <c r="L281" s="225">
        <f>'Cuestionario inicial'!L281</f>
        <v>0</v>
      </c>
      <c r="M281" s="225">
        <f>'Cuestionario inicial'!M281</f>
        <v>0</v>
      </c>
      <c r="N281" s="227">
        <f>'Cuestionario inicial'!N281</f>
        <v>0</v>
      </c>
      <c r="O28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1" s="238" t="str">
        <f>IF(Tabla47[[#This Row],[A veces siento que hago todo mal. ]]&gt;=Tabla4[[#This Row],[A veces siento que hago todo mal. ]]+1,"SI",IF(Tabla47[[#This Row],[A veces siento que hago todo mal. ]]="","","NO"))</f>
        <v/>
      </c>
      <c r="AC28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1" s="242" t="str">
        <f t="shared" si="4"/>
        <v/>
      </c>
    </row>
    <row r="282" spans="1:35" x14ac:dyDescent="0.5">
      <c r="A282" s="199">
        <v>280</v>
      </c>
      <c r="B282" s="213">
        <f>'Cuestionario inicial'!B282</f>
        <v>0</v>
      </c>
      <c r="C282" s="214">
        <f>'Cuestionario inicial'!C282</f>
        <v>0</v>
      </c>
      <c r="D282" s="214">
        <f>'Cuestionario inicial'!D282</f>
        <v>0</v>
      </c>
      <c r="E282" s="214">
        <f>'Cuestionario inicial'!E282</f>
        <v>0</v>
      </c>
      <c r="F282" s="215">
        <f>'Cuestionario inicial'!F282</f>
        <v>0</v>
      </c>
      <c r="G282" s="216">
        <f>'Cuestionario inicial'!G282</f>
        <v>0</v>
      </c>
      <c r="H282" s="214">
        <f>'Cuestionario inicial'!H282</f>
        <v>0</v>
      </c>
      <c r="I282" s="214">
        <f>'Cuestionario inicial'!I282</f>
        <v>0</v>
      </c>
      <c r="J282" s="217">
        <f>'Cuestionario inicial'!J282</f>
        <v>0</v>
      </c>
      <c r="K282" s="218">
        <f>'Cuestionario inicial'!K282</f>
        <v>0</v>
      </c>
      <c r="L282" s="219">
        <f>'Cuestionario inicial'!L282</f>
        <v>0</v>
      </c>
      <c r="M282" s="219">
        <f>'Cuestionario inicial'!M282</f>
        <v>0</v>
      </c>
      <c r="N282" s="223">
        <f>'Cuestionario inicial'!N282</f>
        <v>0</v>
      </c>
      <c r="O28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2" s="238" t="str">
        <f>IF(Tabla47[[#This Row],[A veces siento que hago todo mal. ]]&gt;=Tabla4[[#This Row],[A veces siento que hago todo mal. ]]+1,"SI",IF(Tabla47[[#This Row],[A veces siento que hago todo mal. ]]="","","NO"))</f>
        <v/>
      </c>
      <c r="AC28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2" s="242" t="str">
        <f t="shared" si="4"/>
        <v/>
      </c>
    </row>
    <row r="283" spans="1:35" x14ac:dyDescent="0.5">
      <c r="A283" s="199">
        <v>281</v>
      </c>
      <c r="B283" s="224">
        <f>'Cuestionario inicial'!B283</f>
        <v>0</v>
      </c>
      <c r="C283" s="225">
        <f>'Cuestionario inicial'!C283</f>
        <v>0</v>
      </c>
      <c r="D283" s="225">
        <f>'Cuestionario inicial'!D283</f>
        <v>0</v>
      </c>
      <c r="E283" s="225">
        <f>'Cuestionario inicial'!E283</f>
        <v>0</v>
      </c>
      <c r="F283" s="225">
        <f>'Cuestionario inicial'!F283</f>
        <v>0</v>
      </c>
      <c r="G283" s="225">
        <f>'Cuestionario inicial'!G283</f>
        <v>0</v>
      </c>
      <c r="H283" s="225">
        <f>'Cuestionario inicial'!H283</f>
        <v>0</v>
      </c>
      <c r="I283" s="225">
        <f>'Cuestionario inicial'!I283</f>
        <v>0</v>
      </c>
      <c r="J283" s="225">
        <f>'Cuestionario inicial'!J283</f>
        <v>0</v>
      </c>
      <c r="K283" s="226">
        <f>'Cuestionario inicial'!K283</f>
        <v>0</v>
      </c>
      <c r="L283" s="225">
        <f>'Cuestionario inicial'!L283</f>
        <v>0</v>
      </c>
      <c r="M283" s="225">
        <f>'Cuestionario inicial'!M283</f>
        <v>0</v>
      </c>
      <c r="N283" s="227">
        <f>'Cuestionario inicial'!N283</f>
        <v>0</v>
      </c>
      <c r="O28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3" s="238" t="str">
        <f>IF(Tabla47[[#This Row],[A veces siento que hago todo mal. ]]&gt;=Tabla4[[#This Row],[A veces siento que hago todo mal. ]]+1,"SI",IF(Tabla47[[#This Row],[A veces siento que hago todo mal. ]]="","","NO"))</f>
        <v/>
      </c>
      <c r="AC28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3" s="242" t="str">
        <f t="shared" si="4"/>
        <v/>
      </c>
    </row>
    <row r="284" spans="1:35" x14ac:dyDescent="0.5">
      <c r="A284" s="199">
        <v>282</v>
      </c>
      <c r="B284" s="213">
        <f>'Cuestionario inicial'!B284</f>
        <v>0</v>
      </c>
      <c r="C284" s="214">
        <f>'Cuestionario inicial'!C284</f>
        <v>0</v>
      </c>
      <c r="D284" s="214">
        <f>'Cuestionario inicial'!D284</f>
        <v>0</v>
      </c>
      <c r="E284" s="214">
        <f>'Cuestionario inicial'!E284</f>
        <v>0</v>
      </c>
      <c r="F284" s="215">
        <f>'Cuestionario inicial'!F284</f>
        <v>0</v>
      </c>
      <c r="G284" s="216">
        <f>'Cuestionario inicial'!G284</f>
        <v>0</v>
      </c>
      <c r="H284" s="214">
        <f>'Cuestionario inicial'!H284</f>
        <v>0</v>
      </c>
      <c r="I284" s="214">
        <f>'Cuestionario inicial'!I284</f>
        <v>0</v>
      </c>
      <c r="J284" s="217">
        <f>'Cuestionario inicial'!J284</f>
        <v>0</v>
      </c>
      <c r="K284" s="218">
        <f>'Cuestionario inicial'!K284</f>
        <v>0</v>
      </c>
      <c r="L284" s="219">
        <f>'Cuestionario inicial'!L284</f>
        <v>0</v>
      </c>
      <c r="M284" s="219">
        <f>'Cuestionario inicial'!M284</f>
        <v>0</v>
      </c>
      <c r="N284" s="223">
        <f>'Cuestionario inicial'!N284</f>
        <v>0</v>
      </c>
      <c r="O28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4" s="238" t="str">
        <f>IF(Tabla47[[#This Row],[A veces siento que hago todo mal. ]]&gt;=Tabla4[[#This Row],[A veces siento que hago todo mal. ]]+1,"SI",IF(Tabla47[[#This Row],[A veces siento que hago todo mal. ]]="","","NO"))</f>
        <v/>
      </c>
      <c r="AC28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4" s="242" t="str">
        <f t="shared" si="4"/>
        <v/>
      </c>
    </row>
    <row r="285" spans="1:35" x14ac:dyDescent="0.5">
      <c r="A285" s="199">
        <v>283</v>
      </c>
      <c r="B285" s="224">
        <f>'Cuestionario inicial'!B285</f>
        <v>0</v>
      </c>
      <c r="C285" s="225">
        <f>'Cuestionario inicial'!C285</f>
        <v>0</v>
      </c>
      <c r="D285" s="225">
        <f>'Cuestionario inicial'!D285</f>
        <v>0</v>
      </c>
      <c r="E285" s="225">
        <f>'Cuestionario inicial'!E285</f>
        <v>0</v>
      </c>
      <c r="F285" s="225">
        <f>'Cuestionario inicial'!F285</f>
        <v>0</v>
      </c>
      <c r="G285" s="225">
        <f>'Cuestionario inicial'!G285</f>
        <v>0</v>
      </c>
      <c r="H285" s="225">
        <f>'Cuestionario inicial'!H285</f>
        <v>0</v>
      </c>
      <c r="I285" s="225">
        <f>'Cuestionario inicial'!I285</f>
        <v>0</v>
      </c>
      <c r="J285" s="225">
        <f>'Cuestionario inicial'!J285</f>
        <v>0</v>
      </c>
      <c r="K285" s="226">
        <f>'Cuestionario inicial'!K285</f>
        <v>0</v>
      </c>
      <c r="L285" s="225">
        <f>'Cuestionario inicial'!L285</f>
        <v>0</v>
      </c>
      <c r="M285" s="225">
        <f>'Cuestionario inicial'!M285</f>
        <v>0</v>
      </c>
      <c r="N285" s="227">
        <f>'Cuestionario inicial'!N285</f>
        <v>0</v>
      </c>
      <c r="O28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5" s="238" t="str">
        <f>IF(Tabla47[[#This Row],[A veces siento que hago todo mal. ]]&gt;=Tabla4[[#This Row],[A veces siento que hago todo mal. ]]+1,"SI",IF(Tabla47[[#This Row],[A veces siento que hago todo mal. ]]="","","NO"))</f>
        <v/>
      </c>
      <c r="AC28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5" s="242" t="str">
        <f t="shared" si="4"/>
        <v/>
      </c>
    </row>
    <row r="286" spans="1:35" x14ac:dyDescent="0.5">
      <c r="A286" s="199">
        <v>284</v>
      </c>
      <c r="B286" s="213">
        <f>'Cuestionario inicial'!B286</f>
        <v>0</v>
      </c>
      <c r="C286" s="214">
        <f>'Cuestionario inicial'!C286</f>
        <v>0</v>
      </c>
      <c r="D286" s="214">
        <f>'Cuestionario inicial'!D286</f>
        <v>0</v>
      </c>
      <c r="E286" s="214">
        <f>'Cuestionario inicial'!E286</f>
        <v>0</v>
      </c>
      <c r="F286" s="215">
        <f>'Cuestionario inicial'!F286</f>
        <v>0</v>
      </c>
      <c r="G286" s="216">
        <f>'Cuestionario inicial'!G286</f>
        <v>0</v>
      </c>
      <c r="H286" s="214">
        <f>'Cuestionario inicial'!H286</f>
        <v>0</v>
      </c>
      <c r="I286" s="214">
        <f>'Cuestionario inicial'!I286</f>
        <v>0</v>
      </c>
      <c r="J286" s="217">
        <f>'Cuestionario inicial'!J286</f>
        <v>0</v>
      </c>
      <c r="K286" s="218">
        <f>'Cuestionario inicial'!K286</f>
        <v>0</v>
      </c>
      <c r="L286" s="219">
        <f>'Cuestionario inicial'!L286</f>
        <v>0</v>
      </c>
      <c r="M286" s="219">
        <f>'Cuestionario inicial'!M286</f>
        <v>0</v>
      </c>
      <c r="N286" s="223">
        <f>'Cuestionario inicial'!N286</f>
        <v>0</v>
      </c>
      <c r="O28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6" s="238" t="str">
        <f>IF(Tabla47[[#This Row],[A veces siento que hago todo mal. ]]&gt;=Tabla4[[#This Row],[A veces siento que hago todo mal. ]]+1,"SI",IF(Tabla47[[#This Row],[A veces siento que hago todo mal. ]]="","","NO"))</f>
        <v/>
      </c>
      <c r="AC28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6" s="242" t="str">
        <f t="shared" si="4"/>
        <v/>
      </c>
    </row>
    <row r="287" spans="1:35" x14ac:dyDescent="0.5">
      <c r="A287" s="199">
        <v>285</v>
      </c>
      <c r="B287" s="224">
        <f>'Cuestionario inicial'!B287</f>
        <v>0</v>
      </c>
      <c r="C287" s="225">
        <f>'Cuestionario inicial'!C287</f>
        <v>0</v>
      </c>
      <c r="D287" s="225">
        <f>'Cuestionario inicial'!D287</f>
        <v>0</v>
      </c>
      <c r="E287" s="225">
        <f>'Cuestionario inicial'!E287</f>
        <v>0</v>
      </c>
      <c r="F287" s="225">
        <f>'Cuestionario inicial'!F287</f>
        <v>0</v>
      </c>
      <c r="G287" s="225">
        <f>'Cuestionario inicial'!G287</f>
        <v>0</v>
      </c>
      <c r="H287" s="225">
        <f>'Cuestionario inicial'!H287</f>
        <v>0</v>
      </c>
      <c r="I287" s="225">
        <f>'Cuestionario inicial'!I287</f>
        <v>0</v>
      </c>
      <c r="J287" s="225">
        <f>'Cuestionario inicial'!J287</f>
        <v>0</v>
      </c>
      <c r="K287" s="226">
        <f>'Cuestionario inicial'!K287</f>
        <v>0</v>
      </c>
      <c r="L287" s="225">
        <f>'Cuestionario inicial'!L287</f>
        <v>0</v>
      </c>
      <c r="M287" s="225">
        <f>'Cuestionario inicial'!M287</f>
        <v>0</v>
      </c>
      <c r="N287" s="227">
        <f>'Cuestionario inicial'!N287</f>
        <v>0</v>
      </c>
      <c r="O28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7" s="238" t="str">
        <f>IF(Tabla47[[#This Row],[A veces siento que hago todo mal. ]]&gt;=Tabla4[[#This Row],[A veces siento que hago todo mal. ]]+1,"SI",IF(Tabla47[[#This Row],[A veces siento que hago todo mal. ]]="","","NO"))</f>
        <v/>
      </c>
      <c r="AC28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7" s="242" t="str">
        <f t="shared" si="4"/>
        <v/>
      </c>
    </row>
    <row r="288" spans="1:35" x14ac:dyDescent="0.5">
      <c r="A288" s="199">
        <v>286</v>
      </c>
      <c r="B288" s="213">
        <f>'Cuestionario inicial'!B288</f>
        <v>0</v>
      </c>
      <c r="C288" s="214">
        <f>'Cuestionario inicial'!C288</f>
        <v>0</v>
      </c>
      <c r="D288" s="214">
        <f>'Cuestionario inicial'!D288</f>
        <v>0</v>
      </c>
      <c r="E288" s="214">
        <f>'Cuestionario inicial'!E288</f>
        <v>0</v>
      </c>
      <c r="F288" s="215">
        <f>'Cuestionario inicial'!F288</f>
        <v>0</v>
      </c>
      <c r="G288" s="216">
        <f>'Cuestionario inicial'!G288</f>
        <v>0</v>
      </c>
      <c r="H288" s="214">
        <f>'Cuestionario inicial'!H288</f>
        <v>0</v>
      </c>
      <c r="I288" s="214">
        <f>'Cuestionario inicial'!I288</f>
        <v>0</v>
      </c>
      <c r="J288" s="217">
        <f>'Cuestionario inicial'!J288</f>
        <v>0</v>
      </c>
      <c r="K288" s="218">
        <f>'Cuestionario inicial'!K288</f>
        <v>0</v>
      </c>
      <c r="L288" s="219">
        <f>'Cuestionario inicial'!L288</f>
        <v>0</v>
      </c>
      <c r="M288" s="219">
        <f>'Cuestionario inicial'!M288</f>
        <v>0</v>
      </c>
      <c r="N288" s="223">
        <f>'Cuestionario inicial'!N288</f>
        <v>0</v>
      </c>
      <c r="O28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8" s="238" t="str">
        <f>IF(Tabla47[[#This Row],[A veces siento que hago todo mal. ]]&gt;=Tabla4[[#This Row],[A veces siento que hago todo mal. ]]+1,"SI",IF(Tabla47[[#This Row],[A veces siento que hago todo mal. ]]="","","NO"))</f>
        <v/>
      </c>
      <c r="AC28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8" s="242" t="str">
        <f t="shared" si="4"/>
        <v/>
      </c>
    </row>
    <row r="289" spans="1:35" x14ac:dyDescent="0.5">
      <c r="A289" s="199">
        <v>287</v>
      </c>
      <c r="B289" s="224">
        <f>'Cuestionario inicial'!B289</f>
        <v>0</v>
      </c>
      <c r="C289" s="225">
        <f>'Cuestionario inicial'!C289</f>
        <v>0</v>
      </c>
      <c r="D289" s="225">
        <f>'Cuestionario inicial'!D289</f>
        <v>0</v>
      </c>
      <c r="E289" s="225">
        <f>'Cuestionario inicial'!E289</f>
        <v>0</v>
      </c>
      <c r="F289" s="225">
        <f>'Cuestionario inicial'!F289</f>
        <v>0</v>
      </c>
      <c r="G289" s="225">
        <f>'Cuestionario inicial'!G289</f>
        <v>0</v>
      </c>
      <c r="H289" s="225">
        <f>'Cuestionario inicial'!H289</f>
        <v>0</v>
      </c>
      <c r="I289" s="225">
        <f>'Cuestionario inicial'!I289</f>
        <v>0</v>
      </c>
      <c r="J289" s="225">
        <f>'Cuestionario inicial'!J289</f>
        <v>0</v>
      </c>
      <c r="K289" s="226">
        <f>'Cuestionario inicial'!K289</f>
        <v>0</v>
      </c>
      <c r="L289" s="225">
        <f>'Cuestionario inicial'!L289</f>
        <v>0</v>
      </c>
      <c r="M289" s="225">
        <f>'Cuestionario inicial'!M289</f>
        <v>0</v>
      </c>
      <c r="N289" s="227">
        <f>'Cuestionario inicial'!N289</f>
        <v>0</v>
      </c>
      <c r="O28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8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8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8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8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8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8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8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8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8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8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8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8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89" s="238" t="str">
        <f>IF(Tabla47[[#This Row],[A veces siento que hago todo mal. ]]&gt;=Tabla4[[#This Row],[A veces siento que hago todo mal. ]]+1,"SI",IF(Tabla47[[#This Row],[A veces siento que hago todo mal. ]]="","","NO"))</f>
        <v/>
      </c>
      <c r="AC28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8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8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8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8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8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89" s="242" t="str">
        <f t="shared" si="4"/>
        <v/>
      </c>
    </row>
    <row r="290" spans="1:35" x14ac:dyDescent="0.5">
      <c r="A290" s="199">
        <v>288</v>
      </c>
      <c r="B290" s="213">
        <f>'Cuestionario inicial'!B290</f>
        <v>0</v>
      </c>
      <c r="C290" s="214">
        <f>'Cuestionario inicial'!C290</f>
        <v>0</v>
      </c>
      <c r="D290" s="214">
        <f>'Cuestionario inicial'!D290</f>
        <v>0</v>
      </c>
      <c r="E290" s="214">
        <f>'Cuestionario inicial'!E290</f>
        <v>0</v>
      </c>
      <c r="F290" s="215">
        <f>'Cuestionario inicial'!F290</f>
        <v>0</v>
      </c>
      <c r="G290" s="216">
        <f>'Cuestionario inicial'!G290</f>
        <v>0</v>
      </c>
      <c r="H290" s="214">
        <f>'Cuestionario inicial'!H290</f>
        <v>0</v>
      </c>
      <c r="I290" s="214">
        <f>'Cuestionario inicial'!I290</f>
        <v>0</v>
      </c>
      <c r="J290" s="217">
        <f>'Cuestionario inicial'!J290</f>
        <v>0</v>
      </c>
      <c r="K290" s="218">
        <f>'Cuestionario inicial'!K290</f>
        <v>0</v>
      </c>
      <c r="L290" s="219">
        <f>'Cuestionario inicial'!L290</f>
        <v>0</v>
      </c>
      <c r="M290" s="219">
        <f>'Cuestionario inicial'!M290</f>
        <v>0</v>
      </c>
      <c r="N290" s="223">
        <f>'Cuestionario inicial'!N290</f>
        <v>0</v>
      </c>
      <c r="O29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0" s="238" t="str">
        <f>IF(Tabla47[[#This Row],[A veces siento que hago todo mal. ]]&gt;=Tabla4[[#This Row],[A veces siento que hago todo mal. ]]+1,"SI",IF(Tabla47[[#This Row],[A veces siento que hago todo mal. ]]="","","NO"))</f>
        <v/>
      </c>
      <c r="AC29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0" s="242" t="str">
        <f t="shared" si="4"/>
        <v/>
      </c>
    </row>
    <row r="291" spans="1:35" x14ac:dyDescent="0.5">
      <c r="A291" s="199">
        <v>289</v>
      </c>
      <c r="B291" s="224">
        <f>'Cuestionario inicial'!B291</f>
        <v>0</v>
      </c>
      <c r="C291" s="225">
        <f>'Cuestionario inicial'!C291</f>
        <v>0</v>
      </c>
      <c r="D291" s="225">
        <f>'Cuestionario inicial'!D291</f>
        <v>0</v>
      </c>
      <c r="E291" s="225">
        <f>'Cuestionario inicial'!E291</f>
        <v>0</v>
      </c>
      <c r="F291" s="225">
        <f>'Cuestionario inicial'!F291</f>
        <v>0</v>
      </c>
      <c r="G291" s="225">
        <f>'Cuestionario inicial'!G291</f>
        <v>0</v>
      </c>
      <c r="H291" s="225">
        <f>'Cuestionario inicial'!H291</f>
        <v>0</v>
      </c>
      <c r="I291" s="225">
        <f>'Cuestionario inicial'!I291</f>
        <v>0</v>
      </c>
      <c r="J291" s="225">
        <f>'Cuestionario inicial'!J291</f>
        <v>0</v>
      </c>
      <c r="K291" s="226">
        <f>'Cuestionario inicial'!K291</f>
        <v>0</v>
      </c>
      <c r="L291" s="225">
        <f>'Cuestionario inicial'!L291</f>
        <v>0</v>
      </c>
      <c r="M291" s="225">
        <f>'Cuestionario inicial'!M291</f>
        <v>0</v>
      </c>
      <c r="N291" s="227">
        <f>'Cuestionario inicial'!N291</f>
        <v>0</v>
      </c>
      <c r="O29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1" s="238" t="str">
        <f>IF(Tabla47[[#This Row],[A veces siento que hago todo mal. ]]&gt;=Tabla4[[#This Row],[A veces siento que hago todo mal. ]]+1,"SI",IF(Tabla47[[#This Row],[A veces siento que hago todo mal. ]]="","","NO"))</f>
        <v/>
      </c>
      <c r="AC29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1" s="242" t="str">
        <f t="shared" si="4"/>
        <v/>
      </c>
    </row>
    <row r="292" spans="1:35" x14ac:dyDescent="0.5">
      <c r="A292" s="199">
        <v>290</v>
      </c>
      <c r="B292" s="213">
        <f>'Cuestionario inicial'!B292</f>
        <v>0</v>
      </c>
      <c r="C292" s="214">
        <f>'Cuestionario inicial'!C292</f>
        <v>0</v>
      </c>
      <c r="D292" s="214">
        <f>'Cuestionario inicial'!D292</f>
        <v>0</v>
      </c>
      <c r="E292" s="214">
        <f>'Cuestionario inicial'!E292</f>
        <v>0</v>
      </c>
      <c r="F292" s="215">
        <f>'Cuestionario inicial'!F292</f>
        <v>0</v>
      </c>
      <c r="G292" s="216">
        <f>'Cuestionario inicial'!G292</f>
        <v>0</v>
      </c>
      <c r="H292" s="214">
        <f>'Cuestionario inicial'!H292</f>
        <v>0</v>
      </c>
      <c r="I292" s="214">
        <f>'Cuestionario inicial'!I292</f>
        <v>0</v>
      </c>
      <c r="J292" s="217">
        <f>'Cuestionario inicial'!J292</f>
        <v>0</v>
      </c>
      <c r="K292" s="218">
        <f>'Cuestionario inicial'!K292</f>
        <v>0</v>
      </c>
      <c r="L292" s="219">
        <f>'Cuestionario inicial'!L292</f>
        <v>0</v>
      </c>
      <c r="M292" s="219">
        <f>'Cuestionario inicial'!M292</f>
        <v>0</v>
      </c>
      <c r="N292" s="223">
        <f>'Cuestionario inicial'!N292</f>
        <v>0</v>
      </c>
      <c r="O29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2" s="238" t="str">
        <f>IF(Tabla47[[#This Row],[A veces siento que hago todo mal. ]]&gt;=Tabla4[[#This Row],[A veces siento que hago todo mal. ]]+1,"SI",IF(Tabla47[[#This Row],[A veces siento que hago todo mal. ]]="","","NO"))</f>
        <v/>
      </c>
      <c r="AC29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2" s="242" t="str">
        <f t="shared" si="4"/>
        <v/>
      </c>
    </row>
    <row r="293" spans="1:35" x14ac:dyDescent="0.5">
      <c r="A293" s="199">
        <v>291</v>
      </c>
      <c r="B293" s="224">
        <f>'Cuestionario inicial'!B293</f>
        <v>0</v>
      </c>
      <c r="C293" s="225">
        <f>'Cuestionario inicial'!C293</f>
        <v>0</v>
      </c>
      <c r="D293" s="225">
        <f>'Cuestionario inicial'!D293</f>
        <v>0</v>
      </c>
      <c r="E293" s="225">
        <f>'Cuestionario inicial'!E293</f>
        <v>0</v>
      </c>
      <c r="F293" s="225">
        <f>'Cuestionario inicial'!F293</f>
        <v>0</v>
      </c>
      <c r="G293" s="225">
        <f>'Cuestionario inicial'!G293</f>
        <v>0</v>
      </c>
      <c r="H293" s="225">
        <f>'Cuestionario inicial'!H293</f>
        <v>0</v>
      </c>
      <c r="I293" s="225">
        <f>'Cuestionario inicial'!I293</f>
        <v>0</v>
      </c>
      <c r="J293" s="225">
        <f>'Cuestionario inicial'!J293</f>
        <v>0</v>
      </c>
      <c r="K293" s="226">
        <f>'Cuestionario inicial'!K293</f>
        <v>0</v>
      </c>
      <c r="L293" s="225">
        <f>'Cuestionario inicial'!L293</f>
        <v>0</v>
      </c>
      <c r="M293" s="225">
        <f>'Cuestionario inicial'!M293</f>
        <v>0</v>
      </c>
      <c r="N293" s="227">
        <f>'Cuestionario inicial'!N293</f>
        <v>0</v>
      </c>
      <c r="O29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3" s="238" t="str">
        <f>IF(Tabla47[[#This Row],[A veces siento que hago todo mal. ]]&gt;=Tabla4[[#This Row],[A veces siento que hago todo mal. ]]+1,"SI",IF(Tabla47[[#This Row],[A veces siento que hago todo mal. ]]="","","NO"))</f>
        <v/>
      </c>
      <c r="AC29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3" s="242" t="str">
        <f t="shared" si="4"/>
        <v/>
      </c>
    </row>
    <row r="294" spans="1:35" x14ac:dyDescent="0.5">
      <c r="A294" s="199">
        <v>292</v>
      </c>
      <c r="B294" s="213">
        <f>'Cuestionario inicial'!B294</f>
        <v>0</v>
      </c>
      <c r="C294" s="214">
        <f>'Cuestionario inicial'!C294</f>
        <v>0</v>
      </c>
      <c r="D294" s="214">
        <f>'Cuestionario inicial'!D294</f>
        <v>0</v>
      </c>
      <c r="E294" s="214">
        <f>'Cuestionario inicial'!E294</f>
        <v>0</v>
      </c>
      <c r="F294" s="215">
        <f>'Cuestionario inicial'!F294</f>
        <v>0</v>
      </c>
      <c r="G294" s="216">
        <f>'Cuestionario inicial'!G294</f>
        <v>0</v>
      </c>
      <c r="H294" s="214">
        <f>'Cuestionario inicial'!H294</f>
        <v>0</v>
      </c>
      <c r="I294" s="214">
        <f>'Cuestionario inicial'!I294</f>
        <v>0</v>
      </c>
      <c r="J294" s="217">
        <f>'Cuestionario inicial'!J294</f>
        <v>0</v>
      </c>
      <c r="K294" s="218">
        <f>'Cuestionario inicial'!K294</f>
        <v>0</v>
      </c>
      <c r="L294" s="219">
        <f>'Cuestionario inicial'!L294</f>
        <v>0</v>
      </c>
      <c r="M294" s="219">
        <f>'Cuestionario inicial'!M294</f>
        <v>0</v>
      </c>
      <c r="N294" s="223">
        <f>'Cuestionario inicial'!N294</f>
        <v>0</v>
      </c>
      <c r="O29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4" s="238" t="str">
        <f>IF(Tabla47[[#This Row],[A veces siento que hago todo mal. ]]&gt;=Tabla4[[#This Row],[A veces siento que hago todo mal. ]]+1,"SI",IF(Tabla47[[#This Row],[A veces siento que hago todo mal. ]]="","","NO"))</f>
        <v/>
      </c>
      <c r="AC29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4" s="242" t="str">
        <f t="shared" si="4"/>
        <v/>
      </c>
    </row>
    <row r="295" spans="1:35" x14ac:dyDescent="0.5">
      <c r="A295" s="199">
        <v>293</v>
      </c>
      <c r="B295" s="224">
        <f>'Cuestionario inicial'!B295</f>
        <v>0</v>
      </c>
      <c r="C295" s="225">
        <f>'Cuestionario inicial'!C295</f>
        <v>0</v>
      </c>
      <c r="D295" s="225">
        <f>'Cuestionario inicial'!D295</f>
        <v>0</v>
      </c>
      <c r="E295" s="225">
        <f>'Cuestionario inicial'!E295</f>
        <v>0</v>
      </c>
      <c r="F295" s="225">
        <f>'Cuestionario inicial'!F295</f>
        <v>0</v>
      </c>
      <c r="G295" s="225">
        <f>'Cuestionario inicial'!G295</f>
        <v>0</v>
      </c>
      <c r="H295" s="225">
        <f>'Cuestionario inicial'!H295</f>
        <v>0</v>
      </c>
      <c r="I295" s="225">
        <f>'Cuestionario inicial'!I295</f>
        <v>0</v>
      </c>
      <c r="J295" s="225">
        <f>'Cuestionario inicial'!J295</f>
        <v>0</v>
      </c>
      <c r="K295" s="226">
        <f>'Cuestionario inicial'!K295</f>
        <v>0</v>
      </c>
      <c r="L295" s="225">
        <f>'Cuestionario inicial'!L295</f>
        <v>0</v>
      </c>
      <c r="M295" s="225">
        <f>'Cuestionario inicial'!M295</f>
        <v>0</v>
      </c>
      <c r="N295" s="227">
        <f>'Cuestionario inicial'!N295</f>
        <v>0</v>
      </c>
      <c r="O29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5" s="238" t="str">
        <f>IF(Tabla47[[#This Row],[A veces siento que hago todo mal. ]]&gt;=Tabla4[[#This Row],[A veces siento que hago todo mal. ]]+1,"SI",IF(Tabla47[[#This Row],[A veces siento que hago todo mal. ]]="","","NO"))</f>
        <v/>
      </c>
      <c r="AC29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5" s="242" t="str">
        <f t="shared" si="4"/>
        <v/>
      </c>
    </row>
    <row r="296" spans="1:35" x14ac:dyDescent="0.5">
      <c r="A296" s="199">
        <v>294</v>
      </c>
      <c r="B296" s="213">
        <f>'Cuestionario inicial'!B296</f>
        <v>0</v>
      </c>
      <c r="C296" s="214">
        <f>'Cuestionario inicial'!C296</f>
        <v>0</v>
      </c>
      <c r="D296" s="214">
        <f>'Cuestionario inicial'!D296</f>
        <v>0</v>
      </c>
      <c r="E296" s="214">
        <f>'Cuestionario inicial'!E296</f>
        <v>0</v>
      </c>
      <c r="F296" s="215">
        <f>'Cuestionario inicial'!F296</f>
        <v>0</v>
      </c>
      <c r="G296" s="216">
        <f>'Cuestionario inicial'!G296</f>
        <v>0</v>
      </c>
      <c r="H296" s="214">
        <f>'Cuestionario inicial'!H296</f>
        <v>0</v>
      </c>
      <c r="I296" s="214">
        <f>'Cuestionario inicial'!I296</f>
        <v>0</v>
      </c>
      <c r="J296" s="217">
        <f>'Cuestionario inicial'!J296</f>
        <v>0</v>
      </c>
      <c r="K296" s="218">
        <f>'Cuestionario inicial'!K296</f>
        <v>0</v>
      </c>
      <c r="L296" s="219">
        <f>'Cuestionario inicial'!L296</f>
        <v>0</v>
      </c>
      <c r="M296" s="219">
        <f>'Cuestionario inicial'!M296</f>
        <v>0</v>
      </c>
      <c r="N296" s="223">
        <f>'Cuestionario inicial'!N296</f>
        <v>0</v>
      </c>
      <c r="O29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6" s="238" t="str">
        <f>IF(Tabla47[[#This Row],[A veces siento que hago todo mal. ]]&gt;=Tabla4[[#This Row],[A veces siento que hago todo mal. ]]+1,"SI",IF(Tabla47[[#This Row],[A veces siento que hago todo mal. ]]="","","NO"))</f>
        <v/>
      </c>
      <c r="AC29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6" s="242" t="str">
        <f t="shared" si="4"/>
        <v/>
      </c>
    </row>
    <row r="297" spans="1:35" x14ac:dyDescent="0.5">
      <c r="A297" s="199">
        <v>295</v>
      </c>
      <c r="B297" s="224">
        <f>'Cuestionario inicial'!B297</f>
        <v>0</v>
      </c>
      <c r="C297" s="225">
        <f>'Cuestionario inicial'!C297</f>
        <v>0</v>
      </c>
      <c r="D297" s="225">
        <f>'Cuestionario inicial'!D297</f>
        <v>0</v>
      </c>
      <c r="E297" s="225">
        <f>'Cuestionario inicial'!E297</f>
        <v>0</v>
      </c>
      <c r="F297" s="225">
        <f>'Cuestionario inicial'!F297</f>
        <v>0</v>
      </c>
      <c r="G297" s="225">
        <f>'Cuestionario inicial'!G297</f>
        <v>0</v>
      </c>
      <c r="H297" s="225">
        <f>'Cuestionario inicial'!H297</f>
        <v>0</v>
      </c>
      <c r="I297" s="225">
        <f>'Cuestionario inicial'!I297</f>
        <v>0</v>
      </c>
      <c r="J297" s="225">
        <f>'Cuestionario inicial'!J297</f>
        <v>0</v>
      </c>
      <c r="K297" s="226">
        <f>'Cuestionario inicial'!K297</f>
        <v>0</v>
      </c>
      <c r="L297" s="225">
        <f>'Cuestionario inicial'!L297</f>
        <v>0</v>
      </c>
      <c r="M297" s="225">
        <f>'Cuestionario inicial'!M297</f>
        <v>0</v>
      </c>
      <c r="N297" s="227">
        <f>'Cuestionario inicial'!N297</f>
        <v>0</v>
      </c>
      <c r="O29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7" s="238" t="str">
        <f>IF(Tabla47[[#This Row],[A veces siento que hago todo mal. ]]&gt;=Tabla4[[#This Row],[A veces siento que hago todo mal. ]]+1,"SI",IF(Tabla47[[#This Row],[A veces siento que hago todo mal. ]]="","","NO"))</f>
        <v/>
      </c>
      <c r="AC29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7" s="242" t="str">
        <f t="shared" si="4"/>
        <v/>
      </c>
    </row>
    <row r="298" spans="1:35" x14ac:dyDescent="0.5">
      <c r="A298" s="199">
        <v>296</v>
      </c>
      <c r="B298" s="213">
        <f>'Cuestionario inicial'!B298</f>
        <v>0</v>
      </c>
      <c r="C298" s="214">
        <f>'Cuestionario inicial'!C298</f>
        <v>0</v>
      </c>
      <c r="D298" s="214">
        <f>'Cuestionario inicial'!D298</f>
        <v>0</v>
      </c>
      <c r="E298" s="214">
        <f>'Cuestionario inicial'!E298</f>
        <v>0</v>
      </c>
      <c r="F298" s="215">
        <f>'Cuestionario inicial'!F298</f>
        <v>0</v>
      </c>
      <c r="G298" s="216">
        <f>'Cuestionario inicial'!G298</f>
        <v>0</v>
      </c>
      <c r="H298" s="214">
        <f>'Cuestionario inicial'!H298</f>
        <v>0</v>
      </c>
      <c r="I298" s="214">
        <f>'Cuestionario inicial'!I298</f>
        <v>0</v>
      </c>
      <c r="J298" s="217">
        <f>'Cuestionario inicial'!J298</f>
        <v>0</v>
      </c>
      <c r="K298" s="218">
        <f>'Cuestionario inicial'!K298</f>
        <v>0</v>
      </c>
      <c r="L298" s="219">
        <f>'Cuestionario inicial'!L298</f>
        <v>0</v>
      </c>
      <c r="M298" s="219">
        <f>'Cuestionario inicial'!M298</f>
        <v>0</v>
      </c>
      <c r="N298" s="223">
        <f>'Cuestionario inicial'!N298</f>
        <v>0</v>
      </c>
      <c r="O29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8" s="238" t="str">
        <f>IF(Tabla47[[#This Row],[A veces siento que hago todo mal. ]]&gt;=Tabla4[[#This Row],[A veces siento que hago todo mal. ]]+1,"SI",IF(Tabla47[[#This Row],[A veces siento que hago todo mal. ]]="","","NO"))</f>
        <v/>
      </c>
      <c r="AC29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8" s="242" t="str">
        <f t="shared" si="4"/>
        <v/>
      </c>
    </row>
    <row r="299" spans="1:35" x14ac:dyDescent="0.5">
      <c r="A299" s="199">
        <v>297</v>
      </c>
      <c r="B299" s="224">
        <f>'Cuestionario inicial'!B299</f>
        <v>0</v>
      </c>
      <c r="C299" s="225">
        <f>'Cuestionario inicial'!C299</f>
        <v>0</v>
      </c>
      <c r="D299" s="225">
        <f>'Cuestionario inicial'!D299</f>
        <v>0</v>
      </c>
      <c r="E299" s="225">
        <f>'Cuestionario inicial'!E299</f>
        <v>0</v>
      </c>
      <c r="F299" s="225">
        <f>'Cuestionario inicial'!F299</f>
        <v>0</v>
      </c>
      <c r="G299" s="225">
        <f>'Cuestionario inicial'!G299</f>
        <v>0</v>
      </c>
      <c r="H299" s="225">
        <f>'Cuestionario inicial'!H299</f>
        <v>0</v>
      </c>
      <c r="I299" s="225">
        <f>'Cuestionario inicial'!I299</f>
        <v>0</v>
      </c>
      <c r="J299" s="225">
        <f>'Cuestionario inicial'!J299</f>
        <v>0</v>
      </c>
      <c r="K299" s="226">
        <f>'Cuestionario inicial'!K299</f>
        <v>0</v>
      </c>
      <c r="L299" s="225">
        <f>'Cuestionario inicial'!L299</f>
        <v>0</v>
      </c>
      <c r="M299" s="225">
        <f>'Cuestionario inicial'!M299</f>
        <v>0</v>
      </c>
      <c r="N299" s="227">
        <f>'Cuestionario inicial'!N299</f>
        <v>0</v>
      </c>
      <c r="O29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29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29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29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29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29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29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29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29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29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29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29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29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299" s="238" t="str">
        <f>IF(Tabla47[[#This Row],[A veces siento que hago todo mal. ]]&gt;=Tabla4[[#This Row],[A veces siento que hago todo mal. ]]+1,"SI",IF(Tabla47[[#This Row],[A veces siento que hago todo mal. ]]="","","NO"))</f>
        <v/>
      </c>
      <c r="AC29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29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29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29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29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29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299" s="242" t="str">
        <f t="shared" si="4"/>
        <v/>
      </c>
    </row>
    <row r="300" spans="1:35" x14ac:dyDescent="0.5">
      <c r="A300" s="199">
        <v>298</v>
      </c>
      <c r="B300" s="213">
        <f>'Cuestionario inicial'!B300</f>
        <v>0</v>
      </c>
      <c r="C300" s="214">
        <f>'Cuestionario inicial'!C300</f>
        <v>0</v>
      </c>
      <c r="D300" s="214">
        <f>'Cuestionario inicial'!D300</f>
        <v>0</v>
      </c>
      <c r="E300" s="214">
        <f>'Cuestionario inicial'!E300</f>
        <v>0</v>
      </c>
      <c r="F300" s="215">
        <f>'Cuestionario inicial'!F300</f>
        <v>0</v>
      </c>
      <c r="G300" s="216">
        <f>'Cuestionario inicial'!G300</f>
        <v>0</v>
      </c>
      <c r="H300" s="214">
        <f>'Cuestionario inicial'!H300</f>
        <v>0</v>
      </c>
      <c r="I300" s="214">
        <f>'Cuestionario inicial'!I300</f>
        <v>0</v>
      </c>
      <c r="J300" s="217">
        <f>'Cuestionario inicial'!J300</f>
        <v>0</v>
      </c>
      <c r="K300" s="218">
        <f>'Cuestionario inicial'!K300</f>
        <v>0</v>
      </c>
      <c r="L300" s="219">
        <f>'Cuestionario inicial'!L300</f>
        <v>0</v>
      </c>
      <c r="M300" s="219">
        <f>'Cuestionario inicial'!M300</f>
        <v>0</v>
      </c>
      <c r="N300" s="223">
        <f>'Cuestionario inicial'!N300</f>
        <v>0</v>
      </c>
      <c r="O30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0" s="238" t="str">
        <f>IF(Tabla47[[#This Row],[A veces siento que hago todo mal. ]]&gt;=Tabla4[[#This Row],[A veces siento que hago todo mal. ]]+1,"SI",IF(Tabla47[[#This Row],[A veces siento que hago todo mal. ]]="","","NO"))</f>
        <v/>
      </c>
      <c r="AC30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0" s="242" t="str">
        <f t="shared" si="4"/>
        <v/>
      </c>
    </row>
    <row r="301" spans="1:35" x14ac:dyDescent="0.5">
      <c r="A301" s="199">
        <v>299</v>
      </c>
      <c r="B301" s="224">
        <f>'Cuestionario inicial'!B301</f>
        <v>0</v>
      </c>
      <c r="C301" s="225">
        <f>'Cuestionario inicial'!C301</f>
        <v>0</v>
      </c>
      <c r="D301" s="225">
        <f>'Cuestionario inicial'!D301</f>
        <v>0</v>
      </c>
      <c r="E301" s="225">
        <f>'Cuestionario inicial'!E301</f>
        <v>0</v>
      </c>
      <c r="F301" s="225">
        <f>'Cuestionario inicial'!F301</f>
        <v>0</v>
      </c>
      <c r="G301" s="225">
        <f>'Cuestionario inicial'!G301</f>
        <v>0</v>
      </c>
      <c r="H301" s="225">
        <f>'Cuestionario inicial'!H301</f>
        <v>0</v>
      </c>
      <c r="I301" s="225">
        <f>'Cuestionario inicial'!I301</f>
        <v>0</v>
      </c>
      <c r="J301" s="225">
        <f>'Cuestionario inicial'!J301</f>
        <v>0</v>
      </c>
      <c r="K301" s="226">
        <f>'Cuestionario inicial'!K301</f>
        <v>0</v>
      </c>
      <c r="L301" s="225">
        <f>'Cuestionario inicial'!L301</f>
        <v>0</v>
      </c>
      <c r="M301" s="225">
        <f>'Cuestionario inicial'!M301</f>
        <v>0</v>
      </c>
      <c r="N301" s="227">
        <f>'Cuestionario inicial'!N301</f>
        <v>0</v>
      </c>
      <c r="O30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1" s="238" t="str">
        <f>IF(Tabla47[[#This Row],[A veces siento que hago todo mal. ]]&gt;=Tabla4[[#This Row],[A veces siento que hago todo mal. ]]+1,"SI",IF(Tabla47[[#This Row],[A veces siento que hago todo mal. ]]="","","NO"))</f>
        <v/>
      </c>
      <c r="AC30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1" s="242" t="str">
        <f t="shared" si="4"/>
        <v/>
      </c>
    </row>
    <row r="302" spans="1:35" x14ac:dyDescent="0.5">
      <c r="A302" s="199">
        <v>300</v>
      </c>
      <c r="B302" s="213">
        <f>'Cuestionario inicial'!B302</f>
        <v>0</v>
      </c>
      <c r="C302" s="214">
        <f>'Cuestionario inicial'!C302</f>
        <v>0</v>
      </c>
      <c r="D302" s="214">
        <f>'Cuestionario inicial'!D302</f>
        <v>0</v>
      </c>
      <c r="E302" s="214">
        <f>'Cuestionario inicial'!E302</f>
        <v>0</v>
      </c>
      <c r="F302" s="215">
        <f>'Cuestionario inicial'!F302</f>
        <v>0</v>
      </c>
      <c r="G302" s="216">
        <f>'Cuestionario inicial'!G302</f>
        <v>0</v>
      </c>
      <c r="H302" s="214">
        <f>'Cuestionario inicial'!H302</f>
        <v>0</v>
      </c>
      <c r="I302" s="214">
        <f>'Cuestionario inicial'!I302</f>
        <v>0</v>
      </c>
      <c r="J302" s="217">
        <f>'Cuestionario inicial'!J302</f>
        <v>0</v>
      </c>
      <c r="K302" s="218">
        <f>'Cuestionario inicial'!K302</f>
        <v>0</v>
      </c>
      <c r="L302" s="219">
        <f>'Cuestionario inicial'!L302</f>
        <v>0</v>
      </c>
      <c r="M302" s="219">
        <f>'Cuestionario inicial'!M302</f>
        <v>0</v>
      </c>
      <c r="N302" s="223">
        <f>'Cuestionario inicial'!N302</f>
        <v>0</v>
      </c>
      <c r="O30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2" s="238" t="str">
        <f>IF(Tabla47[[#This Row],[A veces siento que hago todo mal. ]]&gt;=Tabla4[[#This Row],[A veces siento que hago todo mal. ]]+1,"SI",IF(Tabla47[[#This Row],[A veces siento que hago todo mal. ]]="","","NO"))</f>
        <v/>
      </c>
      <c r="AC30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2" s="242" t="str">
        <f t="shared" si="4"/>
        <v/>
      </c>
    </row>
    <row r="303" spans="1:35" x14ac:dyDescent="0.5">
      <c r="A303" s="199">
        <v>301</v>
      </c>
      <c r="B303" s="224">
        <f>'Cuestionario inicial'!B303</f>
        <v>0</v>
      </c>
      <c r="C303" s="225">
        <f>'Cuestionario inicial'!C303</f>
        <v>0</v>
      </c>
      <c r="D303" s="225">
        <f>'Cuestionario inicial'!D303</f>
        <v>0</v>
      </c>
      <c r="E303" s="225">
        <f>'Cuestionario inicial'!E303</f>
        <v>0</v>
      </c>
      <c r="F303" s="225">
        <f>'Cuestionario inicial'!F303</f>
        <v>0</v>
      </c>
      <c r="G303" s="225">
        <f>'Cuestionario inicial'!G303</f>
        <v>0</v>
      </c>
      <c r="H303" s="225">
        <f>'Cuestionario inicial'!H303</f>
        <v>0</v>
      </c>
      <c r="I303" s="225">
        <f>'Cuestionario inicial'!I303</f>
        <v>0</v>
      </c>
      <c r="J303" s="225">
        <f>'Cuestionario inicial'!J303</f>
        <v>0</v>
      </c>
      <c r="K303" s="226">
        <f>'Cuestionario inicial'!K303</f>
        <v>0</v>
      </c>
      <c r="L303" s="225">
        <f>'Cuestionario inicial'!L303</f>
        <v>0</v>
      </c>
      <c r="M303" s="225">
        <f>'Cuestionario inicial'!M303</f>
        <v>0</v>
      </c>
      <c r="N303" s="227">
        <f>'Cuestionario inicial'!N303</f>
        <v>0</v>
      </c>
      <c r="O30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3" s="238" t="str">
        <f>IF(Tabla47[[#This Row],[A veces siento que hago todo mal. ]]&gt;=Tabla4[[#This Row],[A veces siento que hago todo mal. ]]+1,"SI",IF(Tabla47[[#This Row],[A veces siento que hago todo mal. ]]="","","NO"))</f>
        <v/>
      </c>
      <c r="AC30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3" s="242" t="str">
        <f t="shared" si="4"/>
        <v/>
      </c>
    </row>
    <row r="304" spans="1:35" x14ac:dyDescent="0.5">
      <c r="A304" s="199">
        <v>302</v>
      </c>
      <c r="B304" s="213">
        <f>'Cuestionario inicial'!B304</f>
        <v>0</v>
      </c>
      <c r="C304" s="214">
        <f>'Cuestionario inicial'!C304</f>
        <v>0</v>
      </c>
      <c r="D304" s="214">
        <f>'Cuestionario inicial'!D304</f>
        <v>0</v>
      </c>
      <c r="E304" s="214">
        <f>'Cuestionario inicial'!E304</f>
        <v>0</v>
      </c>
      <c r="F304" s="215">
        <f>'Cuestionario inicial'!F304</f>
        <v>0</v>
      </c>
      <c r="G304" s="216">
        <f>'Cuestionario inicial'!G304</f>
        <v>0</v>
      </c>
      <c r="H304" s="214">
        <f>'Cuestionario inicial'!H304</f>
        <v>0</v>
      </c>
      <c r="I304" s="214">
        <f>'Cuestionario inicial'!I304</f>
        <v>0</v>
      </c>
      <c r="J304" s="217">
        <f>'Cuestionario inicial'!J304</f>
        <v>0</v>
      </c>
      <c r="K304" s="218">
        <f>'Cuestionario inicial'!K304</f>
        <v>0</v>
      </c>
      <c r="L304" s="219">
        <f>'Cuestionario inicial'!L304</f>
        <v>0</v>
      </c>
      <c r="M304" s="219">
        <f>'Cuestionario inicial'!M304</f>
        <v>0</v>
      </c>
      <c r="N304" s="223">
        <f>'Cuestionario inicial'!N304</f>
        <v>0</v>
      </c>
      <c r="O30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4" s="238" t="str">
        <f>IF(Tabla47[[#This Row],[A veces siento que hago todo mal. ]]&gt;=Tabla4[[#This Row],[A veces siento que hago todo mal. ]]+1,"SI",IF(Tabla47[[#This Row],[A veces siento que hago todo mal. ]]="","","NO"))</f>
        <v/>
      </c>
      <c r="AC30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4" s="242" t="str">
        <f t="shared" si="4"/>
        <v/>
      </c>
    </row>
    <row r="305" spans="1:35" x14ac:dyDescent="0.5">
      <c r="A305" s="199">
        <v>303</v>
      </c>
      <c r="B305" s="224">
        <f>'Cuestionario inicial'!B305</f>
        <v>0</v>
      </c>
      <c r="C305" s="225">
        <f>'Cuestionario inicial'!C305</f>
        <v>0</v>
      </c>
      <c r="D305" s="225">
        <f>'Cuestionario inicial'!D305</f>
        <v>0</v>
      </c>
      <c r="E305" s="225">
        <f>'Cuestionario inicial'!E305</f>
        <v>0</v>
      </c>
      <c r="F305" s="225">
        <f>'Cuestionario inicial'!F305</f>
        <v>0</v>
      </c>
      <c r="G305" s="225">
        <f>'Cuestionario inicial'!G305</f>
        <v>0</v>
      </c>
      <c r="H305" s="225">
        <f>'Cuestionario inicial'!H305</f>
        <v>0</v>
      </c>
      <c r="I305" s="225">
        <f>'Cuestionario inicial'!I305</f>
        <v>0</v>
      </c>
      <c r="J305" s="225">
        <f>'Cuestionario inicial'!J305</f>
        <v>0</v>
      </c>
      <c r="K305" s="226">
        <f>'Cuestionario inicial'!K305</f>
        <v>0</v>
      </c>
      <c r="L305" s="225">
        <f>'Cuestionario inicial'!L305</f>
        <v>0</v>
      </c>
      <c r="M305" s="225">
        <f>'Cuestionario inicial'!M305</f>
        <v>0</v>
      </c>
      <c r="N305" s="227">
        <f>'Cuestionario inicial'!N305</f>
        <v>0</v>
      </c>
      <c r="O30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5" s="238" t="str">
        <f>IF(Tabla47[[#This Row],[A veces siento que hago todo mal. ]]&gt;=Tabla4[[#This Row],[A veces siento que hago todo mal. ]]+1,"SI",IF(Tabla47[[#This Row],[A veces siento que hago todo mal. ]]="","","NO"))</f>
        <v/>
      </c>
      <c r="AC30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5" s="242" t="str">
        <f t="shared" si="4"/>
        <v/>
      </c>
    </row>
    <row r="306" spans="1:35" x14ac:dyDescent="0.5">
      <c r="A306" s="199">
        <v>304</v>
      </c>
      <c r="B306" s="213">
        <f>'Cuestionario inicial'!B306</f>
        <v>0</v>
      </c>
      <c r="C306" s="214">
        <f>'Cuestionario inicial'!C306</f>
        <v>0</v>
      </c>
      <c r="D306" s="214">
        <f>'Cuestionario inicial'!D306</f>
        <v>0</v>
      </c>
      <c r="E306" s="214">
        <f>'Cuestionario inicial'!E306</f>
        <v>0</v>
      </c>
      <c r="F306" s="215">
        <f>'Cuestionario inicial'!F306</f>
        <v>0</v>
      </c>
      <c r="G306" s="216">
        <f>'Cuestionario inicial'!G306</f>
        <v>0</v>
      </c>
      <c r="H306" s="214">
        <f>'Cuestionario inicial'!H306</f>
        <v>0</v>
      </c>
      <c r="I306" s="214">
        <f>'Cuestionario inicial'!I306</f>
        <v>0</v>
      </c>
      <c r="J306" s="217">
        <f>'Cuestionario inicial'!J306</f>
        <v>0</v>
      </c>
      <c r="K306" s="218">
        <f>'Cuestionario inicial'!K306</f>
        <v>0</v>
      </c>
      <c r="L306" s="219">
        <f>'Cuestionario inicial'!L306</f>
        <v>0</v>
      </c>
      <c r="M306" s="219">
        <f>'Cuestionario inicial'!M306</f>
        <v>0</v>
      </c>
      <c r="N306" s="223">
        <f>'Cuestionario inicial'!N306</f>
        <v>0</v>
      </c>
      <c r="O30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6" s="238" t="str">
        <f>IF(Tabla47[[#This Row],[A veces siento que hago todo mal. ]]&gt;=Tabla4[[#This Row],[A veces siento que hago todo mal. ]]+1,"SI",IF(Tabla47[[#This Row],[A veces siento que hago todo mal. ]]="","","NO"))</f>
        <v/>
      </c>
      <c r="AC30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6" s="242" t="str">
        <f t="shared" si="4"/>
        <v/>
      </c>
    </row>
    <row r="307" spans="1:35" x14ac:dyDescent="0.5">
      <c r="A307" s="199">
        <v>305</v>
      </c>
      <c r="B307" s="224">
        <f>'Cuestionario inicial'!B307</f>
        <v>0</v>
      </c>
      <c r="C307" s="225">
        <f>'Cuestionario inicial'!C307</f>
        <v>0</v>
      </c>
      <c r="D307" s="225">
        <f>'Cuestionario inicial'!D307</f>
        <v>0</v>
      </c>
      <c r="E307" s="225">
        <f>'Cuestionario inicial'!E307</f>
        <v>0</v>
      </c>
      <c r="F307" s="225">
        <f>'Cuestionario inicial'!F307</f>
        <v>0</v>
      </c>
      <c r="G307" s="225">
        <f>'Cuestionario inicial'!G307</f>
        <v>0</v>
      </c>
      <c r="H307" s="225">
        <f>'Cuestionario inicial'!H307</f>
        <v>0</v>
      </c>
      <c r="I307" s="225">
        <f>'Cuestionario inicial'!I307</f>
        <v>0</v>
      </c>
      <c r="J307" s="225">
        <f>'Cuestionario inicial'!J307</f>
        <v>0</v>
      </c>
      <c r="K307" s="226">
        <f>'Cuestionario inicial'!K307</f>
        <v>0</v>
      </c>
      <c r="L307" s="225">
        <f>'Cuestionario inicial'!L307</f>
        <v>0</v>
      </c>
      <c r="M307" s="225">
        <f>'Cuestionario inicial'!M307</f>
        <v>0</v>
      </c>
      <c r="N307" s="227">
        <f>'Cuestionario inicial'!N307</f>
        <v>0</v>
      </c>
      <c r="O30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7" s="238" t="str">
        <f>IF(Tabla47[[#This Row],[A veces siento que hago todo mal. ]]&gt;=Tabla4[[#This Row],[A veces siento que hago todo mal. ]]+1,"SI",IF(Tabla47[[#This Row],[A veces siento que hago todo mal. ]]="","","NO"))</f>
        <v/>
      </c>
      <c r="AC30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7" s="242" t="str">
        <f t="shared" si="4"/>
        <v/>
      </c>
    </row>
    <row r="308" spans="1:35" x14ac:dyDescent="0.5">
      <c r="A308" s="199">
        <v>306</v>
      </c>
      <c r="B308" s="213">
        <f>'Cuestionario inicial'!B308</f>
        <v>0</v>
      </c>
      <c r="C308" s="214">
        <f>'Cuestionario inicial'!C308</f>
        <v>0</v>
      </c>
      <c r="D308" s="214">
        <f>'Cuestionario inicial'!D308</f>
        <v>0</v>
      </c>
      <c r="E308" s="214">
        <f>'Cuestionario inicial'!E308</f>
        <v>0</v>
      </c>
      <c r="F308" s="215">
        <f>'Cuestionario inicial'!F308</f>
        <v>0</v>
      </c>
      <c r="G308" s="216">
        <f>'Cuestionario inicial'!G308</f>
        <v>0</v>
      </c>
      <c r="H308" s="214">
        <f>'Cuestionario inicial'!H308</f>
        <v>0</v>
      </c>
      <c r="I308" s="214">
        <f>'Cuestionario inicial'!I308</f>
        <v>0</v>
      </c>
      <c r="J308" s="217">
        <f>'Cuestionario inicial'!J308</f>
        <v>0</v>
      </c>
      <c r="K308" s="218">
        <f>'Cuestionario inicial'!K308</f>
        <v>0</v>
      </c>
      <c r="L308" s="219">
        <f>'Cuestionario inicial'!L308</f>
        <v>0</v>
      </c>
      <c r="M308" s="219">
        <f>'Cuestionario inicial'!M308</f>
        <v>0</v>
      </c>
      <c r="N308" s="223">
        <f>'Cuestionario inicial'!N308</f>
        <v>0</v>
      </c>
      <c r="O30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8" s="238" t="str">
        <f>IF(Tabla47[[#This Row],[A veces siento que hago todo mal. ]]&gt;=Tabla4[[#This Row],[A veces siento que hago todo mal. ]]+1,"SI",IF(Tabla47[[#This Row],[A veces siento que hago todo mal. ]]="","","NO"))</f>
        <v/>
      </c>
      <c r="AC30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8" s="242" t="str">
        <f t="shared" si="4"/>
        <v/>
      </c>
    </row>
    <row r="309" spans="1:35" x14ac:dyDescent="0.5">
      <c r="A309" s="199">
        <v>307</v>
      </c>
      <c r="B309" s="224">
        <f>'Cuestionario inicial'!B309</f>
        <v>0</v>
      </c>
      <c r="C309" s="225">
        <f>'Cuestionario inicial'!C309</f>
        <v>0</v>
      </c>
      <c r="D309" s="225">
        <f>'Cuestionario inicial'!D309</f>
        <v>0</v>
      </c>
      <c r="E309" s="225">
        <f>'Cuestionario inicial'!E309</f>
        <v>0</v>
      </c>
      <c r="F309" s="225">
        <f>'Cuestionario inicial'!F309</f>
        <v>0</v>
      </c>
      <c r="G309" s="225">
        <f>'Cuestionario inicial'!G309</f>
        <v>0</v>
      </c>
      <c r="H309" s="225">
        <f>'Cuestionario inicial'!H309</f>
        <v>0</v>
      </c>
      <c r="I309" s="225">
        <f>'Cuestionario inicial'!I309</f>
        <v>0</v>
      </c>
      <c r="J309" s="225">
        <f>'Cuestionario inicial'!J309</f>
        <v>0</v>
      </c>
      <c r="K309" s="226">
        <f>'Cuestionario inicial'!K309</f>
        <v>0</v>
      </c>
      <c r="L309" s="225">
        <f>'Cuestionario inicial'!L309</f>
        <v>0</v>
      </c>
      <c r="M309" s="225">
        <f>'Cuestionario inicial'!M309</f>
        <v>0</v>
      </c>
      <c r="N309" s="227">
        <f>'Cuestionario inicial'!N309</f>
        <v>0</v>
      </c>
      <c r="O30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0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0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0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0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0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0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0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0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0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0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0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0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09" s="238" t="str">
        <f>IF(Tabla47[[#This Row],[A veces siento que hago todo mal. ]]&gt;=Tabla4[[#This Row],[A veces siento que hago todo mal. ]]+1,"SI",IF(Tabla47[[#This Row],[A veces siento que hago todo mal. ]]="","","NO"))</f>
        <v/>
      </c>
      <c r="AC30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0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0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0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0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0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09" s="242" t="str">
        <f t="shared" si="4"/>
        <v/>
      </c>
    </row>
    <row r="310" spans="1:35" x14ac:dyDescent="0.5">
      <c r="A310" s="199">
        <v>308</v>
      </c>
      <c r="B310" s="213">
        <f>'Cuestionario inicial'!B310</f>
        <v>0</v>
      </c>
      <c r="C310" s="214">
        <f>'Cuestionario inicial'!C310</f>
        <v>0</v>
      </c>
      <c r="D310" s="214">
        <f>'Cuestionario inicial'!D310</f>
        <v>0</v>
      </c>
      <c r="E310" s="214">
        <f>'Cuestionario inicial'!E310</f>
        <v>0</v>
      </c>
      <c r="F310" s="215">
        <f>'Cuestionario inicial'!F310</f>
        <v>0</v>
      </c>
      <c r="G310" s="216">
        <f>'Cuestionario inicial'!G310</f>
        <v>0</v>
      </c>
      <c r="H310" s="214">
        <f>'Cuestionario inicial'!H310</f>
        <v>0</v>
      </c>
      <c r="I310" s="214">
        <f>'Cuestionario inicial'!I310</f>
        <v>0</v>
      </c>
      <c r="J310" s="217">
        <f>'Cuestionario inicial'!J310</f>
        <v>0</v>
      </c>
      <c r="K310" s="218">
        <f>'Cuestionario inicial'!K310</f>
        <v>0</v>
      </c>
      <c r="L310" s="219">
        <f>'Cuestionario inicial'!L310</f>
        <v>0</v>
      </c>
      <c r="M310" s="219">
        <f>'Cuestionario inicial'!M310</f>
        <v>0</v>
      </c>
      <c r="N310" s="223">
        <f>'Cuestionario inicial'!N310</f>
        <v>0</v>
      </c>
      <c r="O31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0" s="238" t="str">
        <f>IF(Tabla47[[#This Row],[A veces siento que hago todo mal. ]]&gt;=Tabla4[[#This Row],[A veces siento que hago todo mal. ]]+1,"SI",IF(Tabla47[[#This Row],[A veces siento que hago todo mal. ]]="","","NO"))</f>
        <v/>
      </c>
      <c r="AC31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0" s="242" t="str">
        <f t="shared" si="4"/>
        <v/>
      </c>
    </row>
    <row r="311" spans="1:35" x14ac:dyDescent="0.5">
      <c r="A311" s="199">
        <v>309</v>
      </c>
      <c r="B311" s="224">
        <f>'Cuestionario inicial'!B311</f>
        <v>0</v>
      </c>
      <c r="C311" s="225">
        <f>'Cuestionario inicial'!C311</f>
        <v>0</v>
      </c>
      <c r="D311" s="225">
        <f>'Cuestionario inicial'!D311</f>
        <v>0</v>
      </c>
      <c r="E311" s="225">
        <f>'Cuestionario inicial'!E311</f>
        <v>0</v>
      </c>
      <c r="F311" s="225">
        <f>'Cuestionario inicial'!F311</f>
        <v>0</v>
      </c>
      <c r="G311" s="225">
        <f>'Cuestionario inicial'!G311</f>
        <v>0</v>
      </c>
      <c r="H311" s="225">
        <f>'Cuestionario inicial'!H311</f>
        <v>0</v>
      </c>
      <c r="I311" s="225">
        <f>'Cuestionario inicial'!I311</f>
        <v>0</v>
      </c>
      <c r="J311" s="225">
        <f>'Cuestionario inicial'!J311</f>
        <v>0</v>
      </c>
      <c r="K311" s="226">
        <f>'Cuestionario inicial'!K311</f>
        <v>0</v>
      </c>
      <c r="L311" s="225">
        <f>'Cuestionario inicial'!L311</f>
        <v>0</v>
      </c>
      <c r="M311" s="225">
        <f>'Cuestionario inicial'!M311</f>
        <v>0</v>
      </c>
      <c r="N311" s="227">
        <f>'Cuestionario inicial'!N311</f>
        <v>0</v>
      </c>
      <c r="O31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1" s="238" t="str">
        <f>IF(Tabla47[[#This Row],[A veces siento que hago todo mal. ]]&gt;=Tabla4[[#This Row],[A veces siento que hago todo mal. ]]+1,"SI",IF(Tabla47[[#This Row],[A veces siento que hago todo mal. ]]="","","NO"))</f>
        <v/>
      </c>
      <c r="AC31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1" s="242" t="str">
        <f t="shared" si="4"/>
        <v/>
      </c>
    </row>
    <row r="312" spans="1:35" x14ac:dyDescent="0.5">
      <c r="A312" s="199">
        <v>310</v>
      </c>
      <c r="B312" s="213">
        <f>'Cuestionario inicial'!B312</f>
        <v>0</v>
      </c>
      <c r="C312" s="214">
        <f>'Cuestionario inicial'!C312</f>
        <v>0</v>
      </c>
      <c r="D312" s="214">
        <f>'Cuestionario inicial'!D312</f>
        <v>0</v>
      </c>
      <c r="E312" s="214">
        <f>'Cuestionario inicial'!E312</f>
        <v>0</v>
      </c>
      <c r="F312" s="215">
        <f>'Cuestionario inicial'!F312</f>
        <v>0</v>
      </c>
      <c r="G312" s="216">
        <f>'Cuestionario inicial'!G312</f>
        <v>0</v>
      </c>
      <c r="H312" s="214">
        <f>'Cuestionario inicial'!H312</f>
        <v>0</v>
      </c>
      <c r="I312" s="214">
        <f>'Cuestionario inicial'!I312</f>
        <v>0</v>
      </c>
      <c r="J312" s="217">
        <f>'Cuestionario inicial'!J312</f>
        <v>0</v>
      </c>
      <c r="K312" s="218">
        <f>'Cuestionario inicial'!K312</f>
        <v>0</v>
      </c>
      <c r="L312" s="219">
        <f>'Cuestionario inicial'!L312</f>
        <v>0</v>
      </c>
      <c r="M312" s="219">
        <f>'Cuestionario inicial'!M312</f>
        <v>0</v>
      </c>
      <c r="N312" s="223">
        <f>'Cuestionario inicial'!N312</f>
        <v>0</v>
      </c>
      <c r="O31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2" s="238" t="str">
        <f>IF(Tabla47[[#This Row],[A veces siento que hago todo mal. ]]&gt;=Tabla4[[#This Row],[A veces siento que hago todo mal. ]]+1,"SI",IF(Tabla47[[#This Row],[A veces siento que hago todo mal. ]]="","","NO"))</f>
        <v/>
      </c>
      <c r="AC31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2" s="242" t="str">
        <f t="shared" si="4"/>
        <v/>
      </c>
    </row>
    <row r="313" spans="1:35" x14ac:dyDescent="0.5">
      <c r="A313" s="199">
        <v>311</v>
      </c>
      <c r="B313" s="224">
        <f>'Cuestionario inicial'!B313</f>
        <v>0</v>
      </c>
      <c r="C313" s="225">
        <f>'Cuestionario inicial'!C313</f>
        <v>0</v>
      </c>
      <c r="D313" s="225">
        <f>'Cuestionario inicial'!D313</f>
        <v>0</v>
      </c>
      <c r="E313" s="225">
        <f>'Cuestionario inicial'!E313</f>
        <v>0</v>
      </c>
      <c r="F313" s="225">
        <f>'Cuestionario inicial'!F313</f>
        <v>0</v>
      </c>
      <c r="G313" s="225">
        <f>'Cuestionario inicial'!G313</f>
        <v>0</v>
      </c>
      <c r="H313" s="225">
        <f>'Cuestionario inicial'!H313</f>
        <v>0</v>
      </c>
      <c r="I313" s="225">
        <f>'Cuestionario inicial'!I313</f>
        <v>0</v>
      </c>
      <c r="J313" s="225">
        <f>'Cuestionario inicial'!J313</f>
        <v>0</v>
      </c>
      <c r="K313" s="226">
        <f>'Cuestionario inicial'!K313</f>
        <v>0</v>
      </c>
      <c r="L313" s="225">
        <f>'Cuestionario inicial'!L313</f>
        <v>0</v>
      </c>
      <c r="M313" s="225">
        <f>'Cuestionario inicial'!M313</f>
        <v>0</v>
      </c>
      <c r="N313" s="227">
        <f>'Cuestionario inicial'!N313</f>
        <v>0</v>
      </c>
      <c r="O31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3" s="238" t="str">
        <f>IF(Tabla47[[#This Row],[A veces siento que hago todo mal. ]]&gt;=Tabla4[[#This Row],[A veces siento que hago todo mal. ]]+1,"SI",IF(Tabla47[[#This Row],[A veces siento que hago todo mal. ]]="","","NO"))</f>
        <v/>
      </c>
      <c r="AC31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3" s="242" t="str">
        <f t="shared" si="4"/>
        <v/>
      </c>
    </row>
    <row r="314" spans="1:35" x14ac:dyDescent="0.5">
      <c r="A314" s="199">
        <v>312</v>
      </c>
      <c r="B314" s="213">
        <f>'Cuestionario inicial'!B314</f>
        <v>0</v>
      </c>
      <c r="C314" s="214">
        <f>'Cuestionario inicial'!C314</f>
        <v>0</v>
      </c>
      <c r="D314" s="214">
        <f>'Cuestionario inicial'!D314</f>
        <v>0</v>
      </c>
      <c r="E314" s="214">
        <f>'Cuestionario inicial'!E314</f>
        <v>0</v>
      </c>
      <c r="F314" s="215">
        <f>'Cuestionario inicial'!F314</f>
        <v>0</v>
      </c>
      <c r="G314" s="216">
        <f>'Cuestionario inicial'!G314</f>
        <v>0</v>
      </c>
      <c r="H314" s="214">
        <f>'Cuestionario inicial'!H314</f>
        <v>0</v>
      </c>
      <c r="I314" s="214">
        <f>'Cuestionario inicial'!I314</f>
        <v>0</v>
      </c>
      <c r="J314" s="217">
        <f>'Cuestionario inicial'!J314</f>
        <v>0</v>
      </c>
      <c r="K314" s="218">
        <f>'Cuestionario inicial'!K314</f>
        <v>0</v>
      </c>
      <c r="L314" s="219">
        <f>'Cuestionario inicial'!L314</f>
        <v>0</v>
      </c>
      <c r="M314" s="219">
        <f>'Cuestionario inicial'!M314</f>
        <v>0</v>
      </c>
      <c r="N314" s="223">
        <f>'Cuestionario inicial'!N314</f>
        <v>0</v>
      </c>
      <c r="O31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4" s="238" t="str">
        <f>IF(Tabla47[[#This Row],[A veces siento que hago todo mal. ]]&gt;=Tabla4[[#This Row],[A veces siento que hago todo mal. ]]+1,"SI",IF(Tabla47[[#This Row],[A veces siento que hago todo mal. ]]="","","NO"))</f>
        <v/>
      </c>
      <c r="AC31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4" s="242" t="str">
        <f t="shared" si="4"/>
        <v/>
      </c>
    </row>
    <row r="315" spans="1:35" x14ac:dyDescent="0.5">
      <c r="A315" s="199">
        <v>313</v>
      </c>
      <c r="B315" s="224">
        <f>'Cuestionario inicial'!B315</f>
        <v>0</v>
      </c>
      <c r="C315" s="225">
        <f>'Cuestionario inicial'!C315</f>
        <v>0</v>
      </c>
      <c r="D315" s="225">
        <f>'Cuestionario inicial'!D315</f>
        <v>0</v>
      </c>
      <c r="E315" s="225">
        <f>'Cuestionario inicial'!E315</f>
        <v>0</v>
      </c>
      <c r="F315" s="225">
        <f>'Cuestionario inicial'!F315</f>
        <v>0</v>
      </c>
      <c r="G315" s="225">
        <f>'Cuestionario inicial'!G315</f>
        <v>0</v>
      </c>
      <c r="H315" s="225">
        <f>'Cuestionario inicial'!H315</f>
        <v>0</v>
      </c>
      <c r="I315" s="225">
        <f>'Cuestionario inicial'!I315</f>
        <v>0</v>
      </c>
      <c r="J315" s="225">
        <f>'Cuestionario inicial'!J315</f>
        <v>0</v>
      </c>
      <c r="K315" s="226">
        <f>'Cuestionario inicial'!K315</f>
        <v>0</v>
      </c>
      <c r="L315" s="225">
        <f>'Cuestionario inicial'!L315</f>
        <v>0</v>
      </c>
      <c r="M315" s="225">
        <f>'Cuestionario inicial'!M315</f>
        <v>0</v>
      </c>
      <c r="N315" s="227">
        <f>'Cuestionario inicial'!N315</f>
        <v>0</v>
      </c>
      <c r="O31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5" s="238" t="str">
        <f>IF(Tabla47[[#This Row],[A veces siento que hago todo mal. ]]&gt;=Tabla4[[#This Row],[A veces siento que hago todo mal. ]]+1,"SI",IF(Tabla47[[#This Row],[A veces siento que hago todo mal. ]]="","","NO"))</f>
        <v/>
      </c>
      <c r="AC31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5" s="242" t="str">
        <f t="shared" si="4"/>
        <v/>
      </c>
    </row>
    <row r="316" spans="1:35" x14ac:dyDescent="0.5">
      <c r="A316" s="199">
        <v>314</v>
      </c>
      <c r="B316" s="213">
        <f>'Cuestionario inicial'!B316</f>
        <v>0</v>
      </c>
      <c r="C316" s="214">
        <f>'Cuestionario inicial'!C316</f>
        <v>0</v>
      </c>
      <c r="D316" s="214">
        <f>'Cuestionario inicial'!D316</f>
        <v>0</v>
      </c>
      <c r="E316" s="214">
        <f>'Cuestionario inicial'!E316</f>
        <v>0</v>
      </c>
      <c r="F316" s="215">
        <f>'Cuestionario inicial'!F316</f>
        <v>0</v>
      </c>
      <c r="G316" s="216">
        <f>'Cuestionario inicial'!G316</f>
        <v>0</v>
      </c>
      <c r="H316" s="214">
        <f>'Cuestionario inicial'!H316</f>
        <v>0</v>
      </c>
      <c r="I316" s="214">
        <f>'Cuestionario inicial'!I316</f>
        <v>0</v>
      </c>
      <c r="J316" s="217">
        <f>'Cuestionario inicial'!J316</f>
        <v>0</v>
      </c>
      <c r="K316" s="218">
        <f>'Cuestionario inicial'!K316</f>
        <v>0</v>
      </c>
      <c r="L316" s="219">
        <f>'Cuestionario inicial'!L316</f>
        <v>0</v>
      </c>
      <c r="M316" s="219">
        <f>'Cuestionario inicial'!M316</f>
        <v>0</v>
      </c>
      <c r="N316" s="223">
        <f>'Cuestionario inicial'!N316</f>
        <v>0</v>
      </c>
      <c r="O31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6" s="238" t="str">
        <f>IF(Tabla47[[#This Row],[A veces siento que hago todo mal. ]]&gt;=Tabla4[[#This Row],[A veces siento que hago todo mal. ]]+1,"SI",IF(Tabla47[[#This Row],[A veces siento que hago todo mal. ]]="","","NO"))</f>
        <v/>
      </c>
      <c r="AC31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6" s="242" t="str">
        <f t="shared" si="4"/>
        <v/>
      </c>
    </row>
    <row r="317" spans="1:35" x14ac:dyDescent="0.5">
      <c r="A317" s="199">
        <v>315</v>
      </c>
      <c r="B317" s="224">
        <f>'Cuestionario inicial'!B317</f>
        <v>0</v>
      </c>
      <c r="C317" s="225">
        <f>'Cuestionario inicial'!C317</f>
        <v>0</v>
      </c>
      <c r="D317" s="225">
        <f>'Cuestionario inicial'!D317</f>
        <v>0</v>
      </c>
      <c r="E317" s="225">
        <f>'Cuestionario inicial'!E317</f>
        <v>0</v>
      </c>
      <c r="F317" s="225">
        <f>'Cuestionario inicial'!F317</f>
        <v>0</v>
      </c>
      <c r="G317" s="225">
        <f>'Cuestionario inicial'!G317</f>
        <v>0</v>
      </c>
      <c r="H317" s="225">
        <f>'Cuestionario inicial'!H317</f>
        <v>0</v>
      </c>
      <c r="I317" s="225">
        <f>'Cuestionario inicial'!I317</f>
        <v>0</v>
      </c>
      <c r="J317" s="225">
        <f>'Cuestionario inicial'!J317</f>
        <v>0</v>
      </c>
      <c r="K317" s="226">
        <f>'Cuestionario inicial'!K317</f>
        <v>0</v>
      </c>
      <c r="L317" s="225">
        <f>'Cuestionario inicial'!L317</f>
        <v>0</v>
      </c>
      <c r="M317" s="225">
        <f>'Cuestionario inicial'!M317</f>
        <v>0</v>
      </c>
      <c r="N317" s="227">
        <f>'Cuestionario inicial'!N317</f>
        <v>0</v>
      </c>
      <c r="O31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7" s="238" t="str">
        <f>IF(Tabla47[[#This Row],[A veces siento que hago todo mal. ]]&gt;=Tabla4[[#This Row],[A veces siento que hago todo mal. ]]+1,"SI",IF(Tabla47[[#This Row],[A veces siento que hago todo mal. ]]="","","NO"))</f>
        <v/>
      </c>
      <c r="AC31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7" s="242" t="str">
        <f t="shared" si="4"/>
        <v/>
      </c>
    </row>
    <row r="318" spans="1:35" x14ac:dyDescent="0.5">
      <c r="A318" s="199">
        <v>316</v>
      </c>
      <c r="B318" s="213">
        <f>'Cuestionario inicial'!B318</f>
        <v>0</v>
      </c>
      <c r="C318" s="214">
        <f>'Cuestionario inicial'!C318</f>
        <v>0</v>
      </c>
      <c r="D318" s="214">
        <f>'Cuestionario inicial'!D318</f>
        <v>0</v>
      </c>
      <c r="E318" s="214">
        <f>'Cuestionario inicial'!E318</f>
        <v>0</v>
      </c>
      <c r="F318" s="215">
        <f>'Cuestionario inicial'!F318</f>
        <v>0</v>
      </c>
      <c r="G318" s="216">
        <f>'Cuestionario inicial'!G318</f>
        <v>0</v>
      </c>
      <c r="H318" s="214">
        <f>'Cuestionario inicial'!H318</f>
        <v>0</v>
      </c>
      <c r="I318" s="214">
        <f>'Cuestionario inicial'!I318</f>
        <v>0</v>
      </c>
      <c r="J318" s="217">
        <f>'Cuestionario inicial'!J318</f>
        <v>0</v>
      </c>
      <c r="K318" s="218">
        <f>'Cuestionario inicial'!K318</f>
        <v>0</v>
      </c>
      <c r="L318" s="219">
        <f>'Cuestionario inicial'!L318</f>
        <v>0</v>
      </c>
      <c r="M318" s="219">
        <f>'Cuestionario inicial'!M318</f>
        <v>0</v>
      </c>
      <c r="N318" s="223">
        <f>'Cuestionario inicial'!N318</f>
        <v>0</v>
      </c>
      <c r="O31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8" s="238" t="str">
        <f>IF(Tabla47[[#This Row],[A veces siento que hago todo mal. ]]&gt;=Tabla4[[#This Row],[A veces siento que hago todo mal. ]]+1,"SI",IF(Tabla47[[#This Row],[A veces siento que hago todo mal. ]]="","","NO"))</f>
        <v/>
      </c>
      <c r="AC31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8" s="242" t="str">
        <f t="shared" si="4"/>
        <v/>
      </c>
    </row>
    <row r="319" spans="1:35" x14ac:dyDescent="0.5">
      <c r="A319" s="199">
        <v>317</v>
      </c>
      <c r="B319" s="224">
        <f>'Cuestionario inicial'!B319</f>
        <v>0</v>
      </c>
      <c r="C319" s="225">
        <f>'Cuestionario inicial'!C319</f>
        <v>0</v>
      </c>
      <c r="D319" s="225">
        <f>'Cuestionario inicial'!D319</f>
        <v>0</v>
      </c>
      <c r="E319" s="225">
        <f>'Cuestionario inicial'!E319</f>
        <v>0</v>
      </c>
      <c r="F319" s="225">
        <f>'Cuestionario inicial'!F319</f>
        <v>0</v>
      </c>
      <c r="G319" s="225">
        <f>'Cuestionario inicial'!G319</f>
        <v>0</v>
      </c>
      <c r="H319" s="225">
        <f>'Cuestionario inicial'!H319</f>
        <v>0</v>
      </c>
      <c r="I319" s="225">
        <f>'Cuestionario inicial'!I319</f>
        <v>0</v>
      </c>
      <c r="J319" s="225">
        <f>'Cuestionario inicial'!J319</f>
        <v>0</v>
      </c>
      <c r="K319" s="226">
        <f>'Cuestionario inicial'!K319</f>
        <v>0</v>
      </c>
      <c r="L319" s="225">
        <f>'Cuestionario inicial'!L319</f>
        <v>0</v>
      </c>
      <c r="M319" s="225">
        <f>'Cuestionario inicial'!M319</f>
        <v>0</v>
      </c>
      <c r="N319" s="227">
        <f>'Cuestionario inicial'!N319</f>
        <v>0</v>
      </c>
      <c r="O31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1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1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1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1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1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1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1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1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1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1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1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1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19" s="238" t="str">
        <f>IF(Tabla47[[#This Row],[A veces siento que hago todo mal. ]]&gt;=Tabla4[[#This Row],[A veces siento que hago todo mal. ]]+1,"SI",IF(Tabla47[[#This Row],[A veces siento que hago todo mal. ]]="","","NO"))</f>
        <v/>
      </c>
      <c r="AC31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1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1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1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1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1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19" s="242" t="str">
        <f t="shared" si="4"/>
        <v/>
      </c>
    </row>
    <row r="320" spans="1:35" x14ac:dyDescent="0.5">
      <c r="A320" s="199">
        <v>318</v>
      </c>
      <c r="B320" s="213">
        <f>'Cuestionario inicial'!B320</f>
        <v>0</v>
      </c>
      <c r="C320" s="214">
        <f>'Cuestionario inicial'!C320</f>
        <v>0</v>
      </c>
      <c r="D320" s="214">
        <f>'Cuestionario inicial'!D320</f>
        <v>0</v>
      </c>
      <c r="E320" s="214">
        <f>'Cuestionario inicial'!E320</f>
        <v>0</v>
      </c>
      <c r="F320" s="215">
        <f>'Cuestionario inicial'!F320</f>
        <v>0</v>
      </c>
      <c r="G320" s="216">
        <f>'Cuestionario inicial'!G320</f>
        <v>0</v>
      </c>
      <c r="H320" s="214">
        <f>'Cuestionario inicial'!H320</f>
        <v>0</v>
      </c>
      <c r="I320" s="214">
        <f>'Cuestionario inicial'!I320</f>
        <v>0</v>
      </c>
      <c r="J320" s="217">
        <f>'Cuestionario inicial'!J320</f>
        <v>0</v>
      </c>
      <c r="K320" s="218">
        <f>'Cuestionario inicial'!K320</f>
        <v>0</v>
      </c>
      <c r="L320" s="219">
        <f>'Cuestionario inicial'!L320</f>
        <v>0</v>
      </c>
      <c r="M320" s="219">
        <f>'Cuestionario inicial'!M320</f>
        <v>0</v>
      </c>
      <c r="N320" s="223">
        <f>'Cuestionario inicial'!N320</f>
        <v>0</v>
      </c>
      <c r="O32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0" s="238" t="str">
        <f>IF(Tabla47[[#This Row],[A veces siento que hago todo mal. ]]&gt;=Tabla4[[#This Row],[A veces siento que hago todo mal. ]]+1,"SI",IF(Tabla47[[#This Row],[A veces siento que hago todo mal. ]]="","","NO"))</f>
        <v/>
      </c>
      <c r="AC32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0" s="242" t="str">
        <f t="shared" si="4"/>
        <v/>
      </c>
    </row>
    <row r="321" spans="1:35" x14ac:dyDescent="0.5">
      <c r="A321" s="199">
        <v>319</v>
      </c>
      <c r="B321" s="224">
        <f>'Cuestionario inicial'!B321</f>
        <v>0</v>
      </c>
      <c r="C321" s="225">
        <f>'Cuestionario inicial'!C321</f>
        <v>0</v>
      </c>
      <c r="D321" s="225">
        <f>'Cuestionario inicial'!D321</f>
        <v>0</v>
      </c>
      <c r="E321" s="225">
        <f>'Cuestionario inicial'!E321</f>
        <v>0</v>
      </c>
      <c r="F321" s="225">
        <f>'Cuestionario inicial'!F321</f>
        <v>0</v>
      </c>
      <c r="G321" s="225">
        <f>'Cuestionario inicial'!G321</f>
        <v>0</v>
      </c>
      <c r="H321" s="225">
        <f>'Cuestionario inicial'!H321</f>
        <v>0</v>
      </c>
      <c r="I321" s="225">
        <f>'Cuestionario inicial'!I321</f>
        <v>0</v>
      </c>
      <c r="J321" s="225">
        <f>'Cuestionario inicial'!J321</f>
        <v>0</v>
      </c>
      <c r="K321" s="226">
        <f>'Cuestionario inicial'!K321</f>
        <v>0</v>
      </c>
      <c r="L321" s="225">
        <f>'Cuestionario inicial'!L321</f>
        <v>0</v>
      </c>
      <c r="M321" s="225">
        <f>'Cuestionario inicial'!M321</f>
        <v>0</v>
      </c>
      <c r="N321" s="227">
        <f>'Cuestionario inicial'!N321</f>
        <v>0</v>
      </c>
      <c r="O32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1" s="238" t="str">
        <f>IF(Tabla47[[#This Row],[A veces siento que hago todo mal. ]]&gt;=Tabla4[[#This Row],[A veces siento que hago todo mal. ]]+1,"SI",IF(Tabla47[[#This Row],[A veces siento que hago todo mal. ]]="","","NO"))</f>
        <v/>
      </c>
      <c r="AC32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1" s="242" t="str">
        <f t="shared" si="4"/>
        <v/>
      </c>
    </row>
    <row r="322" spans="1:35" x14ac:dyDescent="0.5">
      <c r="A322" s="199">
        <v>320</v>
      </c>
      <c r="B322" s="213">
        <f>'Cuestionario inicial'!B322</f>
        <v>0</v>
      </c>
      <c r="C322" s="214">
        <f>'Cuestionario inicial'!C322</f>
        <v>0</v>
      </c>
      <c r="D322" s="214">
        <f>'Cuestionario inicial'!D322</f>
        <v>0</v>
      </c>
      <c r="E322" s="214">
        <f>'Cuestionario inicial'!E322</f>
        <v>0</v>
      </c>
      <c r="F322" s="215">
        <f>'Cuestionario inicial'!F322</f>
        <v>0</v>
      </c>
      <c r="G322" s="216">
        <f>'Cuestionario inicial'!G322</f>
        <v>0</v>
      </c>
      <c r="H322" s="214">
        <f>'Cuestionario inicial'!H322</f>
        <v>0</v>
      </c>
      <c r="I322" s="214">
        <f>'Cuestionario inicial'!I322</f>
        <v>0</v>
      </c>
      <c r="J322" s="217">
        <f>'Cuestionario inicial'!J322</f>
        <v>0</v>
      </c>
      <c r="K322" s="218">
        <f>'Cuestionario inicial'!K322</f>
        <v>0</v>
      </c>
      <c r="L322" s="219">
        <f>'Cuestionario inicial'!L322</f>
        <v>0</v>
      </c>
      <c r="M322" s="219">
        <f>'Cuestionario inicial'!M322</f>
        <v>0</v>
      </c>
      <c r="N322" s="223">
        <f>'Cuestionario inicial'!N322</f>
        <v>0</v>
      </c>
      <c r="O32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2" s="238" t="str">
        <f>IF(Tabla47[[#This Row],[A veces siento que hago todo mal. ]]&gt;=Tabla4[[#This Row],[A veces siento que hago todo mal. ]]+1,"SI",IF(Tabla47[[#This Row],[A veces siento que hago todo mal. ]]="","","NO"))</f>
        <v/>
      </c>
      <c r="AC32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2" s="242" t="str">
        <f t="shared" si="4"/>
        <v/>
      </c>
    </row>
    <row r="323" spans="1:35" x14ac:dyDescent="0.5">
      <c r="A323" s="199">
        <v>321</v>
      </c>
      <c r="B323" s="224">
        <f>'Cuestionario inicial'!B323</f>
        <v>0</v>
      </c>
      <c r="C323" s="225">
        <f>'Cuestionario inicial'!C323</f>
        <v>0</v>
      </c>
      <c r="D323" s="225">
        <f>'Cuestionario inicial'!D323</f>
        <v>0</v>
      </c>
      <c r="E323" s="225">
        <f>'Cuestionario inicial'!E323</f>
        <v>0</v>
      </c>
      <c r="F323" s="225">
        <f>'Cuestionario inicial'!F323</f>
        <v>0</v>
      </c>
      <c r="G323" s="225">
        <f>'Cuestionario inicial'!G323</f>
        <v>0</v>
      </c>
      <c r="H323" s="225">
        <f>'Cuestionario inicial'!H323</f>
        <v>0</v>
      </c>
      <c r="I323" s="225">
        <f>'Cuestionario inicial'!I323</f>
        <v>0</v>
      </c>
      <c r="J323" s="225">
        <f>'Cuestionario inicial'!J323</f>
        <v>0</v>
      </c>
      <c r="K323" s="226">
        <f>'Cuestionario inicial'!K323</f>
        <v>0</v>
      </c>
      <c r="L323" s="225">
        <f>'Cuestionario inicial'!L323</f>
        <v>0</v>
      </c>
      <c r="M323" s="225">
        <f>'Cuestionario inicial'!M323</f>
        <v>0</v>
      </c>
      <c r="N323" s="227">
        <f>'Cuestionario inicial'!N323</f>
        <v>0</v>
      </c>
      <c r="O32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3" s="238" t="str">
        <f>IF(Tabla47[[#This Row],[A veces siento que hago todo mal. ]]&gt;=Tabla4[[#This Row],[A veces siento que hago todo mal. ]]+1,"SI",IF(Tabla47[[#This Row],[A veces siento que hago todo mal. ]]="","","NO"))</f>
        <v/>
      </c>
      <c r="AC32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3" s="242" t="str">
        <f t="shared" si="4"/>
        <v/>
      </c>
    </row>
    <row r="324" spans="1:35" x14ac:dyDescent="0.5">
      <c r="A324" s="199">
        <v>322</v>
      </c>
      <c r="B324" s="213">
        <f>'Cuestionario inicial'!B324</f>
        <v>0</v>
      </c>
      <c r="C324" s="214">
        <f>'Cuestionario inicial'!C324</f>
        <v>0</v>
      </c>
      <c r="D324" s="214">
        <f>'Cuestionario inicial'!D324</f>
        <v>0</v>
      </c>
      <c r="E324" s="214">
        <f>'Cuestionario inicial'!E324</f>
        <v>0</v>
      </c>
      <c r="F324" s="215">
        <f>'Cuestionario inicial'!F324</f>
        <v>0</v>
      </c>
      <c r="G324" s="216">
        <f>'Cuestionario inicial'!G324</f>
        <v>0</v>
      </c>
      <c r="H324" s="214">
        <f>'Cuestionario inicial'!H324</f>
        <v>0</v>
      </c>
      <c r="I324" s="214">
        <f>'Cuestionario inicial'!I324</f>
        <v>0</v>
      </c>
      <c r="J324" s="217">
        <f>'Cuestionario inicial'!J324</f>
        <v>0</v>
      </c>
      <c r="K324" s="218">
        <f>'Cuestionario inicial'!K324</f>
        <v>0</v>
      </c>
      <c r="L324" s="219">
        <f>'Cuestionario inicial'!L324</f>
        <v>0</v>
      </c>
      <c r="M324" s="219">
        <f>'Cuestionario inicial'!M324</f>
        <v>0</v>
      </c>
      <c r="N324" s="223">
        <f>'Cuestionario inicial'!N324</f>
        <v>0</v>
      </c>
      <c r="O32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4" s="238" t="str">
        <f>IF(Tabla47[[#This Row],[A veces siento que hago todo mal. ]]&gt;=Tabla4[[#This Row],[A veces siento que hago todo mal. ]]+1,"SI",IF(Tabla47[[#This Row],[A veces siento que hago todo mal. ]]="","","NO"))</f>
        <v/>
      </c>
      <c r="AC32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4" s="242" t="str">
        <f t="shared" ref="AI324:AI387" si="5">IF(COUNTIF(O324:AH324,"SI")&gt;=3,"SI",IF(COUNTIF(O324:AH324,""),"","NO"))</f>
        <v/>
      </c>
    </row>
    <row r="325" spans="1:35" x14ac:dyDescent="0.5">
      <c r="A325" s="199">
        <v>323</v>
      </c>
      <c r="B325" s="224">
        <f>'Cuestionario inicial'!B325</f>
        <v>0</v>
      </c>
      <c r="C325" s="225">
        <f>'Cuestionario inicial'!C325</f>
        <v>0</v>
      </c>
      <c r="D325" s="225">
        <f>'Cuestionario inicial'!D325</f>
        <v>0</v>
      </c>
      <c r="E325" s="225">
        <f>'Cuestionario inicial'!E325</f>
        <v>0</v>
      </c>
      <c r="F325" s="225">
        <f>'Cuestionario inicial'!F325</f>
        <v>0</v>
      </c>
      <c r="G325" s="225">
        <f>'Cuestionario inicial'!G325</f>
        <v>0</v>
      </c>
      <c r="H325" s="225">
        <f>'Cuestionario inicial'!H325</f>
        <v>0</v>
      </c>
      <c r="I325" s="225">
        <f>'Cuestionario inicial'!I325</f>
        <v>0</v>
      </c>
      <c r="J325" s="225">
        <f>'Cuestionario inicial'!J325</f>
        <v>0</v>
      </c>
      <c r="K325" s="226">
        <f>'Cuestionario inicial'!K325</f>
        <v>0</v>
      </c>
      <c r="L325" s="225">
        <f>'Cuestionario inicial'!L325</f>
        <v>0</v>
      </c>
      <c r="M325" s="225">
        <f>'Cuestionario inicial'!M325</f>
        <v>0</v>
      </c>
      <c r="N325" s="227">
        <f>'Cuestionario inicial'!N325</f>
        <v>0</v>
      </c>
      <c r="O32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5" s="238" t="str">
        <f>IF(Tabla47[[#This Row],[A veces siento que hago todo mal. ]]&gt;=Tabla4[[#This Row],[A veces siento que hago todo mal. ]]+1,"SI",IF(Tabla47[[#This Row],[A veces siento que hago todo mal. ]]="","","NO"))</f>
        <v/>
      </c>
      <c r="AC32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5" s="242" t="str">
        <f t="shared" si="5"/>
        <v/>
      </c>
    </row>
    <row r="326" spans="1:35" x14ac:dyDescent="0.5">
      <c r="A326" s="199">
        <v>324</v>
      </c>
      <c r="B326" s="213">
        <f>'Cuestionario inicial'!B326</f>
        <v>0</v>
      </c>
      <c r="C326" s="214">
        <f>'Cuestionario inicial'!C326</f>
        <v>0</v>
      </c>
      <c r="D326" s="214">
        <f>'Cuestionario inicial'!D326</f>
        <v>0</v>
      </c>
      <c r="E326" s="214">
        <f>'Cuestionario inicial'!E326</f>
        <v>0</v>
      </c>
      <c r="F326" s="215">
        <f>'Cuestionario inicial'!F326</f>
        <v>0</v>
      </c>
      <c r="G326" s="216">
        <f>'Cuestionario inicial'!G326</f>
        <v>0</v>
      </c>
      <c r="H326" s="214">
        <f>'Cuestionario inicial'!H326</f>
        <v>0</v>
      </c>
      <c r="I326" s="214">
        <f>'Cuestionario inicial'!I326</f>
        <v>0</v>
      </c>
      <c r="J326" s="217">
        <f>'Cuestionario inicial'!J326</f>
        <v>0</v>
      </c>
      <c r="K326" s="218">
        <f>'Cuestionario inicial'!K326</f>
        <v>0</v>
      </c>
      <c r="L326" s="219">
        <f>'Cuestionario inicial'!L326</f>
        <v>0</v>
      </c>
      <c r="M326" s="219">
        <f>'Cuestionario inicial'!M326</f>
        <v>0</v>
      </c>
      <c r="N326" s="223">
        <f>'Cuestionario inicial'!N326</f>
        <v>0</v>
      </c>
      <c r="O32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6" s="238" t="str">
        <f>IF(Tabla47[[#This Row],[A veces siento que hago todo mal. ]]&gt;=Tabla4[[#This Row],[A veces siento que hago todo mal. ]]+1,"SI",IF(Tabla47[[#This Row],[A veces siento que hago todo mal. ]]="","","NO"))</f>
        <v/>
      </c>
      <c r="AC32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6" s="242" t="str">
        <f t="shared" si="5"/>
        <v/>
      </c>
    </row>
    <row r="327" spans="1:35" x14ac:dyDescent="0.5">
      <c r="A327" s="199">
        <v>325</v>
      </c>
      <c r="B327" s="224">
        <f>'Cuestionario inicial'!B327</f>
        <v>0</v>
      </c>
      <c r="C327" s="225">
        <f>'Cuestionario inicial'!C327</f>
        <v>0</v>
      </c>
      <c r="D327" s="225">
        <f>'Cuestionario inicial'!D327</f>
        <v>0</v>
      </c>
      <c r="E327" s="225">
        <f>'Cuestionario inicial'!E327</f>
        <v>0</v>
      </c>
      <c r="F327" s="225">
        <f>'Cuestionario inicial'!F327</f>
        <v>0</v>
      </c>
      <c r="G327" s="225">
        <f>'Cuestionario inicial'!G327</f>
        <v>0</v>
      </c>
      <c r="H327" s="225">
        <f>'Cuestionario inicial'!H327</f>
        <v>0</v>
      </c>
      <c r="I327" s="225">
        <f>'Cuestionario inicial'!I327</f>
        <v>0</v>
      </c>
      <c r="J327" s="225">
        <f>'Cuestionario inicial'!J327</f>
        <v>0</v>
      </c>
      <c r="K327" s="226">
        <f>'Cuestionario inicial'!K327</f>
        <v>0</v>
      </c>
      <c r="L327" s="225">
        <f>'Cuestionario inicial'!L327</f>
        <v>0</v>
      </c>
      <c r="M327" s="225">
        <f>'Cuestionario inicial'!M327</f>
        <v>0</v>
      </c>
      <c r="N327" s="227">
        <f>'Cuestionario inicial'!N327</f>
        <v>0</v>
      </c>
      <c r="O32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7" s="238" t="str">
        <f>IF(Tabla47[[#This Row],[A veces siento que hago todo mal. ]]&gt;=Tabla4[[#This Row],[A veces siento que hago todo mal. ]]+1,"SI",IF(Tabla47[[#This Row],[A veces siento que hago todo mal. ]]="","","NO"))</f>
        <v/>
      </c>
      <c r="AC32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7" s="242" t="str">
        <f t="shared" si="5"/>
        <v/>
      </c>
    </row>
    <row r="328" spans="1:35" x14ac:dyDescent="0.5">
      <c r="A328" s="199">
        <v>326</v>
      </c>
      <c r="B328" s="213">
        <f>'Cuestionario inicial'!B328</f>
        <v>0</v>
      </c>
      <c r="C328" s="214">
        <f>'Cuestionario inicial'!C328</f>
        <v>0</v>
      </c>
      <c r="D328" s="214">
        <f>'Cuestionario inicial'!D328</f>
        <v>0</v>
      </c>
      <c r="E328" s="214">
        <f>'Cuestionario inicial'!E328</f>
        <v>0</v>
      </c>
      <c r="F328" s="215">
        <f>'Cuestionario inicial'!F328</f>
        <v>0</v>
      </c>
      <c r="G328" s="216">
        <f>'Cuestionario inicial'!G328</f>
        <v>0</v>
      </c>
      <c r="H328" s="214">
        <f>'Cuestionario inicial'!H328</f>
        <v>0</v>
      </c>
      <c r="I328" s="214">
        <f>'Cuestionario inicial'!I328</f>
        <v>0</v>
      </c>
      <c r="J328" s="217">
        <f>'Cuestionario inicial'!J328</f>
        <v>0</v>
      </c>
      <c r="K328" s="218">
        <f>'Cuestionario inicial'!K328</f>
        <v>0</v>
      </c>
      <c r="L328" s="219">
        <f>'Cuestionario inicial'!L328</f>
        <v>0</v>
      </c>
      <c r="M328" s="219">
        <f>'Cuestionario inicial'!M328</f>
        <v>0</v>
      </c>
      <c r="N328" s="223">
        <f>'Cuestionario inicial'!N328</f>
        <v>0</v>
      </c>
      <c r="O32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8" s="238" t="str">
        <f>IF(Tabla47[[#This Row],[A veces siento que hago todo mal. ]]&gt;=Tabla4[[#This Row],[A veces siento que hago todo mal. ]]+1,"SI",IF(Tabla47[[#This Row],[A veces siento que hago todo mal. ]]="","","NO"))</f>
        <v/>
      </c>
      <c r="AC32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8" s="242" t="str">
        <f t="shared" si="5"/>
        <v/>
      </c>
    </row>
    <row r="329" spans="1:35" x14ac:dyDescent="0.5">
      <c r="A329" s="199">
        <v>327</v>
      </c>
      <c r="B329" s="224">
        <f>'Cuestionario inicial'!B329</f>
        <v>0</v>
      </c>
      <c r="C329" s="225">
        <f>'Cuestionario inicial'!C329</f>
        <v>0</v>
      </c>
      <c r="D329" s="225">
        <f>'Cuestionario inicial'!D329</f>
        <v>0</v>
      </c>
      <c r="E329" s="225">
        <f>'Cuestionario inicial'!E329</f>
        <v>0</v>
      </c>
      <c r="F329" s="225">
        <f>'Cuestionario inicial'!F329</f>
        <v>0</v>
      </c>
      <c r="G329" s="225">
        <f>'Cuestionario inicial'!G329</f>
        <v>0</v>
      </c>
      <c r="H329" s="225">
        <f>'Cuestionario inicial'!H329</f>
        <v>0</v>
      </c>
      <c r="I329" s="225">
        <f>'Cuestionario inicial'!I329</f>
        <v>0</v>
      </c>
      <c r="J329" s="225">
        <f>'Cuestionario inicial'!J329</f>
        <v>0</v>
      </c>
      <c r="K329" s="226">
        <f>'Cuestionario inicial'!K329</f>
        <v>0</v>
      </c>
      <c r="L329" s="225">
        <f>'Cuestionario inicial'!L329</f>
        <v>0</v>
      </c>
      <c r="M329" s="225">
        <f>'Cuestionario inicial'!M329</f>
        <v>0</v>
      </c>
      <c r="N329" s="227">
        <f>'Cuestionario inicial'!N329</f>
        <v>0</v>
      </c>
      <c r="O32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2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2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2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2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2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2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2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2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2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2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2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2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29" s="238" t="str">
        <f>IF(Tabla47[[#This Row],[A veces siento que hago todo mal. ]]&gt;=Tabla4[[#This Row],[A veces siento que hago todo mal. ]]+1,"SI",IF(Tabla47[[#This Row],[A veces siento que hago todo mal. ]]="","","NO"))</f>
        <v/>
      </c>
      <c r="AC32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2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2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2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2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2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29" s="242" t="str">
        <f t="shared" si="5"/>
        <v/>
      </c>
    </row>
    <row r="330" spans="1:35" x14ac:dyDescent="0.5">
      <c r="A330" s="199">
        <v>328</v>
      </c>
      <c r="B330" s="213">
        <f>'Cuestionario inicial'!B330</f>
        <v>0</v>
      </c>
      <c r="C330" s="214">
        <f>'Cuestionario inicial'!C330</f>
        <v>0</v>
      </c>
      <c r="D330" s="214">
        <f>'Cuestionario inicial'!D330</f>
        <v>0</v>
      </c>
      <c r="E330" s="214">
        <f>'Cuestionario inicial'!E330</f>
        <v>0</v>
      </c>
      <c r="F330" s="215">
        <f>'Cuestionario inicial'!F330</f>
        <v>0</v>
      </c>
      <c r="G330" s="216">
        <f>'Cuestionario inicial'!G330</f>
        <v>0</v>
      </c>
      <c r="H330" s="214">
        <f>'Cuestionario inicial'!H330</f>
        <v>0</v>
      </c>
      <c r="I330" s="214">
        <f>'Cuestionario inicial'!I330</f>
        <v>0</v>
      </c>
      <c r="J330" s="217">
        <f>'Cuestionario inicial'!J330</f>
        <v>0</v>
      </c>
      <c r="K330" s="218">
        <f>'Cuestionario inicial'!K330</f>
        <v>0</v>
      </c>
      <c r="L330" s="219">
        <f>'Cuestionario inicial'!L330</f>
        <v>0</v>
      </c>
      <c r="M330" s="219">
        <f>'Cuestionario inicial'!M330</f>
        <v>0</v>
      </c>
      <c r="N330" s="223">
        <f>'Cuestionario inicial'!N330</f>
        <v>0</v>
      </c>
      <c r="O33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0" s="238" t="str">
        <f>IF(Tabla47[[#This Row],[A veces siento que hago todo mal. ]]&gt;=Tabla4[[#This Row],[A veces siento que hago todo mal. ]]+1,"SI",IF(Tabla47[[#This Row],[A veces siento que hago todo mal. ]]="","","NO"))</f>
        <v/>
      </c>
      <c r="AC33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0" s="242" t="str">
        <f t="shared" si="5"/>
        <v/>
      </c>
    </row>
    <row r="331" spans="1:35" x14ac:dyDescent="0.5">
      <c r="A331" s="199">
        <v>329</v>
      </c>
      <c r="B331" s="224">
        <f>'Cuestionario inicial'!B331</f>
        <v>0</v>
      </c>
      <c r="C331" s="225">
        <f>'Cuestionario inicial'!C331</f>
        <v>0</v>
      </c>
      <c r="D331" s="225">
        <f>'Cuestionario inicial'!D331</f>
        <v>0</v>
      </c>
      <c r="E331" s="225">
        <f>'Cuestionario inicial'!E331</f>
        <v>0</v>
      </c>
      <c r="F331" s="225">
        <f>'Cuestionario inicial'!F331</f>
        <v>0</v>
      </c>
      <c r="G331" s="225">
        <f>'Cuestionario inicial'!G331</f>
        <v>0</v>
      </c>
      <c r="H331" s="225">
        <f>'Cuestionario inicial'!H331</f>
        <v>0</v>
      </c>
      <c r="I331" s="225">
        <f>'Cuestionario inicial'!I331</f>
        <v>0</v>
      </c>
      <c r="J331" s="225">
        <f>'Cuestionario inicial'!J331</f>
        <v>0</v>
      </c>
      <c r="K331" s="226">
        <f>'Cuestionario inicial'!K331</f>
        <v>0</v>
      </c>
      <c r="L331" s="225">
        <f>'Cuestionario inicial'!L331</f>
        <v>0</v>
      </c>
      <c r="M331" s="225">
        <f>'Cuestionario inicial'!M331</f>
        <v>0</v>
      </c>
      <c r="N331" s="227">
        <f>'Cuestionario inicial'!N331</f>
        <v>0</v>
      </c>
      <c r="O33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1" s="238" t="str">
        <f>IF(Tabla47[[#This Row],[A veces siento que hago todo mal. ]]&gt;=Tabla4[[#This Row],[A veces siento que hago todo mal. ]]+1,"SI",IF(Tabla47[[#This Row],[A veces siento que hago todo mal. ]]="","","NO"))</f>
        <v/>
      </c>
      <c r="AC33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1" s="242" t="str">
        <f t="shared" si="5"/>
        <v/>
      </c>
    </row>
    <row r="332" spans="1:35" x14ac:dyDescent="0.5">
      <c r="A332" s="199">
        <v>330</v>
      </c>
      <c r="B332" s="213">
        <f>'Cuestionario inicial'!B332</f>
        <v>0</v>
      </c>
      <c r="C332" s="214">
        <f>'Cuestionario inicial'!C332</f>
        <v>0</v>
      </c>
      <c r="D332" s="214">
        <f>'Cuestionario inicial'!D332</f>
        <v>0</v>
      </c>
      <c r="E332" s="214">
        <f>'Cuestionario inicial'!E332</f>
        <v>0</v>
      </c>
      <c r="F332" s="215">
        <f>'Cuestionario inicial'!F332</f>
        <v>0</v>
      </c>
      <c r="G332" s="216">
        <f>'Cuestionario inicial'!G332</f>
        <v>0</v>
      </c>
      <c r="H332" s="214">
        <f>'Cuestionario inicial'!H332</f>
        <v>0</v>
      </c>
      <c r="I332" s="214">
        <f>'Cuestionario inicial'!I332</f>
        <v>0</v>
      </c>
      <c r="J332" s="217">
        <f>'Cuestionario inicial'!J332</f>
        <v>0</v>
      </c>
      <c r="K332" s="218">
        <f>'Cuestionario inicial'!K332</f>
        <v>0</v>
      </c>
      <c r="L332" s="219">
        <f>'Cuestionario inicial'!L332</f>
        <v>0</v>
      </c>
      <c r="M332" s="219">
        <f>'Cuestionario inicial'!M332</f>
        <v>0</v>
      </c>
      <c r="N332" s="223">
        <f>'Cuestionario inicial'!N332</f>
        <v>0</v>
      </c>
      <c r="O33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2" s="238" t="str">
        <f>IF(Tabla47[[#This Row],[A veces siento que hago todo mal. ]]&gt;=Tabla4[[#This Row],[A veces siento que hago todo mal. ]]+1,"SI",IF(Tabla47[[#This Row],[A veces siento que hago todo mal. ]]="","","NO"))</f>
        <v/>
      </c>
      <c r="AC33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2" s="242" t="str">
        <f t="shared" si="5"/>
        <v/>
      </c>
    </row>
    <row r="333" spans="1:35" x14ac:dyDescent="0.5">
      <c r="A333" s="199">
        <v>331</v>
      </c>
      <c r="B333" s="224">
        <f>'Cuestionario inicial'!B333</f>
        <v>0</v>
      </c>
      <c r="C333" s="225">
        <f>'Cuestionario inicial'!C333</f>
        <v>0</v>
      </c>
      <c r="D333" s="225">
        <f>'Cuestionario inicial'!D333</f>
        <v>0</v>
      </c>
      <c r="E333" s="225">
        <f>'Cuestionario inicial'!E333</f>
        <v>0</v>
      </c>
      <c r="F333" s="225">
        <f>'Cuestionario inicial'!F333</f>
        <v>0</v>
      </c>
      <c r="G333" s="225">
        <f>'Cuestionario inicial'!G333</f>
        <v>0</v>
      </c>
      <c r="H333" s="225">
        <f>'Cuestionario inicial'!H333</f>
        <v>0</v>
      </c>
      <c r="I333" s="225">
        <f>'Cuestionario inicial'!I333</f>
        <v>0</v>
      </c>
      <c r="J333" s="225">
        <f>'Cuestionario inicial'!J333</f>
        <v>0</v>
      </c>
      <c r="K333" s="226">
        <f>'Cuestionario inicial'!K333</f>
        <v>0</v>
      </c>
      <c r="L333" s="225">
        <f>'Cuestionario inicial'!L333</f>
        <v>0</v>
      </c>
      <c r="M333" s="225">
        <f>'Cuestionario inicial'!M333</f>
        <v>0</v>
      </c>
      <c r="N333" s="227">
        <f>'Cuestionario inicial'!N333</f>
        <v>0</v>
      </c>
      <c r="O33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3" s="238" t="str">
        <f>IF(Tabla47[[#This Row],[A veces siento que hago todo mal. ]]&gt;=Tabla4[[#This Row],[A veces siento que hago todo mal. ]]+1,"SI",IF(Tabla47[[#This Row],[A veces siento que hago todo mal. ]]="","","NO"))</f>
        <v/>
      </c>
      <c r="AC33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3" s="242" t="str">
        <f t="shared" si="5"/>
        <v/>
      </c>
    </row>
    <row r="334" spans="1:35" x14ac:dyDescent="0.5">
      <c r="A334" s="199">
        <v>332</v>
      </c>
      <c r="B334" s="213">
        <f>'Cuestionario inicial'!B334</f>
        <v>0</v>
      </c>
      <c r="C334" s="214">
        <f>'Cuestionario inicial'!C334</f>
        <v>0</v>
      </c>
      <c r="D334" s="214">
        <f>'Cuestionario inicial'!D334</f>
        <v>0</v>
      </c>
      <c r="E334" s="214">
        <f>'Cuestionario inicial'!E334</f>
        <v>0</v>
      </c>
      <c r="F334" s="215">
        <f>'Cuestionario inicial'!F334</f>
        <v>0</v>
      </c>
      <c r="G334" s="216">
        <f>'Cuestionario inicial'!G334</f>
        <v>0</v>
      </c>
      <c r="H334" s="214">
        <f>'Cuestionario inicial'!H334</f>
        <v>0</v>
      </c>
      <c r="I334" s="214">
        <f>'Cuestionario inicial'!I334</f>
        <v>0</v>
      </c>
      <c r="J334" s="217">
        <f>'Cuestionario inicial'!J334</f>
        <v>0</v>
      </c>
      <c r="K334" s="218">
        <f>'Cuestionario inicial'!K334</f>
        <v>0</v>
      </c>
      <c r="L334" s="219">
        <f>'Cuestionario inicial'!L334</f>
        <v>0</v>
      </c>
      <c r="M334" s="219">
        <f>'Cuestionario inicial'!M334</f>
        <v>0</v>
      </c>
      <c r="N334" s="223">
        <f>'Cuestionario inicial'!N334</f>
        <v>0</v>
      </c>
      <c r="O33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4" s="238" t="str">
        <f>IF(Tabla47[[#This Row],[A veces siento que hago todo mal. ]]&gt;=Tabla4[[#This Row],[A veces siento que hago todo mal. ]]+1,"SI",IF(Tabla47[[#This Row],[A veces siento que hago todo mal. ]]="","","NO"))</f>
        <v/>
      </c>
      <c r="AC33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4" s="242" t="str">
        <f t="shared" si="5"/>
        <v/>
      </c>
    </row>
    <row r="335" spans="1:35" x14ac:dyDescent="0.5">
      <c r="A335" s="199">
        <v>333</v>
      </c>
      <c r="B335" s="224">
        <f>'Cuestionario inicial'!B335</f>
        <v>0</v>
      </c>
      <c r="C335" s="225">
        <f>'Cuestionario inicial'!C335</f>
        <v>0</v>
      </c>
      <c r="D335" s="225">
        <f>'Cuestionario inicial'!D335</f>
        <v>0</v>
      </c>
      <c r="E335" s="225">
        <f>'Cuestionario inicial'!E335</f>
        <v>0</v>
      </c>
      <c r="F335" s="225">
        <f>'Cuestionario inicial'!F335</f>
        <v>0</v>
      </c>
      <c r="G335" s="225">
        <f>'Cuestionario inicial'!G335</f>
        <v>0</v>
      </c>
      <c r="H335" s="225">
        <f>'Cuestionario inicial'!H335</f>
        <v>0</v>
      </c>
      <c r="I335" s="225">
        <f>'Cuestionario inicial'!I335</f>
        <v>0</v>
      </c>
      <c r="J335" s="225">
        <f>'Cuestionario inicial'!J335</f>
        <v>0</v>
      </c>
      <c r="K335" s="226">
        <f>'Cuestionario inicial'!K335</f>
        <v>0</v>
      </c>
      <c r="L335" s="225">
        <f>'Cuestionario inicial'!L335</f>
        <v>0</v>
      </c>
      <c r="M335" s="225">
        <f>'Cuestionario inicial'!M335</f>
        <v>0</v>
      </c>
      <c r="N335" s="227">
        <f>'Cuestionario inicial'!N335</f>
        <v>0</v>
      </c>
      <c r="O33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5" s="238" t="str">
        <f>IF(Tabla47[[#This Row],[A veces siento que hago todo mal. ]]&gt;=Tabla4[[#This Row],[A veces siento que hago todo mal. ]]+1,"SI",IF(Tabla47[[#This Row],[A veces siento que hago todo mal. ]]="","","NO"))</f>
        <v/>
      </c>
      <c r="AC33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5" s="242" t="str">
        <f t="shared" si="5"/>
        <v/>
      </c>
    </row>
    <row r="336" spans="1:35" x14ac:dyDescent="0.5">
      <c r="A336" s="199">
        <v>334</v>
      </c>
      <c r="B336" s="213">
        <f>'Cuestionario inicial'!B336</f>
        <v>0</v>
      </c>
      <c r="C336" s="214">
        <f>'Cuestionario inicial'!C336</f>
        <v>0</v>
      </c>
      <c r="D336" s="214">
        <f>'Cuestionario inicial'!D336</f>
        <v>0</v>
      </c>
      <c r="E336" s="214">
        <f>'Cuestionario inicial'!E336</f>
        <v>0</v>
      </c>
      <c r="F336" s="215">
        <f>'Cuestionario inicial'!F336</f>
        <v>0</v>
      </c>
      <c r="G336" s="216">
        <f>'Cuestionario inicial'!G336</f>
        <v>0</v>
      </c>
      <c r="H336" s="214">
        <f>'Cuestionario inicial'!H336</f>
        <v>0</v>
      </c>
      <c r="I336" s="214">
        <f>'Cuestionario inicial'!I336</f>
        <v>0</v>
      </c>
      <c r="J336" s="217">
        <f>'Cuestionario inicial'!J336</f>
        <v>0</v>
      </c>
      <c r="K336" s="218">
        <f>'Cuestionario inicial'!K336</f>
        <v>0</v>
      </c>
      <c r="L336" s="219">
        <f>'Cuestionario inicial'!L336</f>
        <v>0</v>
      </c>
      <c r="M336" s="219">
        <f>'Cuestionario inicial'!M336</f>
        <v>0</v>
      </c>
      <c r="N336" s="223">
        <f>'Cuestionario inicial'!N336</f>
        <v>0</v>
      </c>
      <c r="O33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6" s="238" t="str">
        <f>IF(Tabla47[[#This Row],[A veces siento que hago todo mal. ]]&gt;=Tabla4[[#This Row],[A veces siento que hago todo mal. ]]+1,"SI",IF(Tabla47[[#This Row],[A veces siento que hago todo mal. ]]="","","NO"))</f>
        <v/>
      </c>
      <c r="AC33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6" s="242" t="str">
        <f t="shared" si="5"/>
        <v/>
      </c>
    </row>
    <row r="337" spans="1:35" x14ac:dyDescent="0.5">
      <c r="A337" s="199">
        <v>335</v>
      </c>
      <c r="B337" s="224">
        <f>'Cuestionario inicial'!B337</f>
        <v>0</v>
      </c>
      <c r="C337" s="225">
        <f>'Cuestionario inicial'!C337</f>
        <v>0</v>
      </c>
      <c r="D337" s="225">
        <f>'Cuestionario inicial'!D337</f>
        <v>0</v>
      </c>
      <c r="E337" s="225">
        <f>'Cuestionario inicial'!E337</f>
        <v>0</v>
      </c>
      <c r="F337" s="225">
        <f>'Cuestionario inicial'!F337</f>
        <v>0</v>
      </c>
      <c r="G337" s="225">
        <f>'Cuestionario inicial'!G337</f>
        <v>0</v>
      </c>
      <c r="H337" s="225">
        <f>'Cuestionario inicial'!H337</f>
        <v>0</v>
      </c>
      <c r="I337" s="225">
        <f>'Cuestionario inicial'!I337</f>
        <v>0</v>
      </c>
      <c r="J337" s="225">
        <f>'Cuestionario inicial'!J337</f>
        <v>0</v>
      </c>
      <c r="K337" s="226">
        <f>'Cuestionario inicial'!K337</f>
        <v>0</v>
      </c>
      <c r="L337" s="225">
        <f>'Cuestionario inicial'!L337</f>
        <v>0</v>
      </c>
      <c r="M337" s="225">
        <f>'Cuestionario inicial'!M337</f>
        <v>0</v>
      </c>
      <c r="N337" s="227">
        <f>'Cuestionario inicial'!N337</f>
        <v>0</v>
      </c>
      <c r="O33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7" s="238" t="str">
        <f>IF(Tabla47[[#This Row],[A veces siento que hago todo mal. ]]&gt;=Tabla4[[#This Row],[A veces siento que hago todo mal. ]]+1,"SI",IF(Tabla47[[#This Row],[A veces siento que hago todo mal. ]]="","","NO"))</f>
        <v/>
      </c>
      <c r="AC33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7" s="242" t="str">
        <f t="shared" si="5"/>
        <v/>
      </c>
    </row>
    <row r="338" spans="1:35" x14ac:dyDescent="0.5">
      <c r="A338" s="199">
        <v>336</v>
      </c>
      <c r="B338" s="213">
        <f>'Cuestionario inicial'!B338</f>
        <v>0</v>
      </c>
      <c r="C338" s="214">
        <f>'Cuestionario inicial'!C338</f>
        <v>0</v>
      </c>
      <c r="D338" s="214">
        <f>'Cuestionario inicial'!D338</f>
        <v>0</v>
      </c>
      <c r="E338" s="214">
        <f>'Cuestionario inicial'!E338</f>
        <v>0</v>
      </c>
      <c r="F338" s="215">
        <f>'Cuestionario inicial'!F338</f>
        <v>0</v>
      </c>
      <c r="G338" s="216">
        <f>'Cuestionario inicial'!G338</f>
        <v>0</v>
      </c>
      <c r="H338" s="214">
        <f>'Cuestionario inicial'!H338</f>
        <v>0</v>
      </c>
      <c r="I338" s="214">
        <f>'Cuestionario inicial'!I338</f>
        <v>0</v>
      </c>
      <c r="J338" s="217">
        <f>'Cuestionario inicial'!J338</f>
        <v>0</v>
      </c>
      <c r="K338" s="218">
        <f>'Cuestionario inicial'!K338</f>
        <v>0</v>
      </c>
      <c r="L338" s="219">
        <f>'Cuestionario inicial'!L338</f>
        <v>0</v>
      </c>
      <c r="M338" s="219">
        <f>'Cuestionario inicial'!M338</f>
        <v>0</v>
      </c>
      <c r="N338" s="223">
        <f>'Cuestionario inicial'!N338</f>
        <v>0</v>
      </c>
      <c r="O33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8" s="238" t="str">
        <f>IF(Tabla47[[#This Row],[A veces siento que hago todo mal. ]]&gt;=Tabla4[[#This Row],[A veces siento que hago todo mal. ]]+1,"SI",IF(Tabla47[[#This Row],[A veces siento que hago todo mal. ]]="","","NO"))</f>
        <v/>
      </c>
      <c r="AC33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8" s="242" t="str">
        <f t="shared" si="5"/>
        <v/>
      </c>
    </row>
    <row r="339" spans="1:35" x14ac:dyDescent="0.5">
      <c r="A339" s="199">
        <v>337</v>
      </c>
      <c r="B339" s="224">
        <f>'Cuestionario inicial'!B339</f>
        <v>0</v>
      </c>
      <c r="C339" s="225">
        <f>'Cuestionario inicial'!C339</f>
        <v>0</v>
      </c>
      <c r="D339" s="225">
        <f>'Cuestionario inicial'!D339</f>
        <v>0</v>
      </c>
      <c r="E339" s="225">
        <f>'Cuestionario inicial'!E339</f>
        <v>0</v>
      </c>
      <c r="F339" s="225">
        <f>'Cuestionario inicial'!F339</f>
        <v>0</v>
      </c>
      <c r="G339" s="225">
        <f>'Cuestionario inicial'!G339</f>
        <v>0</v>
      </c>
      <c r="H339" s="225">
        <f>'Cuestionario inicial'!H339</f>
        <v>0</v>
      </c>
      <c r="I339" s="225">
        <f>'Cuestionario inicial'!I339</f>
        <v>0</v>
      </c>
      <c r="J339" s="225">
        <f>'Cuestionario inicial'!J339</f>
        <v>0</v>
      </c>
      <c r="K339" s="226">
        <f>'Cuestionario inicial'!K339</f>
        <v>0</v>
      </c>
      <c r="L339" s="225">
        <f>'Cuestionario inicial'!L339</f>
        <v>0</v>
      </c>
      <c r="M339" s="225">
        <f>'Cuestionario inicial'!M339</f>
        <v>0</v>
      </c>
      <c r="N339" s="227">
        <f>'Cuestionario inicial'!N339</f>
        <v>0</v>
      </c>
      <c r="O33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3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3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3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3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3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3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3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3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3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3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3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3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39" s="238" t="str">
        <f>IF(Tabla47[[#This Row],[A veces siento que hago todo mal. ]]&gt;=Tabla4[[#This Row],[A veces siento que hago todo mal. ]]+1,"SI",IF(Tabla47[[#This Row],[A veces siento que hago todo mal. ]]="","","NO"))</f>
        <v/>
      </c>
      <c r="AC33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3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3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3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3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3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39" s="242" t="str">
        <f t="shared" si="5"/>
        <v/>
      </c>
    </row>
    <row r="340" spans="1:35" x14ac:dyDescent="0.5">
      <c r="A340" s="199">
        <v>338</v>
      </c>
      <c r="B340" s="213">
        <f>'Cuestionario inicial'!B340</f>
        <v>0</v>
      </c>
      <c r="C340" s="214">
        <f>'Cuestionario inicial'!C340</f>
        <v>0</v>
      </c>
      <c r="D340" s="214">
        <f>'Cuestionario inicial'!D340</f>
        <v>0</v>
      </c>
      <c r="E340" s="214">
        <f>'Cuestionario inicial'!E340</f>
        <v>0</v>
      </c>
      <c r="F340" s="215">
        <f>'Cuestionario inicial'!F340</f>
        <v>0</v>
      </c>
      <c r="G340" s="216">
        <f>'Cuestionario inicial'!G340</f>
        <v>0</v>
      </c>
      <c r="H340" s="214">
        <f>'Cuestionario inicial'!H340</f>
        <v>0</v>
      </c>
      <c r="I340" s="214">
        <f>'Cuestionario inicial'!I340</f>
        <v>0</v>
      </c>
      <c r="J340" s="217">
        <f>'Cuestionario inicial'!J340</f>
        <v>0</v>
      </c>
      <c r="K340" s="218">
        <f>'Cuestionario inicial'!K340</f>
        <v>0</v>
      </c>
      <c r="L340" s="219">
        <f>'Cuestionario inicial'!L340</f>
        <v>0</v>
      </c>
      <c r="M340" s="219">
        <f>'Cuestionario inicial'!M340</f>
        <v>0</v>
      </c>
      <c r="N340" s="223">
        <f>'Cuestionario inicial'!N340</f>
        <v>0</v>
      </c>
      <c r="O34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0" s="238" t="str">
        <f>IF(Tabla47[[#This Row],[A veces siento que hago todo mal. ]]&gt;=Tabla4[[#This Row],[A veces siento que hago todo mal. ]]+1,"SI",IF(Tabla47[[#This Row],[A veces siento que hago todo mal. ]]="","","NO"))</f>
        <v/>
      </c>
      <c r="AC34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0" s="242" t="str">
        <f t="shared" si="5"/>
        <v/>
      </c>
    </row>
    <row r="341" spans="1:35" x14ac:dyDescent="0.5">
      <c r="A341" s="199">
        <v>339</v>
      </c>
      <c r="B341" s="224">
        <f>'Cuestionario inicial'!B341</f>
        <v>0</v>
      </c>
      <c r="C341" s="225">
        <f>'Cuestionario inicial'!C341</f>
        <v>0</v>
      </c>
      <c r="D341" s="225">
        <f>'Cuestionario inicial'!D341</f>
        <v>0</v>
      </c>
      <c r="E341" s="225">
        <f>'Cuestionario inicial'!E341</f>
        <v>0</v>
      </c>
      <c r="F341" s="225">
        <f>'Cuestionario inicial'!F341</f>
        <v>0</v>
      </c>
      <c r="G341" s="225">
        <f>'Cuestionario inicial'!G341</f>
        <v>0</v>
      </c>
      <c r="H341" s="225">
        <f>'Cuestionario inicial'!H341</f>
        <v>0</v>
      </c>
      <c r="I341" s="225">
        <f>'Cuestionario inicial'!I341</f>
        <v>0</v>
      </c>
      <c r="J341" s="225">
        <f>'Cuestionario inicial'!J341</f>
        <v>0</v>
      </c>
      <c r="K341" s="226">
        <f>'Cuestionario inicial'!K341</f>
        <v>0</v>
      </c>
      <c r="L341" s="225">
        <f>'Cuestionario inicial'!L341</f>
        <v>0</v>
      </c>
      <c r="M341" s="225">
        <f>'Cuestionario inicial'!M341</f>
        <v>0</v>
      </c>
      <c r="N341" s="227">
        <f>'Cuestionario inicial'!N341</f>
        <v>0</v>
      </c>
      <c r="O34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1" s="238" t="str">
        <f>IF(Tabla47[[#This Row],[A veces siento que hago todo mal. ]]&gt;=Tabla4[[#This Row],[A veces siento que hago todo mal. ]]+1,"SI",IF(Tabla47[[#This Row],[A veces siento que hago todo mal. ]]="","","NO"))</f>
        <v/>
      </c>
      <c r="AC34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1" s="242" t="str">
        <f t="shared" si="5"/>
        <v/>
      </c>
    </row>
    <row r="342" spans="1:35" x14ac:dyDescent="0.5">
      <c r="A342" s="199">
        <v>340</v>
      </c>
      <c r="B342" s="213">
        <f>'Cuestionario inicial'!B342</f>
        <v>0</v>
      </c>
      <c r="C342" s="214">
        <f>'Cuestionario inicial'!C342</f>
        <v>0</v>
      </c>
      <c r="D342" s="214">
        <f>'Cuestionario inicial'!D342</f>
        <v>0</v>
      </c>
      <c r="E342" s="214">
        <f>'Cuestionario inicial'!E342</f>
        <v>0</v>
      </c>
      <c r="F342" s="215">
        <f>'Cuestionario inicial'!F342</f>
        <v>0</v>
      </c>
      <c r="G342" s="216">
        <f>'Cuestionario inicial'!G342</f>
        <v>0</v>
      </c>
      <c r="H342" s="214">
        <f>'Cuestionario inicial'!H342</f>
        <v>0</v>
      </c>
      <c r="I342" s="214">
        <f>'Cuestionario inicial'!I342</f>
        <v>0</v>
      </c>
      <c r="J342" s="217">
        <f>'Cuestionario inicial'!J342</f>
        <v>0</v>
      </c>
      <c r="K342" s="218">
        <f>'Cuestionario inicial'!K342</f>
        <v>0</v>
      </c>
      <c r="L342" s="219">
        <f>'Cuestionario inicial'!L342</f>
        <v>0</v>
      </c>
      <c r="M342" s="219">
        <f>'Cuestionario inicial'!M342</f>
        <v>0</v>
      </c>
      <c r="N342" s="223">
        <f>'Cuestionario inicial'!N342</f>
        <v>0</v>
      </c>
      <c r="O34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2" s="238" t="str">
        <f>IF(Tabla47[[#This Row],[A veces siento que hago todo mal. ]]&gt;=Tabla4[[#This Row],[A veces siento que hago todo mal. ]]+1,"SI",IF(Tabla47[[#This Row],[A veces siento que hago todo mal. ]]="","","NO"))</f>
        <v/>
      </c>
      <c r="AC34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2" s="242" t="str">
        <f t="shared" si="5"/>
        <v/>
      </c>
    </row>
    <row r="343" spans="1:35" x14ac:dyDescent="0.5">
      <c r="A343" s="199">
        <v>341</v>
      </c>
      <c r="B343" s="224">
        <f>'Cuestionario inicial'!B343</f>
        <v>0</v>
      </c>
      <c r="C343" s="225">
        <f>'Cuestionario inicial'!C343</f>
        <v>0</v>
      </c>
      <c r="D343" s="225">
        <f>'Cuestionario inicial'!D343</f>
        <v>0</v>
      </c>
      <c r="E343" s="225">
        <f>'Cuestionario inicial'!E343</f>
        <v>0</v>
      </c>
      <c r="F343" s="225">
        <f>'Cuestionario inicial'!F343</f>
        <v>0</v>
      </c>
      <c r="G343" s="225">
        <f>'Cuestionario inicial'!G343</f>
        <v>0</v>
      </c>
      <c r="H343" s="225">
        <f>'Cuestionario inicial'!H343</f>
        <v>0</v>
      </c>
      <c r="I343" s="225">
        <f>'Cuestionario inicial'!I343</f>
        <v>0</v>
      </c>
      <c r="J343" s="225">
        <f>'Cuestionario inicial'!J343</f>
        <v>0</v>
      </c>
      <c r="K343" s="226">
        <f>'Cuestionario inicial'!K343</f>
        <v>0</v>
      </c>
      <c r="L343" s="225">
        <f>'Cuestionario inicial'!L343</f>
        <v>0</v>
      </c>
      <c r="M343" s="225">
        <f>'Cuestionario inicial'!M343</f>
        <v>0</v>
      </c>
      <c r="N343" s="227">
        <f>'Cuestionario inicial'!N343</f>
        <v>0</v>
      </c>
      <c r="O34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3" s="238" t="str">
        <f>IF(Tabla47[[#This Row],[A veces siento que hago todo mal. ]]&gt;=Tabla4[[#This Row],[A veces siento que hago todo mal. ]]+1,"SI",IF(Tabla47[[#This Row],[A veces siento que hago todo mal. ]]="","","NO"))</f>
        <v/>
      </c>
      <c r="AC34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3" s="242" t="str">
        <f t="shared" si="5"/>
        <v/>
      </c>
    </row>
    <row r="344" spans="1:35" x14ac:dyDescent="0.5">
      <c r="A344" s="199">
        <v>342</v>
      </c>
      <c r="B344" s="213">
        <f>'Cuestionario inicial'!B344</f>
        <v>0</v>
      </c>
      <c r="C344" s="214">
        <f>'Cuestionario inicial'!C344</f>
        <v>0</v>
      </c>
      <c r="D344" s="214">
        <f>'Cuestionario inicial'!D344</f>
        <v>0</v>
      </c>
      <c r="E344" s="214">
        <f>'Cuestionario inicial'!E344</f>
        <v>0</v>
      </c>
      <c r="F344" s="215">
        <f>'Cuestionario inicial'!F344</f>
        <v>0</v>
      </c>
      <c r="G344" s="216">
        <f>'Cuestionario inicial'!G344</f>
        <v>0</v>
      </c>
      <c r="H344" s="214">
        <f>'Cuestionario inicial'!H344</f>
        <v>0</v>
      </c>
      <c r="I344" s="214">
        <f>'Cuestionario inicial'!I344</f>
        <v>0</v>
      </c>
      <c r="J344" s="217">
        <f>'Cuestionario inicial'!J344</f>
        <v>0</v>
      </c>
      <c r="K344" s="218">
        <f>'Cuestionario inicial'!K344</f>
        <v>0</v>
      </c>
      <c r="L344" s="219">
        <f>'Cuestionario inicial'!L344</f>
        <v>0</v>
      </c>
      <c r="M344" s="219">
        <f>'Cuestionario inicial'!M344</f>
        <v>0</v>
      </c>
      <c r="N344" s="223">
        <f>'Cuestionario inicial'!N344</f>
        <v>0</v>
      </c>
      <c r="O34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4" s="238" t="str">
        <f>IF(Tabla47[[#This Row],[A veces siento que hago todo mal. ]]&gt;=Tabla4[[#This Row],[A veces siento que hago todo mal. ]]+1,"SI",IF(Tabla47[[#This Row],[A veces siento que hago todo mal. ]]="","","NO"))</f>
        <v/>
      </c>
      <c r="AC34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4" s="242" t="str">
        <f t="shared" si="5"/>
        <v/>
      </c>
    </row>
    <row r="345" spans="1:35" x14ac:dyDescent="0.5">
      <c r="A345" s="199">
        <v>343</v>
      </c>
      <c r="B345" s="224">
        <f>'Cuestionario inicial'!B345</f>
        <v>0</v>
      </c>
      <c r="C345" s="225">
        <f>'Cuestionario inicial'!C345</f>
        <v>0</v>
      </c>
      <c r="D345" s="225">
        <f>'Cuestionario inicial'!D345</f>
        <v>0</v>
      </c>
      <c r="E345" s="225">
        <f>'Cuestionario inicial'!E345</f>
        <v>0</v>
      </c>
      <c r="F345" s="225">
        <f>'Cuestionario inicial'!F345</f>
        <v>0</v>
      </c>
      <c r="G345" s="225">
        <f>'Cuestionario inicial'!G345</f>
        <v>0</v>
      </c>
      <c r="H345" s="225">
        <f>'Cuestionario inicial'!H345</f>
        <v>0</v>
      </c>
      <c r="I345" s="225">
        <f>'Cuestionario inicial'!I345</f>
        <v>0</v>
      </c>
      <c r="J345" s="225">
        <f>'Cuestionario inicial'!J345</f>
        <v>0</v>
      </c>
      <c r="K345" s="226">
        <f>'Cuestionario inicial'!K345</f>
        <v>0</v>
      </c>
      <c r="L345" s="225">
        <f>'Cuestionario inicial'!L345</f>
        <v>0</v>
      </c>
      <c r="M345" s="225">
        <f>'Cuestionario inicial'!M345</f>
        <v>0</v>
      </c>
      <c r="N345" s="227">
        <f>'Cuestionario inicial'!N345</f>
        <v>0</v>
      </c>
      <c r="O34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5" s="238" t="str">
        <f>IF(Tabla47[[#This Row],[A veces siento que hago todo mal. ]]&gt;=Tabla4[[#This Row],[A veces siento que hago todo mal. ]]+1,"SI",IF(Tabla47[[#This Row],[A veces siento que hago todo mal. ]]="","","NO"))</f>
        <v/>
      </c>
      <c r="AC34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5" s="242" t="str">
        <f t="shared" si="5"/>
        <v/>
      </c>
    </row>
    <row r="346" spans="1:35" x14ac:dyDescent="0.5">
      <c r="A346" s="199">
        <v>344</v>
      </c>
      <c r="B346" s="213">
        <f>'Cuestionario inicial'!B346</f>
        <v>0</v>
      </c>
      <c r="C346" s="214">
        <f>'Cuestionario inicial'!C346</f>
        <v>0</v>
      </c>
      <c r="D346" s="214">
        <f>'Cuestionario inicial'!D346</f>
        <v>0</v>
      </c>
      <c r="E346" s="214">
        <f>'Cuestionario inicial'!E346</f>
        <v>0</v>
      </c>
      <c r="F346" s="215">
        <f>'Cuestionario inicial'!F346</f>
        <v>0</v>
      </c>
      <c r="G346" s="216">
        <f>'Cuestionario inicial'!G346</f>
        <v>0</v>
      </c>
      <c r="H346" s="214">
        <f>'Cuestionario inicial'!H346</f>
        <v>0</v>
      </c>
      <c r="I346" s="214">
        <f>'Cuestionario inicial'!I346</f>
        <v>0</v>
      </c>
      <c r="J346" s="217">
        <f>'Cuestionario inicial'!J346</f>
        <v>0</v>
      </c>
      <c r="K346" s="218">
        <f>'Cuestionario inicial'!K346</f>
        <v>0</v>
      </c>
      <c r="L346" s="219">
        <f>'Cuestionario inicial'!L346</f>
        <v>0</v>
      </c>
      <c r="M346" s="219">
        <f>'Cuestionario inicial'!M346</f>
        <v>0</v>
      </c>
      <c r="N346" s="223">
        <f>'Cuestionario inicial'!N346</f>
        <v>0</v>
      </c>
      <c r="O34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6" s="238" t="str">
        <f>IF(Tabla47[[#This Row],[A veces siento que hago todo mal. ]]&gt;=Tabla4[[#This Row],[A veces siento que hago todo mal. ]]+1,"SI",IF(Tabla47[[#This Row],[A veces siento que hago todo mal. ]]="","","NO"))</f>
        <v/>
      </c>
      <c r="AC34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6" s="242" t="str">
        <f t="shared" si="5"/>
        <v/>
      </c>
    </row>
    <row r="347" spans="1:35" x14ac:dyDescent="0.5">
      <c r="A347" s="199">
        <v>345</v>
      </c>
      <c r="B347" s="224">
        <f>'Cuestionario inicial'!B347</f>
        <v>0</v>
      </c>
      <c r="C347" s="225">
        <f>'Cuestionario inicial'!C347</f>
        <v>0</v>
      </c>
      <c r="D347" s="225">
        <f>'Cuestionario inicial'!D347</f>
        <v>0</v>
      </c>
      <c r="E347" s="225">
        <f>'Cuestionario inicial'!E347</f>
        <v>0</v>
      </c>
      <c r="F347" s="225">
        <f>'Cuestionario inicial'!F347</f>
        <v>0</v>
      </c>
      <c r="G347" s="225">
        <f>'Cuestionario inicial'!G347</f>
        <v>0</v>
      </c>
      <c r="H347" s="225">
        <f>'Cuestionario inicial'!H347</f>
        <v>0</v>
      </c>
      <c r="I347" s="225">
        <f>'Cuestionario inicial'!I347</f>
        <v>0</v>
      </c>
      <c r="J347" s="225">
        <f>'Cuestionario inicial'!J347</f>
        <v>0</v>
      </c>
      <c r="K347" s="226">
        <f>'Cuestionario inicial'!K347</f>
        <v>0</v>
      </c>
      <c r="L347" s="225">
        <f>'Cuestionario inicial'!L347</f>
        <v>0</v>
      </c>
      <c r="M347" s="225">
        <f>'Cuestionario inicial'!M347</f>
        <v>0</v>
      </c>
      <c r="N347" s="227">
        <f>'Cuestionario inicial'!N347</f>
        <v>0</v>
      </c>
      <c r="O34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7" s="238" t="str">
        <f>IF(Tabla47[[#This Row],[A veces siento que hago todo mal. ]]&gt;=Tabla4[[#This Row],[A veces siento que hago todo mal. ]]+1,"SI",IF(Tabla47[[#This Row],[A veces siento que hago todo mal. ]]="","","NO"))</f>
        <v/>
      </c>
      <c r="AC34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7" s="242" t="str">
        <f t="shared" si="5"/>
        <v/>
      </c>
    </row>
    <row r="348" spans="1:35" x14ac:dyDescent="0.5">
      <c r="A348" s="199">
        <v>346</v>
      </c>
      <c r="B348" s="213">
        <f>'Cuestionario inicial'!B348</f>
        <v>0</v>
      </c>
      <c r="C348" s="214">
        <f>'Cuestionario inicial'!C348</f>
        <v>0</v>
      </c>
      <c r="D348" s="214">
        <f>'Cuestionario inicial'!D348</f>
        <v>0</v>
      </c>
      <c r="E348" s="214">
        <f>'Cuestionario inicial'!E348</f>
        <v>0</v>
      </c>
      <c r="F348" s="215">
        <f>'Cuestionario inicial'!F348</f>
        <v>0</v>
      </c>
      <c r="G348" s="216">
        <f>'Cuestionario inicial'!G348</f>
        <v>0</v>
      </c>
      <c r="H348" s="214">
        <f>'Cuestionario inicial'!H348</f>
        <v>0</v>
      </c>
      <c r="I348" s="214">
        <f>'Cuestionario inicial'!I348</f>
        <v>0</v>
      </c>
      <c r="J348" s="217">
        <f>'Cuestionario inicial'!J348</f>
        <v>0</v>
      </c>
      <c r="K348" s="218">
        <f>'Cuestionario inicial'!K348</f>
        <v>0</v>
      </c>
      <c r="L348" s="219">
        <f>'Cuestionario inicial'!L348</f>
        <v>0</v>
      </c>
      <c r="M348" s="219">
        <f>'Cuestionario inicial'!M348</f>
        <v>0</v>
      </c>
      <c r="N348" s="223">
        <f>'Cuestionario inicial'!N348</f>
        <v>0</v>
      </c>
      <c r="O34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8" s="238" t="str">
        <f>IF(Tabla47[[#This Row],[A veces siento que hago todo mal. ]]&gt;=Tabla4[[#This Row],[A veces siento que hago todo mal. ]]+1,"SI",IF(Tabla47[[#This Row],[A veces siento que hago todo mal. ]]="","","NO"))</f>
        <v/>
      </c>
      <c r="AC34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8" s="242" t="str">
        <f t="shared" si="5"/>
        <v/>
      </c>
    </row>
    <row r="349" spans="1:35" x14ac:dyDescent="0.5">
      <c r="A349" s="199">
        <v>347</v>
      </c>
      <c r="B349" s="224">
        <f>'Cuestionario inicial'!B349</f>
        <v>0</v>
      </c>
      <c r="C349" s="225">
        <f>'Cuestionario inicial'!C349</f>
        <v>0</v>
      </c>
      <c r="D349" s="225">
        <f>'Cuestionario inicial'!D349</f>
        <v>0</v>
      </c>
      <c r="E349" s="225">
        <f>'Cuestionario inicial'!E349</f>
        <v>0</v>
      </c>
      <c r="F349" s="225">
        <f>'Cuestionario inicial'!F349</f>
        <v>0</v>
      </c>
      <c r="G349" s="225">
        <f>'Cuestionario inicial'!G349</f>
        <v>0</v>
      </c>
      <c r="H349" s="225">
        <f>'Cuestionario inicial'!H349</f>
        <v>0</v>
      </c>
      <c r="I349" s="225">
        <f>'Cuestionario inicial'!I349</f>
        <v>0</v>
      </c>
      <c r="J349" s="225">
        <f>'Cuestionario inicial'!J349</f>
        <v>0</v>
      </c>
      <c r="K349" s="226">
        <f>'Cuestionario inicial'!K349</f>
        <v>0</v>
      </c>
      <c r="L349" s="225">
        <f>'Cuestionario inicial'!L349</f>
        <v>0</v>
      </c>
      <c r="M349" s="225">
        <f>'Cuestionario inicial'!M349</f>
        <v>0</v>
      </c>
      <c r="N349" s="227">
        <f>'Cuestionario inicial'!N349</f>
        <v>0</v>
      </c>
      <c r="O34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4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4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4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4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4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4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4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4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4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4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4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4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49" s="238" t="str">
        <f>IF(Tabla47[[#This Row],[A veces siento que hago todo mal. ]]&gt;=Tabla4[[#This Row],[A veces siento que hago todo mal. ]]+1,"SI",IF(Tabla47[[#This Row],[A veces siento que hago todo mal. ]]="","","NO"))</f>
        <v/>
      </c>
      <c r="AC34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4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4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4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4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4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49" s="242" t="str">
        <f t="shared" si="5"/>
        <v/>
      </c>
    </row>
    <row r="350" spans="1:35" x14ac:dyDescent="0.5">
      <c r="A350" s="199">
        <v>348</v>
      </c>
      <c r="B350" s="213">
        <f>'Cuestionario inicial'!B350</f>
        <v>0</v>
      </c>
      <c r="C350" s="214">
        <f>'Cuestionario inicial'!C350</f>
        <v>0</v>
      </c>
      <c r="D350" s="214">
        <f>'Cuestionario inicial'!D350</f>
        <v>0</v>
      </c>
      <c r="E350" s="214">
        <f>'Cuestionario inicial'!E350</f>
        <v>0</v>
      </c>
      <c r="F350" s="215">
        <f>'Cuestionario inicial'!F350</f>
        <v>0</v>
      </c>
      <c r="G350" s="216">
        <f>'Cuestionario inicial'!G350</f>
        <v>0</v>
      </c>
      <c r="H350" s="214">
        <f>'Cuestionario inicial'!H350</f>
        <v>0</v>
      </c>
      <c r="I350" s="214">
        <f>'Cuestionario inicial'!I350</f>
        <v>0</v>
      </c>
      <c r="J350" s="217">
        <f>'Cuestionario inicial'!J350</f>
        <v>0</v>
      </c>
      <c r="K350" s="218">
        <f>'Cuestionario inicial'!K350</f>
        <v>0</v>
      </c>
      <c r="L350" s="219">
        <f>'Cuestionario inicial'!L350</f>
        <v>0</v>
      </c>
      <c r="M350" s="219">
        <f>'Cuestionario inicial'!M350</f>
        <v>0</v>
      </c>
      <c r="N350" s="223">
        <f>'Cuestionario inicial'!N350</f>
        <v>0</v>
      </c>
      <c r="O35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0" s="238" t="str">
        <f>IF(Tabla47[[#This Row],[A veces siento que hago todo mal. ]]&gt;=Tabla4[[#This Row],[A veces siento que hago todo mal. ]]+1,"SI",IF(Tabla47[[#This Row],[A veces siento que hago todo mal. ]]="","","NO"))</f>
        <v/>
      </c>
      <c r="AC35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0" s="242" t="str">
        <f t="shared" si="5"/>
        <v/>
      </c>
    </row>
    <row r="351" spans="1:35" x14ac:dyDescent="0.5">
      <c r="A351" s="199">
        <v>349</v>
      </c>
      <c r="B351" s="224">
        <f>'Cuestionario inicial'!B351</f>
        <v>0</v>
      </c>
      <c r="C351" s="225">
        <f>'Cuestionario inicial'!C351</f>
        <v>0</v>
      </c>
      <c r="D351" s="225">
        <f>'Cuestionario inicial'!D351</f>
        <v>0</v>
      </c>
      <c r="E351" s="225">
        <f>'Cuestionario inicial'!E351</f>
        <v>0</v>
      </c>
      <c r="F351" s="225">
        <f>'Cuestionario inicial'!F351</f>
        <v>0</v>
      </c>
      <c r="G351" s="225">
        <f>'Cuestionario inicial'!G351</f>
        <v>0</v>
      </c>
      <c r="H351" s="225">
        <f>'Cuestionario inicial'!H351</f>
        <v>0</v>
      </c>
      <c r="I351" s="225">
        <f>'Cuestionario inicial'!I351</f>
        <v>0</v>
      </c>
      <c r="J351" s="225">
        <f>'Cuestionario inicial'!J351</f>
        <v>0</v>
      </c>
      <c r="K351" s="226">
        <f>'Cuestionario inicial'!K351</f>
        <v>0</v>
      </c>
      <c r="L351" s="225">
        <f>'Cuestionario inicial'!L351</f>
        <v>0</v>
      </c>
      <c r="M351" s="225">
        <f>'Cuestionario inicial'!M351</f>
        <v>0</v>
      </c>
      <c r="N351" s="227">
        <f>'Cuestionario inicial'!N351</f>
        <v>0</v>
      </c>
      <c r="O35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1" s="238" t="str">
        <f>IF(Tabla47[[#This Row],[A veces siento que hago todo mal. ]]&gt;=Tabla4[[#This Row],[A veces siento que hago todo mal. ]]+1,"SI",IF(Tabla47[[#This Row],[A veces siento que hago todo mal. ]]="","","NO"))</f>
        <v/>
      </c>
      <c r="AC35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1" s="242" t="str">
        <f t="shared" si="5"/>
        <v/>
      </c>
    </row>
    <row r="352" spans="1:35" x14ac:dyDescent="0.5">
      <c r="A352" s="199">
        <v>350</v>
      </c>
      <c r="B352" s="213">
        <f>'Cuestionario inicial'!B352</f>
        <v>0</v>
      </c>
      <c r="C352" s="214">
        <f>'Cuestionario inicial'!C352</f>
        <v>0</v>
      </c>
      <c r="D352" s="214">
        <f>'Cuestionario inicial'!D352</f>
        <v>0</v>
      </c>
      <c r="E352" s="214">
        <f>'Cuestionario inicial'!E352</f>
        <v>0</v>
      </c>
      <c r="F352" s="215">
        <f>'Cuestionario inicial'!F352</f>
        <v>0</v>
      </c>
      <c r="G352" s="216">
        <f>'Cuestionario inicial'!G352</f>
        <v>0</v>
      </c>
      <c r="H352" s="214">
        <f>'Cuestionario inicial'!H352</f>
        <v>0</v>
      </c>
      <c r="I352" s="214">
        <f>'Cuestionario inicial'!I352</f>
        <v>0</v>
      </c>
      <c r="J352" s="217">
        <f>'Cuestionario inicial'!J352</f>
        <v>0</v>
      </c>
      <c r="K352" s="218">
        <f>'Cuestionario inicial'!K352</f>
        <v>0</v>
      </c>
      <c r="L352" s="219">
        <f>'Cuestionario inicial'!L352</f>
        <v>0</v>
      </c>
      <c r="M352" s="219">
        <f>'Cuestionario inicial'!M352</f>
        <v>0</v>
      </c>
      <c r="N352" s="223">
        <f>'Cuestionario inicial'!N352</f>
        <v>0</v>
      </c>
      <c r="O35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2" s="238" t="str">
        <f>IF(Tabla47[[#This Row],[A veces siento que hago todo mal. ]]&gt;=Tabla4[[#This Row],[A veces siento que hago todo mal. ]]+1,"SI",IF(Tabla47[[#This Row],[A veces siento que hago todo mal. ]]="","","NO"))</f>
        <v/>
      </c>
      <c r="AC35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2" s="242" t="str">
        <f t="shared" si="5"/>
        <v/>
      </c>
    </row>
    <row r="353" spans="1:35" x14ac:dyDescent="0.5">
      <c r="A353" s="199">
        <v>351</v>
      </c>
      <c r="B353" s="224">
        <f>'Cuestionario inicial'!B353</f>
        <v>0</v>
      </c>
      <c r="C353" s="225">
        <f>'Cuestionario inicial'!C353</f>
        <v>0</v>
      </c>
      <c r="D353" s="225">
        <f>'Cuestionario inicial'!D353</f>
        <v>0</v>
      </c>
      <c r="E353" s="225">
        <f>'Cuestionario inicial'!E353</f>
        <v>0</v>
      </c>
      <c r="F353" s="225">
        <f>'Cuestionario inicial'!F353</f>
        <v>0</v>
      </c>
      <c r="G353" s="225">
        <f>'Cuestionario inicial'!G353</f>
        <v>0</v>
      </c>
      <c r="H353" s="225">
        <f>'Cuestionario inicial'!H353</f>
        <v>0</v>
      </c>
      <c r="I353" s="225">
        <f>'Cuestionario inicial'!I353</f>
        <v>0</v>
      </c>
      <c r="J353" s="225">
        <f>'Cuestionario inicial'!J353</f>
        <v>0</v>
      </c>
      <c r="K353" s="226">
        <f>'Cuestionario inicial'!K353</f>
        <v>0</v>
      </c>
      <c r="L353" s="225">
        <f>'Cuestionario inicial'!L353</f>
        <v>0</v>
      </c>
      <c r="M353" s="225">
        <f>'Cuestionario inicial'!M353</f>
        <v>0</v>
      </c>
      <c r="N353" s="227">
        <f>'Cuestionario inicial'!N353</f>
        <v>0</v>
      </c>
      <c r="O35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3" s="238" t="str">
        <f>IF(Tabla47[[#This Row],[A veces siento que hago todo mal. ]]&gt;=Tabla4[[#This Row],[A veces siento que hago todo mal. ]]+1,"SI",IF(Tabla47[[#This Row],[A veces siento que hago todo mal. ]]="","","NO"))</f>
        <v/>
      </c>
      <c r="AC35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3" s="242" t="str">
        <f t="shared" si="5"/>
        <v/>
      </c>
    </row>
    <row r="354" spans="1:35" x14ac:dyDescent="0.5">
      <c r="A354" s="199">
        <v>352</v>
      </c>
      <c r="B354" s="213">
        <f>'Cuestionario inicial'!B354</f>
        <v>0</v>
      </c>
      <c r="C354" s="214">
        <f>'Cuestionario inicial'!C354</f>
        <v>0</v>
      </c>
      <c r="D354" s="214">
        <f>'Cuestionario inicial'!D354</f>
        <v>0</v>
      </c>
      <c r="E354" s="214">
        <f>'Cuestionario inicial'!E354</f>
        <v>0</v>
      </c>
      <c r="F354" s="215">
        <f>'Cuestionario inicial'!F354</f>
        <v>0</v>
      </c>
      <c r="G354" s="216">
        <f>'Cuestionario inicial'!G354</f>
        <v>0</v>
      </c>
      <c r="H354" s="214">
        <f>'Cuestionario inicial'!H354</f>
        <v>0</v>
      </c>
      <c r="I354" s="214">
        <f>'Cuestionario inicial'!I354</f>
        <v>0</v>
      </c>
      <c r="J354" s="217">
        <f>'Cuestionario inicial'!J354</f>
        <v>0</v>
      </c>
      <c r="K354" s="218">
        <f>'Cuestionario inicial'!K354</f>
        <v>0</v>
      </c>
      <c r="L354" s="219">
        <f>'Cuestionario inicial'!L354</f>
        <v>0</v>
      </c>
      <c r="M354" s="219">
        <f>'Cuestionario inicial'!M354</f>
        <v>0</v>
      </c>
      <c r="N354" s="223">
        <f>'Cuestionario inicial'!N354</f>
        <v>0</v>
      </c>
      <c r="O35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4" s="238" t="str">
        <f>IF(Tabla47[[#This Row],[A veces siento que hago todo mal. ]]&gt;=Tabla4[[#This Row],[A veces siento que hago todo mal. ]]+1,"SI",IF(Tabla47[[#This Row],[A veces siento que hago todo mal. ]]="","","NO"))</f>
        <v/>
      </c>
      <c r="AC35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4" s="242" t="str">
        <f t="shared" si="5"/>
        <v/>
      </c>
    </row>
    <row r="355" spans="1:35" x14ac:dyDescent="0.5">
      <c r="A355" s="199">
        <v>353</v>
      </c>
      <c r="B355" s="224">
        <f>'Cuestionario inicial'!B355</f>
        <v>0</v>
      </c>
      <c r="C355" s="225">
        <f>'Cuestionario inicial'!C355</f>
        <v>0</v>
      </c>
      <c r="D355" s="225">
        <f>'Cuestionario inicial'!D355</f>
        <v>0</v>
      </c>
      <c r="E355" s="225">
        <f>'Cuestionario inicial'!E355</f>
        <v>0</v>
      </c>
      <c r="F355" s="225">
        <f>'Cuestionario inicial'!F355</f>
        <v>0</v>
      </c>
      <c r="G355" s="225">
        <f>'Cuestionario inicial'!G355</f>
        <v>0</v>
      </c>
      <c r="H355" s="225">
        <f>'Cuestionario inicial'!H355</f>
        <v>0</v>
      </c>
      <c r="I355" s="225">
        <f>'Cuestionario inicial'!I355</f>
        <v>0</v>
      </c>
      <c r="J355" s="225">
        <f>'Cuestionario inicial'!J355</f>
        <v>0</v>
      </c>
      <c r="K355" s="226">
        <f>'Cuestionario inicial'!K355</f>
        <v>0</v>
      </c>
      <c r="L355" s="225">
        <f>'Cuestionario inicial'!L355</f>
        <v>0</v>
      </c>
      <c r="M355" s="225">
        <f>'Cuestionario inicial'!M355</f>
        <v>0</v>
      </c>
      <c r="N355" s="227">
        <f>'Cuestionario inicial'!N355</f>
        <v>0</v>
      </c>
      <c r="O35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5" s="238" t="str">
        <f>IF(Tabla47[[#This Row],[A veces siento que hago todo mal. ]]&gt;=Tabla4[[#This Row],[A veces siento que hago todo mal. ]]+1,"SI",IF(Tabla47[[#This Row],[A veces siento que hago todo mal. ]]="","","NO"))</f>
        <v/>
      </c>
      <c r="AC35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5" s="242" t="str">
        <f t="shared" si="5"/>
        <v/>
      </c>
    </row>
    <row r="356" spans="1:35" x14ac:dyDescent="0.5">
      <c r="A356" s="199">
        <v>354</v>
      </c>
      <c r="B356" s="213">
        <f>'Cuestionario inicial'!B356</f>
        <v>0</v>
      </c>
      <c r="C356" s="214">
        <f>'Cuestionario inicial'!C356</f>
        <v>0</v>
      </c>
      <c r="D356" s="214">
        <f>'Cuestionario inicial'!D356</f>
        <v>0</v>
      </c>
      <c r="E356" s="214">
        <f>'Cuestionario inicial'!E356</f>
        <v>0</v>
      </c>
      <c r="F356" s="215">
        <f>'Cuestionario inicial'!F356</f>
        <v>0</v>
      </c>
      <c r="G356" s="216">
        <f>'Cuestionario inicial'!G356</f>
        <v>0</v>
      </c>
      <c r="H356" s="214">
        <f>'Cuestionario inicial'!H356</f>
        <v>0</v>
      </c>
      <c r="I356" s="214">
        <f>'Cuestionario inicial'!I356</f>
        <v>0</v>
      </c>
      <c r="J356" s="217">
        <f>'Cuestionario inicial'!J356</f>
        <v>0</v>
      </c>
      <c r="K356" s="218">
        <f>'Cuestionario inicial'!K356</f>
        <v>0</v>
      </c>
      <c r="L356" s="219">
        <f>'Cuestionario inicial'!L356</f>
        <v>0</v>
      </c>
      <c r="M356" s="219">
        <f>'Cuestionario inicial'!M356</f>
        <v>0</v>
      </c>
      <c r="N356" s="223">
        <f>'Cuestionario inicial'!N356</f>
        <v>0</v>
      </c>
      <c r="O35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6" s="238" t="str">
        <f>IF(Tabla47[[#This Row],[A veces siento que hago todo mal. ]]&gt;=Tabla4[[#This Row],[A veces siento que hago todo mal. ]]+1,"SI",IF(Tabla47[[#This Row],[A veces siento que hago todo mal. ]]="","","NO"))</f>
        <v/>
      </c>
      <c r="AC35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6" s="242" t="str">
        <f t="shared" si="5"/>
        <v/>
      </c>
    </row>
    <row r="357" spans="1:35" x14ac:dyDescent="0.5">
      <c r="A357" s="199">
        <v>355</v>
      </c>
      <c r="B357" s="224">
        <f>'Cuestionario inicial'!B357</f>
        <v>0</v>
      </c>
      <c r="C357" s="225">
        <f>'Cuestionario inicial'!C357</f>
        <v>0</v>
      </c>
      <c r="D357" s="225">
        <f>'Cuestionario inicial'!D357</f>
        <v>0</v>
      </c>
      <c r="E357" s="225">
        <f>'Cuestionario inicial'!E357</f>
        <v>0</v>
      </c>
      <c r="F357" s="225">
        <f>'Cuestionario inicial'!F357</f>
        <v>0</v>
      </c>
      <c r="G357" s="225">
        <f>'Cuestionario inicial'!G357</f>
        <v>0</v>
      </c>
      <c r="H357" s="225">
        <f>'Cuestionario inicial'!H357</f>
        <v>0</v>
      </c>
      <c r="I357" s="225">
        <f>'Cuestionario inicial'!I357</f>
        <v>0</v>
      </c>
      <c r="J357" s="225">
        <f>'Cuestionario inicial'!J357</f>
        <v>0</v>
      </c>
      <c r="K357" s="226">
        <f>'Cuestionario inicial'!K357</f>
        <v>0</v>
      </c>
      <c r="L357" s="225">
        <f>'Cuestionario inicial'!L357</f>
        <v>0</v>
      </c>
      <c r="M357" s="225">
        <f>'Cuestionario inicial'!M357</f>
        <v>0</v>
      </c>
      <c r="N357" s="227">
        <f>'Cuestionario inicial'!N357</f>
        <v>0</v>
      </c>
      <c r="O35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7" s="238" t="str">
        <f>IF(Tabla47[[#This Row],[A veces siento que hago todo mal. ]]&gt;=Tabla4[[#This Row],[A veces siento que hago todo mal. ]]+1,"SI",IF(Tabla47[[#This Row],[A veces siento que hago todo mal. ]]="","","NO"))</f>
        <v/>
      </c>
      <c r="AC35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7" s="242" t="str">
        <f t="shared" si="5"/>
        <v/>
      </c>
    </row>
    <row r="358" spans="1:35" x14ac:dyDescent="0.5">
      <c r="A358" s="199">
        <v>356</v>
      </c>
      <c r="B358" s="213">
        <f>'Cuestionario inicial'!B358</f>
        <v>0</v>
      </c>
      <c r="C358" s="214">
        <f>'Cuestionario inicial'!C358</f>
        <v>0</v>
      </c>
      <c r="D358" s="214">
        <f>'Cuestionario inicial'!D358</f>
        <v>0</v>
      </c>
      <c r="E358" s="214">
        <f>'Cuestionario inicial'!E358</f>
        <v>0</v>
      </c>
      <c r="F358" s="215">
        <f>'Cuestionario inicial'!F358</f>
        <v>0</v>
      </c>
      <c r="G358" s="216">
        <f>'Cuestionario inicial'!G358</f>
        <v>0</v>
      </c>
      <c r="H358" s="214">
        <f>'Cuestionario inicial'!H358</f>
        <v>0</v>
      </c>
      <c r="I358" s="214">
        <f>'Cuestionario inicial'!I358</f>
        <v>0</v>
      </c>
      <c r="J358" s="217">
        <f>'Cuestionario inicial'!J358</f>
        <v>0</v>
      </c>
      <c r="K358" s="218">
        <f>'Cuestionario inicial'!K358</f>
        <v>0</v>
      </c>
      <c r="L358" s="219">
        <f>'Cuestionario inicial'!L358</f>
        <v>0</v>
      </c>
      <c r="M358" s="219">
        <f>'Cuestionario inicial'!M358</f>
        <v>0</v>
      </c>
      <c r="N358" s="223">
        <f>'Cuestionario inicial'!N358</f>
        <v>0</v>
      </c>
      <c r="O35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8" s="238" t="str">
        <f>IF(Tabla47[[#This Row],[A veces siento que hago todo mal. ]]&gt;=Tabla4[[#This Row],[A veces siento que hago todo mal. ]]+1,"SI",IF(Tabla47[[#This Row],[A veces siento que hago todo mal. ]]="","","NO"))</f>
        <v/>
      </c>
      <c r="AC35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8" s="242" t="str">
        <f t="shared" si="5"/>
        <v/>
      </c>
    </row>
    <row r="359" spans="1:35" x14ac:dyDescent="0.5">
      <c r="A359" s="199">
        <v>357</v>
      </c>
      <c r="B359" s="224">
        <f>'Cuestionario inicial'!B359</f>
        <v>0</v>
      </c>
      <c r="C359" s="225">
        <f>'Cuestionario inicial'!C359</f>
        <v>0</v>
      </c>
      <c r="D359" s="225">
        <f>'Cuestionario inicial'!D359</f>
        <v>0</v>
      </c>
      <c r="E359" s="225">
        <f>'Cuestionario inicial'!E359</f>
        <v>0</v>
      </c>
      <c r="F359" s="225">
        <f>'Cuestionario inicial'!F359</f>
        <v>0</v>
      </c>
      <c r="G359" s="225">
        <f>'Cuestionario inicial'!G359</f>
        <v>0</v>
      </c>
      <c r="H359" s="225">
        <f>'Cuestionario inicial'!H359</f>
        <v>0</v>
      </c>
      <c r="I359" s="225">
        <f>'Cuestionario inicial'!I359</f>
        <v>0</v>
      </c>
      <c r="J359" s="225">
        <f>'Cuestionario inicial'!J359</f>
        <v>0</v>
      </c>
      <c r="K359" s="226">
        <f>'Cuestionario inicial'!K359</f>
        <v>0</v>
      </c>
      <c r="L359" s="225">
        <f>'Cuestionario inicial'!L359</f>
        <v>0</v>
      </c>
      <c r="M359" s="225">
        <f>'Cuestionario inicial'!M359</f>
        <v>0</v>
      </c>
      <c r="N359" s="227">
        <f>'Cuestionario inicial'!N359</f>
        <v>0</v>
      </c>
      <c r="O35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5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5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5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5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5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5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5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5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5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5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5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5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59" s="238" t="str">
        <f>IF(Tabla47[[#This Row],[A veces siento que hago todo mal. ]]&gt;=Tabla4[[#This Row],[A veces siento que hago todo mal. ]]+1,"SI",IF(Tabla47[[#This Row],[A veces siento que hago todo mal. ]]="","","NO"))</f>
        <v/>
      </c>
      <c r="AC35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5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5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5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5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5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59" s="242" t="str">
        <f t="shared" si="5"/>
        <v/>
      </c>
    </row>
    <row r="360" spans="1:35" x14ac:dyDescent="0.5">
      <c r="A360" s="199">
        <v>358</v>
      </c>
      <c r="B360" s="213">
        <f>'Cuestionario inicial'!B360</f>
        <v>0</v>
      </c>
      <c r="C360" s="214">
        <f>'Cuestionario inicial'!C360</f>
        <v>0</v>
      </c>
      <c r="D360" s="214">
        <f>'Cuestionario inicial'!D360</f>
        <v>0</v>
      </c>
      <c r="E360" s="214">
        <f>'Cuestionario inicial'!E360</f>
        <v>0</v>
      </c>
      <c r="F360" s="215">
        <f>'Cuestionario inicial'!F360</f>
        <v>0</v>
      </c>
      <c r="G360" s="216">
        <f>'Cuestionario inicial'!G360</f>
        <v>0</v>
      </c>
      <c r="H360" s="214">
        <f>'Cuestionario inicial'!H360</f>
        <v>0</v>
      </c>
      <c r="I360" s="214">
        <f>'Cuestionario inicial'!I360</f>
        <v>0</v>
      </c>
      <c r="J360" s="217">
        <f>'Cuestionario inicial'!J360</f>
        <v>0</v>
      </c>
      <c r="K360" s="218">
        <f>'Cuestionario inicial'!K360</f>
        <v>0</v>
      </c>
      <c r="L360" s="219">
        <f>'Cuestionario inicial'!L360</f>
        <v>0</v>
      </c>
      <c r="M360" s="219">
        <f>'Cuestionario inicial'!M360</f>
        <v>0</v>
      </c>
      <c r="N360" s="223">
        <f>'Cuestionario inicial'!N360</f>
        <v>0</v>
      </c>
      <c r="O36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0" s="238" t="str">
        <f>IF(Tabla47[[#This Row],[A veces siento que hago todo mal. ]]&gt;=Tabla4[[#This Row],[A veces siento que hago todo mal. ]]+1,"SI",IF(Tabla47[[#This Row],[A veces siento que hago todo mal. ]]="","","NO"))</f>
        <v/>
      </c>
      <c r="AC36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0" s="242" t="str">
        <f t="shared" si="5"/>
        <v/>
      </c>
    </row>
    <row r="361" spans="1:35" x14ac:dyDescent="0.5">
      <c r="A361" s="199">
        <v>359</v>
      </c>
      <c r="B361" s="224">
        <f>'Cuestionario inicial'!B361</f>
        <v>0</v>
      </c>
      <c r="C361" s="225">
        <f>'Cuestionario inicial'!C361</f>
        <v>0</v>
      </c>
      <c r="D361" s="225">
        <f>'Cuestionario inicial'!D361</f>
        <v>0</v>
      </c>
      <c r="E361" s="225">
        <f>'Cuestionario inicial'!E361</f>
        <v>0</v>
      </c>
      <c r="F361" s="225">
        <f>'Cuestionario inicial'!F361</f>
        <v>0</v>
      </c>
      <c r="G361" s="225">
        <f>'Cuestionario inicial'!G361</f>
        <v>0</v>
      </c>
      <c r="H361" s="225">
        <f>'Cuestionario inicial'!H361</f>
        <v>0</v>
      </c>
      <c r="I361" s="225">
        <f>'Cuestionario inicial'!I361</f>
        <v>0</v>
      </c>
      <c r="J361" s="225">
        <f>'Cuestionario inicial'!J361</f>
        <v>0</v>
      </c>
      <c r="K361" s="226">
        <f>'Cuestionario inicial'!K361</f>
        <v>0</v>
      </c>
      <c r="L361" s="225">
        <f>'Cuestionario inicial'!L361</f>
        <v>0</v>
      </c>
      <c r="M361" s="225">
        <f>'Cuestionario inicial'!M361</f>
        <v>0</v>
      </c>
      <c r="N361" s="227">
        <f>'Cuestionario inicial'!N361</f>
        <v>0</v>
      </c>
      <c r="O36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1" s="238" t="str">
        <f>IF(Tabla47[[#This Row],[A veces siento que hago todo mal. ]]&gt;=Tabla4[[#This Row],[A veces siento que hago todo mal. ]]+1,"SI",IF(Tabla47[[#This Row],[A veces siento que hago todo mal. ]]="","","NO"))</f>
        <v/>
      </c>
      <c r="AC36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1" s="242" t="str">
        <f t="shared" si="5"/>
        <v/>
      </c>
    </row>
    <row r="362" spans="1:35" x14ac:dyDescent="0.5">
      <c r="A362" s="199">
        <v>360</v>
      </c>
      <c r="B362" s="213">
        <f>'Cuestionario inicial'!B362</f>
        <v>0</v>
      </c>
      <c r="C362" s="214">
        <f>'Cuestionario inicial'!C362</f>
        <v>0</v>
      </c>
      <c r="D362" s="214">
        <f>'Cuestionario inicial'!D362</f>
        <v>0</v>
      </c>
      <c r="E362" s="214">
        <f>'Cuestionario inicial'!E362</f>
        <v>0</v>
      </c>
      <c r="F362" s="215">
        <f>'Cuestionario inicial'!F362</f>
        <v>0</v>
      </c>
      <c r="G362" s="216">
        <f>'Cuestionario inicial'!G362</f>
        <v>0</v>
      </c>
      <c r="H362" s="214">
        <f>'Cuestionario inicial'!H362</f>
        <v>0</v>
      </c>
      <c r="I362" s="214">
        <f>'Cuestionario inicial'!I362</f>
        <v>0</v>
      </c>
      <c r="J362" s="217">
        <f>'Cuestionario inicial'!J362</f>
        <v>0</v>
      </c>
      <c r="K362" s="218">
        <f>'Cuestionario inicial'!K362</f>
        <v>0</v>
      </c>
      <c r="L362" s="219">
        <f>'Cuestionario inicial'!L362</f>
        <v>0</v>
      </c>
      <c r="M362" s="219">
        <f>'Cuestionario inicial'!M362</f>
        <v>0</v>
      </c>
      <c r="N362" s="223">
        <f>'Cuestionario inicial'!N362</f>
        <v>0</v>
      </c>
      <c r="O36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2" s="238" t="str">
        <f>IF(Tabla47[[#This Row],[A veces siento que hago todo mal. ]]&gt;=Tabla4[[#This Row],[A veces siento que hago todo mal. ]]+1,"SI",IF(Tabla47[[#This Row],[A veces siento que hago todo mal. ]]="","","NO"))</f>
        <v/>
      </c>
      <c r="AC36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2" s="242" t="str">
        <f t="shared" si="5"/>
        <v/>
      </c>
    </row>
    <row r="363" spans="1:35" x14ac:dyDescent="0.5">
      <c r="A363" s="199">
        <v>361</v>
      </c>
      <c r="B363" s="224">
        <f>'Cuestionario inicial'!B363</f>
        <v>0</v>
      </c>
      <c r="C363" s="225">
        <f>'Cuestionario inicial'!C363</f>
        <v>0</v>
      </c>
      <c r="D363" s="225">
        <f>'Cuestionario inicial'!D363</f>
        <v>0</v>
      </c>
      <c r="E363" s="225">
        <f>'Cuestionario inicial'!E363</f>
        <v>0</v>
      </c>
      <c r="F363" s="225">
        <f>'Cuestionario inicial'!F363</f>
        <v>0</v>
      </c>
      <c r="G363" s="225">
        <f>'Cuestionario inicial'!G363</f>
        <v>0</v>
      </c>
      <c r="H363" s="225">
        <f>'Cuestionario inicial'!H363</f>
        <v>0</v>
      </c>
      <c r="I363" s="225">
        <f>'Cuestionario inicial'!I363</f>
        <v>0</v>
      </c>
      <c r="J363" s="225">
        <f>'Cuestionario inicial'!J363</f>
        <v>0</v>
      </c>
      <c r="K363" s="226">
        <f>'Cuestionario inicial'!K363</f>
        <v>0</v>
      </c>
      <c r="L363" s="225">
        <f>'Cuestionario inicial'!L363</f>
        <v>0</v>
      </c>
      <c r="M363" s="225">
        <f>'Cuestionario inicial'!M363</f>
        <v>0</v>
      </c>
      <c r="N363" s="227">
        <f>'Cuestionario inicial'!N363</f>
        <v>0</v>
      </c>
      <c r="O36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3" s="238" t="str">
        <f>IF(Tabla47[[#This Row],[A veces siento que hago todo mal. ]]&gt;=Tabla4[[#This Row],[A veces siento que hago todo mal. ]]+1,"SI",IF(Tabla47[[#This Row],[A veces siento que hago todo mal. ]]="","","NO"))</f>
        <v/>
      </c>
      <c r="AC36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3" s="242" t="str">
        <f t="shared" si="5"/>
        <v/>
      </c>
    </row>
    <row r="364" spans="1:35" x14ac:dyDescent="0.5">
      <c r="A364" s="199">
        <v>362</v>
      </c>
      <c r="B364" s="213">
        <f>'Cuestionario inicial'!B364</f>
        <v>0</v>
      </c>
      <c r="C364" s="214">
        <f>'Cuestionario inicial'!C364</f>
        <v>0</v>
      </c>
      <c r="D364" s="214">
        <f>'Cuestionario inicial'!D364</f>
        <v>0</v>
      </c>
      <c r="E364" s="214">
        <f>'Cuestionario inicial'!E364</f>
        <v>0</v>
      </c>
      <c r="F364" s="215">
        <f>'Cuestionario inicial'!F364</f>
        <v>0</v>
      </c>
      <c r="G364" s="216">
        <f>'Cuestionario inicial'!G364</f>
        <v>0</v>
      </c>
      <c r="H364" s="214">
        <f>'Cuestionario inicial'!H364</f>
        <v>0</v>
      </c>
      <c r="I364" s="214">
        <f>'Cuestionario inicial'!I364</f>
        <v>0</v>
      </c>
      <c r="J364" s="217">
        <f>'Cuestionario inicial'!J364</f>
        <v>0</v>
      </c>
      <c r="K364" s="218">
        <f>'Cuestionario inicial'!K364</f>
        <v>0</v>
      </c>
      <c r="L364" s="219">
        <f>'Cuestionario inicial'!L364</f>
        <v>0</v>
      </c>
      <c r="M364" s="219">
        <f>'Cuestionario inicial'!M364</f>
        <v>0</v>
      </c>
      <c r="N364" s="223">
        <f>'Cuestionario inicial'!N364</f>
        <v>0</v>
      </c>
      <c r="O36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4" s="238" t="str">
        <f>IF(Tabla47[[#This Row],[A veces siento que hago todo mal. ]]&gt;=Tabla4[[#This Row],[A veces siento que hago todo mal. ]]+1,"SI",IF(Tabla47[[#This Row],[A veces siento que hago todo mal. ]]="","","NO"))</f>
        <v/>
      </c>
      <c r="AC36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4" s="242" t="str">
        <f t="shared" si="5"/>
        <v/>
      </c>
    </row>
    <row r="365" spans="1:35" x14ac:dyDescent="0.5">
      <c r="A365" s="199">
        <v>363</v>
      </c>
      <c r="B365" s="224">
        <f>'Cuestionario inicial'!B365</f>
        <v>0</v>
      </c>
      <c r="C365" s="225">
        <f>'Cuestionario inicial'!C365</f>
        <v>0</v>
      </c>
      <c r="D365" s="225">
        <f>'Cuestionario inicial'!D365</f>
        <v>0</v>
      </c>
      <c r="E365" s="225">
        <f>'Cuestionario inicial'!E365</f>
        <v>0</v>
      </c>
      <c r="F365" s="225">
        <f>'Cuestionario inicial'!F365</f>
        <v>0</v>
      </c>
      <c r="G365" s="225">
        <f>'Cuestionario inicial'!G365</f>
        <v>0</v>
      </c>
      <c r="H365" s="225">
        <f>'Cuestionario inicial'!H365</f>
        <v>0</v>
      </c>
      <c r="I365" s="225">
        <f>'Cuestionario inicial'!I365</f>
        <v>0</v>
      </c>
      <c r="J365" s="225">
        <f>'Cuestionario inicial'!J365</f>
        <v>0</v>
      </c>
      <c r="K365" s="226">
        <f>'Cuestionario inicial'!K365</f>
        <v>0</v>
      </c>
      <c r="L365" s="225">
        <f>'Cuestionario inicial'!L365</f>
        <v>0</v>
      </c>
      <c r="M365" s="225">
        <f>'Cuestionario inicial'!M365</f>
        <v>0</v>
      </c>
      <c r="N365" s="227">
        <f>'Cuestionario inicial'!N365</f>
        <v>0</v>
      </c>
      <c r="O36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5" s="238" t="str">
        <f>IF(Tabla47[[#This Row],[A veces siento que hago todo mal. ]]&gt;=Tabla4[[#This Row],[A veces siento que hago todo mal. ]]+1,"SI",IF(Tabla47[[#This Row],[A veces siento que hago todo mal. ]]="","","NO"))</f>
        <v/>
      </c>
      <c r="AC36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5" s="242" t="str">
        <f t="shared" si="5"/>
        <v/>
      </c>
    </row>
    <row r="366" spans="1:35" x14ac:dyDescent="0.5">
      <c r="A366" s="199">
        <v>364</v>
      </c>
      <c r="B366" s="213">
        <f>'Cuestionario inicial'!B366</f>
        <v>0</v>
      </c>
      <c r="C366" s="214">
        <f>'Cuestionario inicial'!C366</f>
        <v>0</v>
      </c>
      <c r="D366" s="214">
        <f>'Cuestionario inicial'!D366</f>
        <v>0</v>
      </c>
      <c r="E366" s="214">
        <f>'Cuestionario inicial'!E366</f>
        <v>0</v>
      </c>
      <c r="F366" s="215">
        <f>'Cuestionario inicial'!F366</f>
        <v>0</v>
      </c>
      <c r="G366" s="216">
        <f>'Cuestionario inicial'!G366</f>
        <v>0</v>
      </c>
      <c r="H366" s="214">
        <f>'Cuestionario inicial'!H366</f>
        <v>0</v>
      </c>
      <c r="I366" s="214">
        <f>'Cuestionario inicial'!I366</f>
        <v>0</v>
      </c>
      <c r="J366" s="217">
        <f>'Cuestionario inicial'!J366</f>
        <v>0</v>
      </c>
      <c r="K366" s="218">
        <f>'Cuestionario inicial'!K366</f>
        <v>0</v>
      </c>
      <c r="L366" s="219">
        <f>'Cuestionario inicial'!L366</f>
        <v>0</v>
      </c>
      <c r="M366" s="219">
        <f>'Cuestionario inicial'!M366</f>
        <v>0</v>
      </c>
      <c r="N366" s="223">
        <f>'Cuestionario inicial'!N366</f>
        <v>0</v>
      </c>
      <c r="O36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6" s="238" t="str">
        <f>IF(Tabla47[[#This Row],[A veces siento que hago todo mal. ]]&gt;=Tabla4[[#This Row],[A veces siento que hago todo mal. ]]+1,"SI",IF(Tabla47[[#This Row],[A veces siento que hago todo mal. ]]="","","NO"))</f>
        <v/>
      </c>
      <c r="AC36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6" s="242" t="str">
        <f t="shared" si="5"/>
        <v/>
      </c>
    </row>
    <row r="367" spans="1:35" x14ac:dyDescent="0.5">
      <c r="A367" s="199">
        <v>365</v>
      </c>
      <c r="B367" s="224">
        <f>'Cuestionario inicial'!B367</f>
        <v>0</v>
      </c>
      <c r="C367" s="225">
        <f>'Cuestionario inicial'!C367</f>
        <v>0</v>
      </c>
      <c r="D367" s="225">
        <f>'Cuestionario inicial'!D367</f>
        <v>0</v>
      </c>
      <c r="E367" s="225">
        <f>'Cuestionario inicial'!E367</f>
        <v>0</v>
      </c>
      <c r="F367" s="225">
        <f>'Cuestionario inicial'!F367</f>
        <v>0</v>
      </c>
      <c r="G367" s="225">
        <f>'Cuestionario inicial'!G367</f>
        <v>0</v>
      </c>
      <c r="H367" s="225">
        <f>'Cuestionario inicial'!H367</f>
        <v>0</v>
      </c>
      <c r="I367" s="225">
        <f>'Cuestionario inicial'!I367</f>
        <v>0</v>
      </c>
      <c r="J367" s="225">
        <f>'Cuestionario inicial'!J367</f>
        <v>0</v>
      </c>
      <c r="K367" s="226">
        <f>'Cuestionario inicial'!K367</f>
        <v>0</v>
      </c>
      <c r="L367" s="225">
        <f>'Cuestionario inicial'!L367</f>
        <v>0</v>
      </c>
      <c r="M367" s="225">
        <f>'Cuestionario inicial'!M367</f>
        <v>0</v>
      </c>
      <c r="N367" s="227">
        <f>'Cuestionario inicial'!N367</f>
        <v>0</v>
      </c>
      <c r="O36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7" s="238" t="str">
        <f>IF(Tabla47[[#This Row],[A veces siento que hago todo mal. ]]&gt;=Tabla4[[#This Row],[A veces siento que hago todo mal. ]]+1,"SI",IF(Tabla47[[#This Row],[A veces siento que hago todo mal. ]]="","","NO"))</f>
        <v/>
      </c>
      <c r="AC36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7" s="242" t="str">
        <f t="shared" si="5"/>
        <v/>
      </c>
    </row>
    <row r="368" spans="1:35" x14ac:dyDescent="0.5">
      <c r="A368" s="199">
        <v>366</v>
      </c>
      <c r="B368" s="213">
        <f>'Cuestionario inicial'!B368</f>
        <v>0</v>
      </c>
      <c r="C368" s="214">
        <f>'Cuestionario inicial'!C368</f>
        <v>0</v>
      </c>
      <c r="D368" s="214">
        <f>'Cuestionario inicial'!D368</f>
        <v>0</v>
      </c>
      <c r="E368" s="214">
        <f>'Cuestionario inicial'!E368</f>
        <v>0</v>
      </c>
      <c r="F368" s="215">
        <f>'Cuestionario inicial'!F368</f>
        <v>0</v>
      </c>
      <c r="G368" s="216">
        <f>'Cuestionario inicial'!G368</f>
        <v>0</v>
      </c>
      <c r="H368" s="214">
        <f>'Cuestionario inicial'!H368</f>
        <v>0</v>
      </c>
      <c r="I368" s="214">
        <f>'Cuestionario inicial'!I368</f>
        <v>0</v>
      </c>
      <c r="J368" s="217">
        <f>'Cuestionario inicial'!J368</f>
        <v>0</v>
      </c>
      <c r="K368" s="218">
        <f>'Cuestionario inicial'!K368</f>
        <v>0</v>
      </c>
      <c r="L368" s="219">
        <f>'Cuestionario inicial'!L368</f>
        <v>0</v>
      </c>
      <c r="M368" s="219">
        <f>'Cuestionario inicial'!M368</f>
        <v>0</v>
      </c>
      <c r="N368" s="223">
        <f>'Cuestionario inicial'!N368</f>
        <v>0</v>
      </c>
      <c r="O36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8" s="238" t="str">
        <f>IF(Tabla47[[#This Row],[A veces siento que hago todo mal. ]]&gt;=Tabla4[[#This Row],[A veces siento que hago todo mal. ]]+1,"SI",IF(Tabla47[[#This Row],[A veces siento que hago todo mal. ]]="","","NO"))</f>
        <v/>
      </c>
      <c r="AC36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8" s="242" t="str">
        <f t="shared" si="5"/>
        <v/>
      </c>
    </row>
    <row r="369" spans="1:35" x14ac:dyDescent="0.5">
      <c r="A369" s="199">
        <v>367</v>
      </c>
      <c r="B369" s="224">
        <f>'Cuestionario inicial'!B369</f>
        <v>0</v>
      </c>
      <c r="C369" s="225">
        <f>'Cuestionario inicial'!C369</f>
        <v>0</v>
      </c>
      <c r="D369" s="225">
        <f>'Cuestionario inicial'!D369</f>
        <v>0</v>
      </c>
      <c r="E369" s="225">
        <f>'Cuestionario inicial'!E369</f>
        <v>0</v>
      </c>
      <c r="F369" s="225">
        <f>'Cuestionario inicial'!F369</f>
        <v>0</v>
      </c>
      <c r="G369" s="225">
        <f>'Cuestionario inicial'!G369</f>
        <v>0</v>
      </c>
      <c r="H369" s="225">
        <f>'Cuestionario inicial'!H369</f>
        <v>0</v>
      </c>
      <c r="I369" s="225">
        <f>'Cuestionario inicial'!I369</f>
        <v>0</v>
      </c>
      <c r="J369" s="225">
        <f>'Cuestionario inicial'!J369</f>
        <v>0</v>
      </c>
      <c r="K369" s="226">
        <f>'Cuestionario inicial'!K369</f>
        <v>0</v>
      </c>
      <c r="L369" s="225">
        <f>'Cuestionario inicial'!L369</f>
        <v>0</v>
      </c>
      <c r="M369" s="225">
        <f>'Cuestionario inicial'!M369</f>
        <v>0</v>
      </c>
      <c r="N369" s="227">
        <f>'Cuestionario inicial'!N369</f>
        <v>0</v>
      </c>
      <c r="O36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6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6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6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6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6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6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6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6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6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6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6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6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69" s="238" t="str">
        <f>IF(Tabla47[[#This Row],[A veces siento que hago todo mal. ]]&gt;=Tabla4[[#This Row],[A veces siento que hago todo mal. ]]+1,"SI",IF(Tabla47[[#This Row],[A veces siento que hago todo mal. ]]="","","NO"))</f>
        <v/>
      </c>
      <c r="AC36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6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6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6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6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6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69" s="242" t="str">
        <f t="shared" si="5"/>
        <v/>
      </c>
    </row>
    <row r="370" spans="1:35" x14ac:dyDescent="0.5">
      <c r="A370" s="199">
        <v>368</v>
      </c>
      <c r="B370" s="213">
        <f>'Cuestionario inicial'!B370</f>
        <v>0</v>
      </c>
      <c r="C370" s="214">
        <f>'Cuestionario inicial'!C370</f>
        <v>0</v>
      </c>
      <c r="D370" s="214">
        <f>'Cuestionario inicial'!D370</f>
        <v>0</v>
      </c>
      <c r="E370" s="214">
        <f>'Cuestionario inicial'!E370</f>
        <v>0</v>
      </c>
      <c r="F370" s="215">
        <f>'Cuestionario inicial'!F370</f>
        <v>0</v>
      </c>
      <c r="G370" s="216">
        <f>'Cuestionario inicial'!G370</f>
        <v>0</v>
      </c>
      <c r="H370" s="214">
        <f>'Cuestionario inicial'!H370</f>
        <v>0</v>
      </c>
      <c r="I370" s="214">
        <f>'Cuestionario inicial'!I370</f>
        <v>0</v>
      </c>
      <c r="J370" s="217">
        <f>'Cuestionario inicial'!J370</f>
        <v>0</v>
      </c>
      <c r="K370" s="218">
        <f>'Cuestionario inicial'!K370</f>
        <v>0</v>
      </c>
      <c r="L370" s="219">
        <f>'Cuestionario inicial'!L370</f>
        <v>0</v>
      </c>
      <c r="M370" s="219">
        <f>'Cuestionario inicial'!M370</f>
        <v>0</v>
      </c>
      <c r="N370" s="223">
        <f>'Cuestionario inicial'!N370</f>
        <v>0</v>
      </c>
      <c r="O37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0" s="238" t="str">
        <f>IF(Tabla47[[#This Row],[A veces siento que hago todo mal. ]]&gt;=Tabla4[[#This Row],[A veces siento que hago todo mal. ]]+1,"SI",IF(Tabla47[[#This Row],[A veces siento que hago todo mal. ]]="","","NO"))</f>
        <v/>
      </c>
      <c r="AC37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0" s="242" t="str">
        <f t="shared" si="5"/>
        <v/>
      </c>
    </row>
    <row r="371" spans="1:35" x14ac:dyDescent="0.5">
      <c r="A371" s="199">
        <v>369</v>
      </c>
      <c r="B371" s="224">
        <f>'Cuestionario inicial'!B371</f>
        <v>0</v>
      </c>
      <c r="C371" s="225">
        <f>'Cuestionario inicial'!C371</f>
        <v>0</v>
      </c>
      <c r="D371" s="225">
        <f>'Cuestionario inicial'!D371</f>
        <v>0</v>
      </c>
      <c r="E371" s="225">
        <f>'Cuestionario inicial'!E371</f>
        <v>0</v>
      </c>
      <c r="F371" s="225">
        <f>'Cuestionario inicial'!F371</f>
        <v>0</v>
      </c>
      <c r="G371" s="225">
        <f>'Cuestionario inicial'!G371</f>
        <v>0</v>
      </c>
      <c r="H371" s="225">
        <f>'Cuestionario inicial'!H371</f>
        <v>0</v>
      </c>
      <c r="I371" s="225">
        <f>'Cuestionario inicial'!I371</f>
        <v>0</v>
      </c>
      <c r="J371" s="225">
        <f>'Cuestionario inicial'!J371</f>
        <v>0</v>
      </c>
      <c r="K371" s="226">
        <f>'Cuestionario inicial'!K371</f>
        <v>0</v>
      </c>
      <c r="L371" s="225">
        <f>'Cuestionario inicial'!L371</f>
        <v>0</v>
      </c>
      <c r="M371" s="225">
        <f>'Cuestionario inicial'!M371</f>
        <v>0</v>
      </c>
      <c r="N371" s="227">
        <f>'Cuestionario inicial'!N371</f>
        <v>0</v>
      </c>
      <c r="O37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1" s="238" t="str">
        <f>IF(Tabla47[[#This Row],[A veces siento que hago todo mal. ]]&gt;=Tabla4[[#This Row],[A veces siento que hago todo mal. ]]+1,"SI",IF(Tabla47[[#This Row],[A veces siento que hago todo mal. ]]="","","NO"))</f>
        <v/>
      </c>
      <c r="AC37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1" s="242" t="str">
        <f t="shared" si="5"/>
        <v/>
      </c>
    </row>
    <row r="372" spans="1:35" x14ac:dyDescent="0.5">
      <c r="A372" s="199">
        <v>370</v>
      </c>
      <c r="B372" s="213">
        <f>'Cuestionario inicial'!B372</f>
        <v>0</v>
      </c>
      <c r="C372" s="214">
        <f>'Cuestionario inicial'!C372</f>
        <v>0</v>
      </c>
      <c r="D372" s="214">
        <f>'Cuestionario inicial'!D372</f>
        <v>0</v>
      </c>
      <c r="E372" s="214">
        <f>'Cuestionario inicial'!E372</f>
        <v>0</v>
      </c>
      <c r="F372" s="215">
        <f>'Cuestionario inicial'!F372</f>
        <v>0</v>
      </c>
      <c r="G372" s="216">
        <f>'Cuestionario inicial'!G372</f>
        <v>0</v>
      </c>
      <c r="H372" s="214">
        <f>'Cuestionario inicial'!H372</f>
        <v>0</v>
      </c>
      <c r="I372" s="214">
        <f>'Cuestionario inicial'!I372</f>
        <v>0</v>
      </c>
      <c r="J372" s="217">
        <f>'Cuestionario inicial'!J372</f>
        <v>0</v>
      </c>
      <c r="K372" s="218">
        <f>'Cuestionario inicial'!K372</f>
        <v>0</v>
      </c>
      <c r="L372" s="219">
        <f>'Cuestionario inicial'!L372</f>
        <v>0</v>
      </c>
      <c r="M372" s="219">
        <f>'Cuestionario inicial'!M372</f>
        <v>0</v>
      </c>
      <c r="N372" s="223">
        <f>'Cuestionario inicial'!N372</f>
        <v>0</v>
      </c>
      <c r="O37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2" s="238" t="str">
        <f>IF(Tabla47[[#This Row],[A veces siento que hago todo mal. ]]&gt;=Tabla4[[#This Row],[A veces siento que hago todo mal. ]]+1,"SI",IF(Tabla47[[#This Row],[A veces siento que hago todo mal. ]]="","","NO"))</f>
        <v/>
      </c>
      <c r="AC37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2" s="242" t="str">
        <f t="shared" si="5"/>
        <v/>
      </c>
    </row>
    <row r="373" spans="1:35" x14ac:dyDescent="0.5">
      <c r="A373" s="199">
        <v>371</v>
      </c>
      <c r="B373" s="224">
        <f>'Cuestionario inicial'!B373</f>
        <v>0</v>
      </c>
      <c r="C373" s="225">
        <f>'Cuestionario inicial'!C373</f>
        <v>0</v>
      </c>
      <c r="D373" s="225">
        <f>'Cuestionario inicial'!D373</f>
        <v>0</v>
      </c>
      <c r="E373" s="225">
        <f>'Cuestionario inicial'!E373</f>
        <v>0</v>
      </c>
      <c r="F373" s="225">
        <f>'Cuestionario inicial'!F373</f>
        <v>0</v>
      </c>
      <c r="G373" s="225">
        <f>'Cuestionario inicial'!G373</f>
        <v>0</v>
      </c>
      <c r="H373" s="225">
        <f>'Cuestionario inicial'!H373</f>
        <v>0</v>
      </c>
      <c r="I373" s="225">
        <f>'Cuestionario inicial'!I373</f>
        <v>0</v>
      </c>
      <c r="J373" s="225">
        <f>'Cuestionario inicial'!J373</f>
        <v>0</v>
      </c>
      <c r="K373" s="226">
        <f>'Cuestionario inicial'!K373</f>
        <v>0</v>
      </c>
      <c r="L373" s="225">
        <f>'Cuestionario inicial'!L373</f>
        <v>0</v>
      </c>
      <c r="M373" s="225">
        <f>'Cuestionario inicial'!M373</f>
        <v>0</v>
      </c>
      <c r="N373" s="227">
        <f>'Cuestionario inicial'!N373</f>
        <v>0</v>
      </c>
      <c r="O37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3" s="238" t="str">
        <f>IF(Tabla47[[#This Row],[A veces siento que hago todo mal. ]]&gt;=Tabla4[[#This Row],[A veces siento que hago todo mal. ]]+1,"SI",IF(Tabla47[[#This Row],[A veces siento que hago todo mal. ]]="","","NO"))</f>
        <v/>
      </c>
      <c r="AC37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3" s="242" t="str">
        <f t="shared" si="5"/>
        <v/>
      </c>
    </row>
    <row r="374" spans="1:35" x14ac:dyDescent="0.5">
      <c r="A374" s="199">
        <v>372</v>
      </c>
      <c r="B374" s="213">
        <f>'Cuestionario inicial'!B374</f>
        <v>0</v>
      </c>
      <c r="C374" s="214">
        <f>'Cuestionario inicial'!C374</f>
        <v>0</v>
      </c>
      <c r="D374" s="214">
        <f>'Cuestionario inicial'!D374</f>
        <v>0</v>
      </c>
      <c r="E374" s="214">
        <f>'Cuestionario inicial'!E374</f>
        <v>0</v>
      </c>
      <c r="F374" s="215">
        <f>'Cuestionario inicial'!F374</f>
        <v>0</v>
      </c>
      <c r="G374" s="216">
        <f>'Cuestionario inicial'!G374</f>
        <v>0</v>
      </c>
      <c r="H374" s="214">
        <f>'Cuestionario inicial'!H374</f>
        <v>0</v>
      </c>
      <c r="I374" s="214">
        <f>'Cuestionario inicial'!I374</f>
        <v>0</v>
      </c>
      <c r="J374" s="217">
        <f>'Cuestionario inicial'!J374</f>
        <v>0</v>
      </c>
      <c r="K374" s="218">
        <f>'Cuestionario inicial'!K374</f>
        <v>0</v>
      </c>
      <c r="L374" s="219">
        <f>'Cuestionario inicial'!L374</f>
        <v>0</v>
      </c>
      <c r="M374" s="219">
        <f>'Cuestionario inicial'!M374</f>
        <v>0</v>
      </c>
      <c r="N374" s="223">
        <f>'Cuestionario inicial'!N374</f>
        <v>0</v>
      </c>
      <c r="O37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4" s="238" t="str">
        <f>IF(Tabla47[[#This Row],[A veces siento que hago todo mal. ]]&gt;=Tabla4[[#This Row],[A veces siento que hago todo mal. ]]+1,"SI",IF(Tabla47[[#This Row],[A veces siento que hago todo mal. ]]="","","NO"))</f>
        <v/>
      </c>
      <c r="AC37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4" s="242" t="str">
        <f t="shared" si="5"/>
        <v/>
      </c>
    </row>
    <row r="375" spans="1:35" x14ac:dyDescent="0.5">
      <c r="A375" s="199">
        <v>373</v>
      </c>
      <c r="B375" s="224">
        <f>'Cuestionario inicial'!B375</f>
        <v>0</v>
      </c>
      <c r="C375" s="225">
        <f>'Cuestionario inicial'!C375</f>
        <v>0</v>
      </c>
      <c r="D375" s="225">
        <f>'Cuestionario inicial'!D375</f>
        <v>0</v>
      </c>
      <c r="E375" s="225">
        <f>'Cuestionario inicial'!E375</f>
        <v>0</v>
      </c>
      <c r="F375" s="225">
        <f>'Cuestionario inicial'!F375</f>
        <v>0</v>
      </c>
      <c r="G375" s="225">
        <f>'Cuestionario inicial'!G375</f>
        <v>0</v>
      </c>
      <c r="H375" s="225">
        <f>'Cuestionario inicial'!H375</f>
        <v>0</v>
      </c>
      <c r="I375" s="225">
        <f>'Cuestionario inicial'!I375</f>
        <v>0</v>
      </c>
      <c r="J375" s="225">
        <f>'Cuestionario inicial'!J375</f>
        <v>0</v>
      </c>
      <c r="K375" s="226">
        <f>'Cuestionario inicial'!K375</f>
        <v>0</v>
      </c>
      <c r="L375" s="225">
        <f>'Cuestionario inicial'!L375</f>
        <v>0</v>
      </c>
      <c r="M375" s="225">
        <f>'Cuestionario inicial'!M375</f>
        <v>0</v>
      </c>
      <c r="N375" s="227">
        <f>'Cuestionario inicial'!N375</f>
        <v>0</v>
      </c>
      <c r="O37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5" s="238" t="str">
        <f>IF(Tabla47[[#This Row],[A veces siento que hago todo mal. ]]&gt;=Tabla4[[#This Row],[A veces siento que hago todo mal. ]]+1,"SI",IF(Tabla47[[#This Row],[A veces siento que hago todo mal. ]]="","","NO"))</f>
        <v/>
      </c>
      <c r="AC37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5" s="242" t="str">
        <f t="shared" si="5"/>
        <v/>
      </c>
    </row>
    <row r="376" spans="1:35" x14ac:dyDescent="0.5">
      <c r="A376" s="199">
        <v>374</v>
      </c>
      <c r="B376" s="213">
        <f>'Cuestionario inicial'!B376</f>
        <v>0</v>
      </c>
      <c r="C376" s="214">
        <f>'Cuestionario inicial'!C376</f>
        <v>0</v>
      </c>
      <c r="D376" s="214">
        <f>'Cuestionario inicial'!D376</f>
        <v>0</v>
      </c>
      <c r="E376" s="214">
        <f>'Cuestionario inicial'!E376</f>
        <v>0</v>
      </c>
      <c r="F376" s="215">
        <f>'Cuestionario inicial'!F376</f>
        <v>0</v>
      </c>
      <c r="G376" s="216">
        <f>'Cuestionario inicial'!G376</f>
        <v>0</v>
      </c>
      <c r="H376" s="214">
        <f>'Cuestionario inicial'!H376</f>
        <v>0</v>
      </c>
      <c r="I376" s="214">
        <f>'Cuestionario inicial'!I376</f>
        <v>0</v>
      </c>
      <c r="J376" s="217">
        <f>'Cuestionario inicial'!J376</f>
        <v>0</v>
      </c>
      <c r="K376" s="218">
        <f>'Cuestionario inicial'!K376</f>
        <v>0</v>
      </c>
      <c r="L376" s="219">
        <f>'Cuestionario inicial'!L376</f>
        <v>0</v>
      </c>
      <c r="M376" s="219">
        <f>'Cuestionario inicial'!M376</f>
        <v>0</v>
      </c>
      <c r="N376" s="223">
        <f>'Cuestionario inicial'!N376</f>
        <v>0</v>
      </c>
      <c r="O37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6" s="238" t="str">
        <f>IF(Tabla47[[#This Row],[A veces siento que hago todo mal. ]]&gt;=Tabla4[[#This Row],[A veces siento que hago todo mal. ]]+1,"SI",IF(Tabla47[[#This Row],[A veces siento que hago todo mal. ]]="","","NO"))</f>
        <v/>
      </c>
      <c r="AC37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6" s="242" t="str">
        <f t="shared" si="5"/>
        <v/>
      </c>
    </row>
    <row r="377" spans="1:35" x14ac:dyDescent="0.5">
      <c r="A377" s="199">
        <v>375</v>
      </c>
      <c r="B377" s="224">
        <f>'Cuestionario inicial'!B377</f>
        <v>0</v>
      </c>
      <c r="C377" s="225">
        <f>'Cuestionario inicial'!C377</f>
        <v>0</v>
      </c>
      <c r="D377" s="225">
        <f>'Cuestionario inicial'!D377</f>
        <v>0</v>
      </c>
      <c r="E377" s="225">
        <f>'Cuestionario inicial'!E377</f>
        <v>0</v>
      </c>
      <c r="F377" s="225">
        <f>'Cuestionario inicial'!F377</f>
        <v>0</v>
      </c>
      <c r="G377" s="225">
        <f>'Cuestionario inicial'!G377</f>
        <v>0</v>
      </c>
      <c r="H377" s="225">
        <f>'Cuestionario inicial'!H377</f>
        <v>0</v>
      </c>
      <c r="I377" s="225">
        <f>'Cuestionario inicial'!I377</f>
        <v>0</v>
      </c>
      <c r="J377" s="225">
        <f>'Cuestionario inicial'!J377</f>
        <v>0</v>
      </c>
      <c r="K377" s="226">
        <f>'Cuestionario inicial'!K377</f>
        <v>0</v>
      </c>
      <c r="L377" s="225">
        <f>'Cuestionario inicial'!L377</f>
        <v>0</v>
      </c>
      <c r="M377" s="225">
        <f>'Cuestionario inicial'!M377</f>
        <v>0</v>
      </c>
      <c r="N377" s="227">
        <f>'Cuestionario inicial'!N377</f>
        <v>0</v>
      </c>
      <c r="O37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7" s="238" t="str">
        <f>IF(Tabla47[[#This Row],[A veces siento que hago todo mal. ]]&gt;=Tabla4[[#This Row],[A veces siento que hago todo mal. ]]+1,"SI",IF(Tabla47[[#This Row],[A veces siento que hago todo mal. ]]="","","NO"))</f>
        <v/>
      </c>
      <c r="AC37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7" s="242" t="str">
        <f t="shared" si="5"/>
        <v/>
      </c>
    </row>
    <row r="378" spans="1:35" x14ac:dyDescent="0.5">
      <c r="A378" s="199">
        <v>376</v>
      </c>
      <c r="B378" s="213">
        <f>'Cuestionario inicial'!B378</f>
        <v>0</v>
      </c>
      <c r="C378" s="214">
        <f>'Cuestionario inicial'!C378</f>
        <v>0</v>
      </c>
      <c r="D378" s="214">
        <f>'Cuestionario inicial'!D378</f>
        <v>0</v>
      </c>
      <c r="E378" s="214">
        <f>'Cuestionario inicial'!E378</f>
        <v>0</v>
      </c>
      <c r="F378" s="215">
        <f>'Cuestionario inicial'!F378</f>
        <v>0</v>
      </c>
      <c r="G378" s="216">
        <f>'Cuestionario inicial'!G378</f>
        <v>0</v>
      </c>
      <c r="H378" s="214">
        <f>'Cuestionario inicial'!H378</f>
        <v>0</v>
      </c>
      <c r="I378" s="214">
        <f>'Cuestionario inicial'!I378</f>
        <v>0</v>
      </c>
      <c r="J378" s="217">
        <f>'Cuestionario inicial'!J378</f>
        <v>0</v>
      </c>
      <c r="K378" s="218">
        <f>'Cuestionario inicial'!K378</f>
        <v>0</v>
      </c>
      <c r="L378" s="219">
        <f>'Cuestionario inicial'!L378</f>
        <v>0</v>
      </c>
      <c r="M378" s="219">
        <f>'Cuestionario inicial'!M378</f>
        <v>0</v>
      </c>
      <c r="N378" s="223">
        <f>'Cuestionario inicial'!N378</f>
        <v>0</v>
      </c>
      <c r="O37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8" s="238" t="str">
        <f>IF(Tabla47[[#This Row],[A veces siento que hago todo mal. ]]&gt;=Tabla4[[#This Row],[A veces siento que hago todo mal. ]]+1,"SI",IF(Tabla47[[#This Row],[A veces siento que hago todo mal. ]]="","","NO"))</f>
        <v/>
      </c>
      <c r="AC37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8" s="242" t="str">
        <f t="shared" si="5"/>
        <v/>
      </c>
    </row>
    <row r="379" spans="1:35" x14ac:dyDescent="0.5">
      <c r="A379" s="199">
        <v>377</v>
      </c>
      <c r="B379" s="224">
        <f>'Cuestionario inicial'!B379</f>
        <v>0</v>
      </c>
      <c r="C379" s="225">
        <f>'Cuestionario inicial'!C379</f>
        <v>0</v>
      </c>
      <c r="D379" s="225">
        <f>'Cuestionario inicial'!D379</f>
        <v>0</v>
      </c>
      <c r="E379" s="225">
        <f>'Cuestionario inicial'!E379</f>
        <v>0</v>
      </c>
      <c r="F379" s="225">
        <f>'Cuestionario inicial'!F379</f>
        <v>0</v>
      </c>
      <c r="G379" s="225">
        <f>'Cuestionario inicial'!G379</f>
        <v>0</v>
      </c>
      <c r="H379" s="225">
        <f>'Cuestionario inicial'!H379</f>
        <v>0</v>
      </c>
      <c r="I379" s="225">
        <f>'Cuestionario inicial'!I379</f>
        <v>0</v>
      </c>
      <c r="J379" s="225">
        <f>'Cuestionario inicial'!J379</f>
        <v>0</v>
      </c>
      <c r="K379" s="226">
        <f>'Cuestionario inicial'!K379</f>
        <v>0</v>
      </c>
      <c r="L379" s="225">
        <f>'Cuestionario inicial'!L379</f>
        <v>0</v>
      </c>
      <c r="M379" s="225">
        <f>'Cuestionario inicial'!M379</f>
        <v>0</v>
      </c>
      <c r="N379" s="227">
        <f>'Cuestionario inicial'!N379</f>
        <v>0</v>
      </c>
      <c r="O37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7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7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7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7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7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7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7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7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7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7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7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7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79" s="238" t="str">
        <f>IF(Tabla47[[#This Row],[A veces siento que hago todo mal. ]]&gt;=Tabla4[[#This Row],[A veces siento que hago todo mal. ]]+1,"SI",IF(Tabla47[[#This Row],[A veces siento que hago todo mal. ]]="","","NO"))</f>
        <v/>
      </c>
      <c r="AC37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7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7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7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7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7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79" s="242" t="str">
        <f t="shared" si="5"/>
        <v/>
      </c>
    </row>
    <row r="380" spans="1:35" x14ac:dyDescent="0.5">
      <c r="A380" s="199">
        <v>378</v>
      </c>
      <c r="B380" s="213">
        <f>'Cuestionario inicial'!B380</f>
        <v>0</v>
      </c>
      <c r="C380" s="214">
        <f>'Cuestionario inicial'!C380</f>
        <v>0</v>
      </c>
      <c r="D380" s="214">
        <f>'Cuestionario inicial'!D380</f>
        <v>0</v>
      </c>
      <c r="E380" s="214">
        <f>'Cuestionario inicial'!E380</f>
        <v>0</v>
      </c>
      <c r="F380" s="215">
        <f>'Cuestionario inicial'!F380</f>
        <v>0</v>
      </c>
      <c r="G380" s="216">
        <f>'Cuestionario inicial'!G380</f>
        <v>0</v>
      </c>
      <c r="H380" s="214">
        <f>'Cuestionario inicial'!H380</f>
        <v>0</v>
      </c>
      <c r="I380" s="214">
        <f>'Cuestionario inicial'!I380</f>
        <v>0</v>
      </c>
      <c r="J380" s="217">
        <f>'Cuestionario inicial'!J380</f>
        <v>0</v>
      </c>
      <c r="K380" s="218">
        <f>'Cuestionario inicial'!K380</f>
        <v>0</v>
      </c>
      <c r="L380" s="219">
        <f>'Cuestionario inicial'!L380</f>
        <v>0</v>
      </c>
      <c r="M380" s="219">
        <f>'Cuestionario inicial'!M380</f>
        <v>0</v>
      </c>
      <c r="N380" s="223">
        <f>'Cuestionario inicial'!N380</f>
        <v>0</v>
      </c>
      <c r="O38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0" s="238" t="str">
        <f>IF(Tabla47[[#This Row],[A veces siento que hago todo mal. ]]&gt;=Tabla4[[#This Row],[A veces siento que hago todo mal. ]]+1,"SI",IF(Tabla47[[#This Row],[A veces siento que hago todo mal. ]]="","","NO"))</f>
        <v/>
      </c>
      <c r="AC38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0" s="242" t="str">
        <f t="shared" si="5"/>
        <v/>
      </c>
    </row>
    <row r="381" spans="1:35" x14ac:dyDescent="0.5">
      <c r="A381" s="199">
        <v>379</v>
      </c>
      <c r="B381" s="224">
        <f>'Cuestionario inicial'!B381</f>
        <v>0</v>
      </c>
      <c r="C381" s="225">
        <f>'Cuestionario inicial'!C381</f>
        <v>0</v>
      </c>
      <c r="D381" s="225">
        <f>'Cuestionario inicial'!D381</f>
        <v>0</v>
      </c>
      <c r="E381" s="225">
        <f>'Cuestionario inicial'!E381</f>
        <v>0</v>
      </c>
      <c r="F381" s="225">
        <f>'Cuestionario inicial'!F381</f>
        <v>0</v>
      </c>
      <c r="G381" s="225">
        <f>'Cuestionario inicial'!G381</f>
        <v>0</v>
      </c>
      <c r="H381" s="225">
        <f>'Cuestionario inicial'!H381</f>
        <v>0</v>
      </c>
      <c r="I381" s="225">
        <f>'Cuestionario inicial'!I381</f>
        <v>0</v>
      </c>
      <c r="J381" s="225">
        <f>'Cuestionario inicial'!J381</f>
        <v>0</v>
      </c>
      <c r="K381" s="226">
        <f>'Cuestionario inicial'!K381</f>
        <v>0</v>
      </c>
      <c r="L381" s="225">
        <f>'Cuestionario inicial'!L381</f>
        <v>0</v>
      </c>
      <c r="M381" s="225">
        <f>'Cuestionario inicial'!M381</f>
        <v>0</v>
      </c>
      <c r="N381" s="227">
        <f>'Cuestionario inicial'!N381</f>
        <v>0</v>
      </c>
      <c r="O38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1" s="238" t="str">
        <f>IF(Tabla47[[#This Row],[A veces siento que hago todo mal. ]]&gt;=Tabla4[[#This Row],[A veces siento que hago todo mal. ]]+1,"SI",IF(Tabla47[[#This Row],[A veces siento que hago todo mal. ]]="","","NO"))</f>
        <v/>
      </c>
      <c r="AC38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1" s="242" t="str">
        <f t="shared" si="5"/>
        <v/>
      </c>
    </row>
    <row r="382" spans="1:35" x14ac:dyDescent="0.5">
      <c r="A382" s="199">
        <v>380</v>
      </c>
      <c r="B382" s="213">
        <f>'Cuestionario inicial'!B382</f>
        <v>0</v>
      </c>
      <c r="C382" s="214">
        <f>'Cuestionario inicial'!C382</f>
        <v>0</v>
      </c>
      <c r="D382" s="214">
        <f>'Cuestionario inicial'!D382</f>
        <v>0</v>
      </c>
      <c r="E382" s="214">
        <f>'Cuestionario inicial'!E382</f>
        <v>0</v>
      </c>
      <c r="F382" s="215">
        <f>'Cuestionario inicial'!F382</f>
        <v>0</v>
      </c>
      <c r="G382" s="216">
        <f>'Cuestionario inicial'!G382</f>
        <v>0</v>
      </c>
      <c r="H382" s="214">
        <f>'Cuestionario inicial'!H382</f>
        <v>0</v>
      </c>
      <c r="I382" s="214">
        <f>'Cuestionario inicial'!I382</f>
        <v>0</v>
      </c>
      <c r="J382" s="217">
        <f>'Cuestionario inicial'!J382</f>
        <v>0</v>
      </c>
      <c r="K382" s="218">
        <f>'Cuestionario inicial'!K382</f>
        <v>0</v>
      </c>
      <c r="L382" s="219">
        <f>'Cuestionario inicial'!L382</f>
        <v>0</v>
      </c>
      <c r="M382" s="219">
        <f>'Cuestionario inicial'!M382</f>
        <v>0</v>
      </c>
      <c r="N382" s="223">
        <f>'Cuestionario inicial'!N382</f>
        <v>0</v>
      </c>
      <c r="O38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2" s="238" t="str">
        <f>IF(Tabla47[[#This Row],[A veces siento que hago todo mal. ]]&gt;=Tabla4[[#This Row],[A veces siento que hago todo mal. ]]+1,"SI",IF(Tabla47[[#This Row],[A veces siento que hago todo mal. ]]="","","NO"))</f>
        <v/>
      </c>
      <c r="AC38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2" s="242" t="str">
        <f t="shared" si="5"/>
        <v/>
      </c>
    </row>
    <row r="383" spans="1:35" x14ac:dyDescent="0.5">
      <c r="A383" s="199">
        <v>381</v>
      </c>
      <c r="B383" s="224">
        <f>'Cuestionario inicial'!B383</f>
        <v>0</v>
      </c>
      <c r="C383" s="225">
        <f>'Cuestionario inicial'!C383</f>
        <v>0</v>
      </c>
      <c r="D383" s="225">
        <f>'Cuestionario inicial'!D383</f>
        <v>0</v>
      </c>
      <c r="E383" s="225">
        <f>'Cuestionario inicial'!E383</f>
        <v>0</v>
      </c>
      <c r="F383" s="225">
        <f>'Cuestionario inicial'!F383</f>
        <v>0</v>
      </c>
      <c r="G383" s="225">
        <f>'Cuestionario inicial'!G383</f>
        <v>0</v>
      </c>
      <c r="H383" s="225">
        <f>'Cuestionario inicial'!H383</f>
        <v>0</v>
      </c>
      <c r="I383" s="225">
        <f>'Cuestionario inicial'!I383</f>
        <v>0</v>
      </c>
      <c r="J383" s="225">
        <f>'Cuestionario inicial'!J383</f>
        <v>0</v>
      </c>
      <c r="K383" s="226">
        <f>'Cuestionario inicial'!K383</f>
        <v>0</v>
      </c>
      <c r="L383" s="225">
        <f>'Cuestionario inicial'!L383</f>
        <v>0</v>
      </c>
      <c r="M383" s="225">
        <f>'Cuestionario inicial'!M383</f>
        <v>0</v>
      </c>
      <c r="N383" s="227">
        <f>'Cuestionario inicial'!N383</f>
        <v>0</v>
      </c>
      <c r="O38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3" s="238" t="str">
        <f>IF(Tabla47[[#This Row],[A veces siento que hago todo mal. ]]&gt;=Tabla4[[#This Row],[A veces siento que hago todo mal. ]]+1,"SI",IF(Tabla47[[#This Row],[A veces siento que hago todo mal. ]]="","","NO"))</f>
        <v/>
      </c>
      <c r="AC38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3" s="242" t="str">
        <f t="shared" si="5"/>
        <v/>
      </c>
    </row>
    <row r="384" spans="1:35" x14ac:dyDescent="0.5">
      <c r="A384" s="199">
        <v>382</v>
      </c>
      <c r="B384" s="213">
        <f>'Cuestionario inicial'!B384</f>
        <v>0</v>
      </c>
      <c r="C384" s="214">
        <f>'Cuestionario inicial'!C384</f>
        <v>0</v>
      </c>
      <c r="D384" s="214">
        <f>'Cuestionario inicial'!D384</f>
        <v>0</v>
      </c>
      <c r="E384" s="214">
        <f>'Cuestionario inicial'!E384</f>
        <v>0</v>
      </c>
      <c r="F384" s="215">
        <f>'Cuestionario inicial'!F384</f>
        <v>0</v>
      </c>
      <c r="G384" s="216">
        <f>'Cuestionario inicial'!G384</f>
        <v>0</v>
      </c>
      <c r="H384" s="214">
        <f>'Cuestionario inicial'!H384</f>
        <v>0</v>
      </c>
      <c r="I384" s="214">
        <f>'Cuestionario inicial'!I384</f>
        <v>0</v>
      </c>
      <c r="J384" s="217">
        <f>'Cuestionario inicial'!J384</f>
        <v>0</v>
      </c>
      <c r="K384" s="218">
        <f>'Cuestionario inicial'!K384</f>
        <v>0</v>
      </c>
      <c r="L384" s="219">
        <f>'Cuestionario inicial'!L384</f>
        <v>0</v>
      </c>
      <c r="M384" s="219">
        <f>'Cuestionario inicial'!M384</f>
        <v>0</v>
      </c>
      <c r="N384" s="223">
        <f>'Cuestionario inicial'!N384</f>
        <v>0</v>
      </c>
      <c r="O38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4" s="238" t="str">
        <f>IF(Tabla47[[#This Row],[A veces siento que hago todo mal. ]]&gt;=Tabla4[[#This Row],[A veces siento que hago todo mal. ]]+1,"SI",IF(Tabla47[[#This Row],[A veces siento que hago todo mal. ]]="","","NO"))</f>
        <v/>
      </c>
      <c r="AC38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4" s="242" t="str">
        <f t="shared" si="5"/>
        <v/>
      </c>
    </row>
    <row r="385" spans="1:35" x14ac:dyDescent="0.5">
      <c r="A385" s="199">
        <v>383</v>
      </c>
      <c r="B385" s="224">
        <f>'Cuestionario inicial'!B385</f>
        <v>0</v>
      </c>
      <c r="C385" s="225">
        <f>'Cuestionario inicial'!C385</f>
        <v>0</v>
      </c>
      <c r="D385" s="225">
        <f>'Cuestionario inicial'!D385</f>
        <v>0</v>
      </c>
      <c r="E385" s="225">
        <f>'Cuestionario inicial'!E385</f>
        <v>0</v>
      </c>
      <c r="F385" s="225">
        <f>'Cuestionario inicial'!F385</f>
        <v>0</v>
      </c>
      <c r="G385" s="225">
        <f>'Cuestionario inicial'!G385</f>
        <v>0</v>
      </c>
      <c r="H385" s="225">
        <f>'Cuestionario inicial'!H385</f>
        <v>0</v>
      </c>
      <c r="I385" s="225">
        <f>'Cuestionario inicial'!I385</f>
        <v>0</v>
      </c>
      <c r="J385" s="225">
        <f>'Cuestionario inicial'!J385</f>
        <v>0</v>
      </c>
      <c r="K385" s="226">
        <f>'Cuestionario inicial'!K385</f>
        <v>0</v>
      </c>
      <c r="L385" s="225">
        <f>'Cuestionario inicial'!L385</f>
        <v>0</v>
      </c>
      <c r="M385" s="225">
        <f>'Cuestionario inicial'!M385</f>
        <v>0</v>
      </c>
      <c r="N385" s="227">
        <f>'Cuestionario inicial'!N385</f>
        <v>0</v>
      </c>
      <c r="O38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5" s="238" t="str">
        <f>IF(Tabla47[[#This Row],[A veces siento que hago todo mal. ]]&gt;=Tabla4[[#This Row],[A veces siento que hago todo mal. ]]+1,"SI",IF(Tabla47[[#This Row],[A veces siento que hago todo mal. ]]="","","NO"))</f>
        <v/>
      </c>
      <c r="AC38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5" s="242" t="str">
        <f t="shared" si="5"/>
        <v/>
      </c>
    </row>
    <row r="386" spans="1:35" x14ac:dyDescent="0.5">
      <c r="A386" s="199">
        <v>384</v>
      </c>
      <c r="B386" s="213">
        <f>'Cuestionario inicial'!B386</f>
        <v>0</v>
      </c>
      <c r="C386" s="214">
        <f>'Cuestionario inicial'!C386</f>
        <v>0</v>
      </c>
      <c r="D386" s="214">
        <f>'Cuestionario inicial'!D386</f>
        <v>0</v>
      </c>
      <c r="E386" s="214">
        <f>'Cuestionario inicial'!E386</f>
        <v>0</v>
      </c>
      <c r="F386" s="215">
        <f>'Cuestionario inicial'!F386</f>
        <v>0</v>
      </c>
      <c r="G386" s="216">
        <f>'Cuestionario inicial'!G386</f>
        <v>0</v>
      </c>
      <c r="H386" s="214">
        <f>'Cuestionario inicial'!H386</f>
        <v>0</v>
      </c>
      <c r="I386" s="214">
        <f>'Cuestionario inicial'!I386</f>
        <v>0</v>
      </c>
      <c r="J386" s="217">
        <f>'Cuestionario inicial'!J386</f>
        <v>0</v>
      </c>
      <c r="K386" s="218">
        <f>'Cuestionario inicial'!K386</f>
        <v>0</v>
      </c>
      <c r="L386" s="219">
        <f>'Cuestionario inicial'!L386</f>
        <v>0</v>
      </c>
      <c r="M386" s="219">
        <f>'Cuestionario inicial'!M386</f>
        <v>0</v>
      </c>
      <c r="N386" s="223">
        <f>'Cuestionario inicial'!N386</f>
        <v>0</v>
      </c>
      <c r="O38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6" s="238" t="str">
        <f>IF(Tabla47[[#This Row],[A veces siento que hago todo mal. ]]&gt;=Tabla4[[#This Row],[A veces siento que hago todo mal. ]]+1,"SI",IF(Tabla47[[#This Row],[A veces siento que hago todo mal. ]]="","","NO"))</f>
        <v/>
      </c>
      <c r="AC38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6" s="242" t="str">
        <f t="shared" si="5"/>
        <v/>
      </c>
    </row>
    <row r="387" spans="1:35" x14ac:dyDescent="0.5">
      <c r="A387" s="199">
        <v>385</v>
      </c>
      <c r="B387" s="224">
        <f>'Cuestionario inicial'!B387</f>
        <v>0</v>
      </c>
      <c r="C387" s="225">
        <f>'Cuestionario inicial'!C387</f>
        <v>0</v>
      </c>
      <c r="D387" s="225">
        <f>'Cuestionario inicial'!D387</f>
        <v>0</v>
      </c>
      <c r="E387" s="225">
        <f>'Cuestionario inicial'!E387</f>
        <v>0</v>
      </c>
      <c r="F387" s="225">
        <f>'Cuestionario inicial'!F387</f>
        <v>0</v>
      </c>
      <c r="G387" s="225">
        <f>'Cuestionario inicial'!G387</f>
        <v>0</v>
      </c>
      <c r="H387" s="225">
        <f>'Cuestionario inicial'!H387</f>
        <v>0</v>
      </c>
      <c r="I387" s="225">
        <f>'Cuestionario inicial'!I387</f>
        <v>0</v>
      </c>
      <c r="J387" s="225">
        <f>'Cuestionario inicial'!J387</f>
        <v>0</v>
      </c>
      <c r="K387" s="226">
        <f>'Cuestionario inicial'!K387</f>
        <v>0</v>
      </c>
      <c r="L387" s="225">
        <f>'Cuestionario inicial'!L387</f>
        <v>0</v>
      </c>
      <c r="M387" s="225">
        <f>'Cuestionario inicial'!M387</f>
        <v>0</v>
      </c>
      <c r="N387" s="227">
        <f>'Cuestionario inicial'!N387</f>
        <v>0</v>
      </c>
      <c r="O38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7" s="238" t="str">
        <f>IF(Tabla47[[#This Row],[A veces siento que hago todo mal. ]]&gt;=Tabla4[[#This Row],[A veces siento que hago todo mal. ]]+1,"SI",IF(Tabla47[[#This Row],[A veces siento que hago todo mal. ]]="","","NO"))</f>
        <v/>
      </c>
      <c r="AC38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7" s="242" t="str">
        <f t="shared" si="5"/>
        <v/>
      </c>
    </row>
    <row r="388" spans="1:35" x14ac:dyDescent="0.5">
      <c r="A388" s="199">
        <v>386</v>
      </c>
      <c r="B388" s="213">
        <f>'Cuestionario inicial'!B388</f>
        <v>0</v>
      </c>
      <c r="C388" s="214">
        <f>'Cuestionario inicial'!C388</f>
        <v>0</v>
      </c>
      <c r="D388" s="214">
        <f>'Cuestionario inicial'!D388</f>
        <v>0</v>
      </c>
      <c r="E388" s="214">
        <f>'Cuestionario inicial'!E388</f>
        <v>0</v>
      </c>
      <c r="F388" s="215">
        <f>'Cuestionario inicial'!F388</f>
        <v>0</v>
      </c>
      <c r="G388" s="216">
        <f>'Cuestionario inicial'!G388</f>
        <v>0</v>
      </c>
      <c r="H388" s="214">
        <f>'Cuestionario inicial'!H388</f>
        <v>0</v>
      </c>
      <c r="I388" s="214">
        <f>'Cuestionario inicial'!I388</f>
        <v>0</v>
      </c>
      <c r="J388" s="217">
        <f>'Cuestionario inicial'!J388</f>
        <v>0</v>
      </c>
      <c r="K388" s="218">
        <f>'Cuestionario inicial'!K388</f>
        <v>0</v>
      </c>
      <c r="L388" s="219">
        <f>'Cuestionario inicial'!L388</f>
        <v>0</v>
      </c>
      <c r="M388" s="219">
        <f>'Cuestionario inicial'!M388</f>
        <v>0</v>
      </c>
      <c r="N388" s="223">
        <f>'Cuestionario inicial'!N388</f>
        <v>0</v>
      </c>
      <c r="O38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8" s="238" t="str">
        <f>IF(Tabla47[[#This Row],[A veces siento que hago todo mal. ]]&gt;=Tabla4[[#This Row],[A veces siento que hago todo mal. ]]+1,"SI",IF(Tabla47[[#This Row],[A veces siento que hago todo mal. ]]="","","NO"))</f>
        <v/>
      </c>
      <c r="AC38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8" s="242" t="str">
        <f t="shared" ref="AI388:AI451" si="6">IF(COUNTIF(O388:AH388,"SI")&gt;=3,"SI",IF(COUNTIF(O388:AH388,""),"","NO"))</f>
        <v/>
      </c>
    </row>
    <row r="389" spans="1:35" x14ac:dyDescent="0.5">
      <c r="A389" s="199">
        <v>387</v>
      </c>
      <c r="B389" s="224">
        <f>'Cuestionario inicial'!B389</f>
        <v>0</v>
      </c>
      <c r="C389" s="225">
        <f>'Cuestionario inicial'!C389</f>
        <v>0</v>
      </c>
      <c r="D389" s="225">
        <f>'Cuestionario inicial'!D389</f>
        <v>0</v>
      </c>
      <c r="E389" s="225">
        <f>'Cuestionario inicial'!E389</f>
        <v>0</v>
      </c>
      <c r="F389" s="225">
        <f>'Cuestionario inicial'!F389</f>
        <v>0</v>
      </c>
      <c r="G389" s="225">
        <f>'Cuestionario inicial'!G389</f>
        <v>0</v>
      </c>
      <c r="H389" s="225">
        <f>'Cuestionario inicial'!H389</f>
        <v>0</v>
      </c>
      <c r="I389" s="225">
        <f>'Cuestionario inicial'!I389</f>
        <v>0</v>
      </c>
      <c r="J389" s="225">
        <f>'Cuestionario inicial'!J389</f>
        <v>0</v>
      </c>
      <c r="K389" s="226">
        <f>'Cuestionario inicial'!K389</f>
        <v>0</v>
      </c>
      <c r="L389" s="225">
        <f>'Cuestionario inicial'!L389</f>
        <v>0</v>
      </c>
      <c r="M389" s="225">
        <f>'Cuestionario inicial'!M389</f>
        <v>0</v>
      </c>
      <c r="N389" s="227">
        <f>'Cuestionario inicial'!N389</f>
        <v>0</v>
      </c>
      <c r="O38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8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8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8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8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8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8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8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8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8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8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8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8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89" s="238" t="str">
        <f>IF(Tabla47[[#This Row],[A veces siento que hago todo mal. ]]&gt;=Tabla4[[#This Row],[A veces siento que hago todo mal. ]]+1,"SI",IF(Tabla47[[#This Row],[A veces siento que hago todo mal. ]]="","","NO"))</f>
        <v/>
      </c>
      <c r="AC38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8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8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8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8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8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89" s="242" t="str">
        <f t="shared" si="6"/>
        <v/>
      </c>
    </row>
    <row r="390" spans="1:35" x14ac:dyDescent="0.5">
      <c r="A390" s="199">
        <v>388</v>
      </c>
      <c r="B390" s="213">
        <f>'Cuestionario inicial'!B390</f>
        <v>0</v>
      </c>
      <c r="C390" s="214">
        <f>'Cuestionario inicial'!C390</f>
        <v>0</v>
      </c>
      <c r="D390" s="214">
        <f>'Cuestionario inicial'!D390</f>
        <v>0</v>
      </c>
      <c r="E390" s="214">
        <f>'Cuestionario inicial'!E390</f>
        <v>0</v>
      </c>
      <c r="F390" s="215">
        <f>'Cuestionario inicial'!F390</f>
        <v>0</v>
      </c>
      <c r="G390" s="216">
        <f>'Cuestionario inicial'!G390</f>
        <v>0</v>
      </c>
      <c r="H390" s="214">
        <f>'Cuestionario inicial'!H390</f>
        <v>0</v>
      </c>
      <c r="I390" s="214">
        <f>'Cuestionario inicial'!I390</f>
        <v>0</v>
      </c>
      <c r="J390" s="217">
        <f>'Cuestionario inicial'!J390</f>
        <v>0</v>
      </c>
      <c r="K390" s="218">
        <f>'Cuestionario inicial'!K390</f>
        <v>0</v>
      </c>
      <c r="L390" s="219">
        <f>'Cuestionario inicial'!L390</f>
        <v>0</v>
      </c>
      <c r="M390" s="219">
        <f>'Cuestionario inicial'!M390</f>
        <v>0</v>
      </c>
      <c r="N390" s="223">
        <f>'Cuestionario inicial'!N390</f>
        <v>0</v>
      </c>
      <c r="O39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0" s="238" t="str">
        <f>IF(Tabla47[[#This Row],[A veces siento que hago todo mal. ]]&gt;=Tabla4[[#This Row],[A veces siento que hago todo mal. ]]+1,"SI",IF(Tabla47[[#This Row],[A veces siento que hago todo mal. ]]="","","NO"))</f>
        <v/>
      </c>
      <c r="AC39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0" s="242" t="str">
        <f t="shared" si="6"/>
        <v/>
      </c>
    </row>
    <row r="391" spans="1:35" x14ac:dyDescent="0.5">
      <c r="A391" s="199">
        <v>389</v>
      </c>
      <c r="B391" s="224">
        <f>'Cuestionario inicial'!B391</f>
        <v>0</v>
      </c>
      <c r="C391" s="225">
        <f>'Cuestionario inicial'!C391</f>
        <v>0</v>
      </c>
      <c r="D391" s="225">
        <f>'Cuestionario inicial'!D391</f>
        <v>0</v>
      </c>
      <c r="E391" s="225">
        <f>'Cuestionario inicial'!E391</f>
        <v>0</v>
      </c>
      <c r="F391" s="225">
        <f>'Cuestionario inicial'!F391</f>
        <v>0</v>
      </c>
      <c r="G391" s="225">
        <f>'Cuestionario inicial'!G391</f>
        <v>0</v>
      </c>
      <c r="H391" s="225">
        <f>'Cuestionario inicial'!H391</f>
        <v>0</v>
      </c>
      <c r="I391" s="225">
        <f>'Cuestionario inicial'!I391</f>
        <v>0</v>
      </c>
      <c r="J391" s="225">
        <f>'Cuestionario inicial'!J391</f>
        <v>0</v>
      </c>
      <c r="K391" s="226">
        <f>'Cuestionario inicial'!K391</f>
        <v>0</v>
      </c>
      <c r="L391" s="225">
        <f>'Cuestionario inicial'!L391</f>
        <v>0</v>
      </c>
      <c r="M391" s="225">
        <f>'Cuestionario inicial'!M391</f>
        <v>0</v>
      </c>
      <c r="N391" s="227">
        <f>'Cuestionario inicial'!N391</f>
        <v>0</v>
      </c>
      <c r="O39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1" s="238" t="str">
        <f>IF(Tabla47[[#This Row],[A veces siento que hago todo mal. ]]&gt;=Tabla4[[#This Row],[A veces siento que hago todo mal. ]]+1,"SI",IF(Tabla47[[#This Row],[A veces siento que hago todo mal. ]]="","","NO"))</f>
        <v/>
      </c>
      <c r="AC39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1" s="242" t="str">
        <f t="shared" si="6"/>
        <v/>
      </c>
    </row>
    <row r="392" spans="1:35" x14ac:dyDescent="0.5">
      <c r="A392" s="199">
        <v>390</v>
      </c>
      <c r="B392" s="213">
        <f>'Cuestionario inicial'!B392</f>
        <v>0</v>
      </c>
      <c r="C392" s="214">
        <f>'Cuestionario inicial'!C392</f>
        <v>0</v>
      </c>
      <c r="D392" s="214">
        <f>'Cuestionario inicial'!D392</f>
        <v>0</v>
      </c>
      <c r="E392" s="214">
        <f>'Cuestionario inicial'!E392</f>
        <v>0</v>
      </c>
      <c r="F392" s="215">
        <f>'Cuestionario inicial'!F392</f>
        <v>0</v>
      </c>
      <c r="G392" s="216">
        <f>'Cuestionario inicial'!G392</f>
        <v>0</v>
      </c>
      <c r="H392" s="214">
        <f>'Cuestionario inicial'!H392</f>
        <v>0</v>
      </c>
      <c r="I392" s="214">
        <f>'Cuestionario inicial'!I392</f>
        <v>0</v>
      </c>
      <c r="J392" s="217">
        <f>'Cuestionario inicial'!J392</f>
        <v>0</v>
      </c>
      <c r="K392" s="218">
        <f>'Cuestionario inicial'!K392</f>
        <v>0</v>
      </c>
      <c r="L392" s="219">
        <f>'Cuestionario inicial'!L392</f>
        <v>0</v>
      </c>
      <c r="M392" s="219">
        <f>'Cuestionario inicial'!M392</f>
        <v>0</v>
      </c>
      <c r="N392" s="223">
        <f>'Cuestionario inicial'!N392</f>
        <v>0</v>
      </c>
      <c r="O39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2" s="238" t="str">
        <f>IF(Tabla47[[#This Row],[A veces siento que hago todo mal. ]]&gt;=Tabla4[[#This Row],[A veces siento que hago todo mal. ]]+1,"SI",IF(Tabla47[[#This Row],[A veces siento que hago todo mal. ]]="","","NO"))</f>
        <v/>
      </c>
      <c r="AC39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2" s="242" t="str">
        <f t="shared" si="6"/>
        <v/>
      </c>
    </row>
    <row r="393" spans="1:35" x14ac:dyDescent="0.5">
      <c r="A393" s="199">
        <v>391</v>
      </c>
      <c r="B393" s="224">
        <f>'Cuestionario inicial'!B393</f>
        <v>0</v>
      </c>
      <c r="C393" s="225">
        <f>'Cuestionario inicial'!C393</f>
        <v>0</v>
      </c>
      <c r="D393" s="225">
        <f>'Cuestionario inicial'!D393</f>
        <v>0</v>
      </c>
      <c r="E393" s="225">
        <f>'Cuestionario inicial'!E393</f>
        <v>0</v>
      </c>
      <c r="F393" s="225">
        <f>'Cuestionario inicial'!F393</f>
        <v>0</v>
      </c>
      <c r="G393" s="225">
        <f>'Cuestionario inicial'!G393</f>
        <v>0</v>
      </c>
      <c r="H393" s="225">
        <f>'Cuestionario inicial'!H393</f>
        <v>0</v>
      </c>
      <c r="I393" s="225">
        <f>'Cuestionario inicial'!I393</f>
        <v>0</v>
      </c>
      <c r="J393" s="225">
        <f>'Cuestionario inicial'!J393</f>
        <v>0</v>
      </c>
      <c r="K393" s="226">
        <f>'Cuestionario inicial'!K393</f>
        <v>0</v>
      </c>
      <c r="L393" s="225">
        <f>'Cuestionario inicial'!L393</f>
        <v>0</v>
      </c>
      <c r="M393" s="225">
        <f>'Cuestionario inicial'!M393</f>
        <v>0</v>
      </c>
      <c r="N393" s="227">
        <f>'Cuestionario inicial'!N393</f>
        <v>0</v>
      </c>
      <c r="O39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3" s="238" t="str">
        <f>IF(Tabla47[[#This Row],[A veces siento que hago todo mal. ]]&gt;=Tabla4[[#This Row],[A veces siento que hago todo mal. ]]+1,"SI",IF(Tabla47[[#This Row],[A veces siento que hago todo mal. ]]="","","NO"))</f>
        <v/>
      </c>
      <c r="AC39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3" s="242" t="str">
        <f t="shared" si="6"/>
        <v/>
      </c>
    </row>
    <row r="394" spans="1:35" x14ac:dyDescent="0.5">
      <c r="A394" s="199">
        <v>392</v>
      </c>
      <c r="B394" s="213">
        <f>'Cuestionario inicial'!B394</f>
        <v>0</v>
      </c>
      <c r="C394" s="214">
        <f>'Cuestionario inicial'!C394</f>
        <v>0</v>
      </c>
      <c r="D394" s="214">
        <f>'Cuestionario inicial'!D394</f>
        <v>0</v>
      </c>
      <c r="E394" s="214">
        <f>'Cuestionario inicial'!E394</f>
        <v>0</v>
      </c>
      <c r="F394" s="215">
        <f>'Cuestionario inicial'!F394</f>
        <v>0</v>
      </c>
      <c r="G394" s="216">
        <f>'Cuestionario inicial'!G394</f>
        <v>0</v>
      </c>
      <c r="H394" s="214">
        <f>'Cuestionario inicial'!H394</f>
        <v>0</v>
      </c>
      <c r="I394" s="214">
        <f>'Cuestionario inicial'!I394</f>
        <v>0</v>
      </c>
      <c r="J394" s="217">
        <f>'Cuestionario inicial'!J394</f>
        <v>0</v>
      </c>
      <c r="K394" s="218">
        <f>'Cuestionario inicial'!K394</f>
        <v>0</v>
      </c>
      <c r="L394" s="219">
        <f>'Cuestionario inicial'!L394</f>
        <v>0</v>
      </c>
      <c r="M394" s="219">
        <f>'Cuestionario inicial'!M394</f>
        <v>0</v>
      </c>
      <c r="N394" s="223">
        <f>'Cuestionario inicial'!N394</f>
        <v>0</v>
      </c>
      <c r="O39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4" s="238" t="str">
        <f>IF(Tabla47[[#This Row],[A veces siento que hago todo mal. ]]&gt;=Tabla4[[#This Row],[A veces siento que hago todo mal. ]]+1,"SI",IF(Tabla47[[#This Row],[A veces siento que hago todo mal. ]]="","","NO"))</f>
        <v/>
      </c>
      <c r="AC39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4" s="242" t="str">
        <f t="shared" si="6"/>
        <v/>
      </c>
    </row>
    <row r="395" spans="1:35" x14ac:dyDescent="0.5">
      <c r="A395" s="199">
        <v>393</v>
      </c>
      <c r="B395" s="224">
        <f>'Cuestionario inicial'!B395</f>
        <v>0</v>
      </c>
      <c r="C395" s="225">
        <f>'Cuestionario inicial'!C395</f>
        <v>0</v>
      </c>
      <c r="D395" s="225">
        <f>'Cuestionario inicial'!D395</f>
        <v>0</v>
      </c>
      <c r="E395" s="225">
        <f>'Cuestionario inicial'!E395</f>
        <v>0</v>
      </c>
      <c r="F395" s="225">
        <f>'Cuestionario inicial'!F395</f>
        <v>0</v>
      </c>
      <c r="G395" s="225">
        <f>'Cuestionario inicial'!G395</f>
        <v>0</v>
      </c>
      <c r="H395" s="225">
        <f>'Cuestionario inicial'!H395</f>
        <v>0</v>
      </c>
      <c r="I395" s="225">
        <f>'Cuestionario inicial'!I395</f>
        <v>0</v>
      </c>
      <c r="J395" s="225">
        <f>'Cuestionario inicial'!J395</f>
        <v>0</v>
      </c>
      <c r="K395" s="226">
        <f>'Cuestionario inicial'!K395</f>
        <v>0</v>
      </c>
      <c r="L395" s="225">
        <f>'Cuestionario inicial'!L395</f>
        <v>0</v>
      </c>
      <c r="M395" s="225">
        <f>'Cuestionario inicial'!M395</f>
        <v>0</v>
      </c>
      <c r="N395" s="227">
        <f>'Cuestionario inicial'!N395</f>
        <v>0</v>
      </c>
      <c r="O39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5" s="238" t="str">
        <f>IF(Tabla47[[#This Row],[A veces siento que hago todo mal. ]]&gt;=Tabla4[[#This Row],[A veces siento que hago todo mal. ]]+1,"SI",IF(Tabla47[[#This Row],[A veces siento que hago todo mal. ]]="","","NO"))</f>
        <v/>
      </c>
      <c r="AC39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5" s="242" t="str">
        <f t="shared" si="6"/>
        <v/>
      </c>
    </row>
    <row r="396" spans="1:35" x14ac:dyDescent="0.5">
      <c r="A396" s="199">
        <v>394</v>
      </c>
      <c r="B396" s="213">
        <f>'Cuestionario inicial'!B396</f>
        <v>0</v>
      </c>
      <c r="C396" s="214">
        <f>'Cuestionario inicial'!C396</f>
        <v>0</v>
      </c>
      <c r="D396" s="214">
        <f>'Cuestionario inicial'!D396</f>
        <v>0</v>
      </c>
      <c r="E396" s="214">
        <f>'Cuestionario inicial'!E396</f>
        <v>0</v>
      </c>
      <c r="F396" s="215">
        <f>'Cuestionario inicial'!F396</f>
        <v>0</v>
      </c>
      <c r="G396" s="216">
        <f>'Cuestionario inicial'!G396</f>
        <v>0</v>
      </c>
      <c r="H396" s="214">
        <f>'Cuestionario inicial'!H396</f>
        <v>0</v>
      </c>
      <c r="I396" s="214">
        <f>'Cuestionario inicial'!I396</f>
        <v>0</v>
      </c>
      <c r="J396" s="217">
        <f>'Cuestionario inicial'!J396</f>
        <v>0</v>
      </c>
      <c r="K396" s="218">
        <f>'Cuestionario inicial'!K396</f>
        <v>0</v>
      </c>
      <c r="L396" s="219">
        <f>'Cuestionario inicial'!L396</f>
        <v>0</v>
      </c>
      <c r="M396" s="219">
        <f>'Cuestionario inicial'!M396</f>
        <v>0</v>
      </c>
      <c r="N396" s="223">
        <f>'Cuestionario inicial'!N396</f>
        <v>0</v>
      </c>
      <c r="O39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6" s="238" t="str">
        <f>IF(Tabla47[[#This Row],[A veces siento que hago todo mal. ]]&gt;=Tabla4[[#This Row],[A veces siento que hago todo mal. ]]+1,"SI",IF(Tabla47[[#This Row],[A veces siento que hago todo mal. ]]="","","NO"))</f>
        <v/>
      </c>
      <c r="AC39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6" s="242" t="str">
        <f t="shared" si="6"/>
        <v/>
      </c>
    </row>
    <row r="397" spans="1:35" x14ac:dyDescent="0.5">
      <c r="A397" s="199">
        <v>395</v>
      </c>
      <c r="B397" s="224">
        <f>'Cuestionario inicial'!B397</f>
        <v>0</v>
      </c>
      <c r="C397" s="225">
        <f>'Cuestionario inicial'!C397</f>
        <v>0</v>
      </c>
      <c r="D397" s="225">
        <f>'Cuestionario inicial'!D397</f>
        <v>0</v>
      </c>
      <c r="E397" s="225">
        <f>'Cuestionario inicial'!E397</f>
        <v>0</v>
      </c>
      <c r="F397" s="225">
        <f>'Cuestionario inicial'!F397</f>
        <v>0</v>
      </c>
      <c r="G397" s="225">
        <f>'Cuestionario inicial'!G397</f>
        <v>0</v>
      </c>
      <c r="H397" s="225">
        <f>'Cuestionario inicial'!H397</f>
        <v>0</v>
      </c>
      <c r="I397" s="225">
        <f>'Cuestionario inicial'!I397</f>
        <v>0</v>
      </c>
      <c r="J397" s="225">
        <f>'Cuestionario inicial'!J397</f>
        <v>0</v>
      </c>
      <c r="K397" s="226">
        <f>'Cuestionario inicial'!K397</f>
        <v>0</v>
      </c>
      <c r="L397" s="225">
        <f>'Cuestionario inicial'!L397</f>
        <v>0</v>
      </c>
      <c r="M397" s="225">
        <f>'Cuestionario inicial'!M397</f>
        <v>0</v>
      </c>
      <c r="N397" s="227">
        <f>'Cuestionario inicial'!N397</f>
        <v>0</v>
      </c>
      <c r="O39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7" s="238" t="str">
        <f>IF(Tabla47[[#This Row],[A veces siento que hago todo mal. ]]&gt;=Tabla4[[#This Row],[A veces siento que hago todo mal. ]]+1,"SI",IF(Tabla47[[#This Row],[A veces siento que hago todo mal. ]]="","","NO"))</f>
        <v/>
      </c>
      <c r="AC39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7" s="242" t="str">
        <f t="shared" si="6"/>
        <v/>
      </c>
    </row>
    <row r="398" spans="1:35" x14ac:dyDescent="0.5">
      <c r="A398" s="199">
        <v>396</v>
      </c>
      <c r="B398" s="213">
        <f>'Cuestionario inicial'!B398</f>
        <v>0</v>
      </c>
      <c r="C398" s="214">
        <f>'Cuestionario inicial'!C398</f>
        <v>0</v>
      </c>
      <c r="D398" s="214">
        <f>'Cuestionario inicial'!D398</f>
        <v>0</v>
      </c>
      <c r="E398" s="214">
        <f>'Cuestionario inicial'!E398</f>
        <v>0</v>
      </c>
      <c r="F398" s="215">
        <f>'Cuestionario inicial'!F398</f>
        <v>0</v>
      </c>
      <c r="G398" s="216">
        <f>'Cuestionario inicial'!G398</f>
        <v>0</v>
      </c>
      <c r="H398" s="214">
        <f>'Cuestionario inicial'!H398</f>
        <v>0</v>
      </c>
      <c r="I398" s="214">
        <f>'Cuestionario inicial'!I398</f>
        <v>0</v>
      </c>
      <c r="J398" s="217">
        <f>'Cuestionario inicial'!J398</f>
        <v>0</v>
      </c>
      <c r="K398" s="218">
        <f>'Cuestionario inicial'!K398</f>
        <v>0</v>
      </c>
      <c r="L398" s="219">
        <f>'Cuestionario inicial'!L398</f>
        <v>0</v>
      </c>
      <c r="M398" s="219">
        <f>'Cuestionario inicial'!M398</f>
        <v>0</v>
      </c>
      <c r="N398" s="223">
        <f>'Cuestionario inicial'!N398</f>
        <v>0</v>
      </c>
      <c r="O39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8" s="238" t="str">
        <f>IF(Tabla47[[#This Row],[A veces siento que hago todo mal. ]]&gt;=Tabla4[[#This Row],[A veces siento que hago todo mal. ]]+1,"SI",IF(Tabla47[[#This Row],[A veces siento que hago todo mal. ]]="","","NO"))</f>
        <v/>
      </c>
      <c r="AC39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8" s="242" t="str">
        <f t="shared" si="6"/>
        <v/>
      </c>
    </row>
    <row r="399" spans="1:35" x14ac:dyDescent="0.5">
      <c r="A399" s="199">
        <v>397</v>
      </c>
      <c r="B399" s="224">
        <f>'Cuestionario inicial'!B399</f>
        <v>0</v>
      </c>
      <c r="C399" s="225">
        <f>'Cuestionario inicial'!C399</f>
        <v>0</v>
      </c>
      <c r="D399" s="225">
        <f>'Cuestionario inicial'!D399</f>
        <v>0</v>
      </c>
      <c r="E399" s="225">
        <f>'Cuestionario inicial'!E399</f>
        <v>0</v>
      </c>
      <c r="F399" s="225">
        <f>'Cuestionario inicial'!F399</f>
        <v>0</v>
      </c>
      <c r="G399" s="225">
        <f>'Cuestionario inicial'!G399</f>
        <v>0</v>
      </c>
      <c r="H399" s="225">
        <f>'Cuestionario inicial'!H399</f>
        <v>0</v>
      </c>
      <c r="I399" s="225">
        <f>'Cuestionario inicial'!I399</f>
        <v>0</v>
      </c>
      <c r="J399" s="225">
        <f>'Cuestionario inicial'!J399</f>
        <v>0</v>
      </c>
      <c r="K399" s="226">
        <f>'Cuestionario inicial'!K399</f>
        <v>0</v>
      </c>
      <c r="L399" s="225">
        <f>'Cuestionario inicial'!L399</f>
        <v>0</v>
      </c>
      <c r="M399" s="225">
        <f>'Cuestionario inicial'!M399</f>
        <v>0</v>
      </c>
      <c r="N399" s="227">
        <f>'Cuestionario inicial'!N399</f>
        <v>0</v>
      </c>
      <c r="O39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39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39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39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39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39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39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39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39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39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39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39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39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399" s="238" t="str">
        <f>IF(Tabla47[[#This Row],[A veces siento que hago todo mal. ]]&gt;=Tabla4[[#This Row],[A veces siento que hago todo mal. ]]+1,"SI",IF(Tabla47[[#This Row],[A veces siento que hago todo mal. ]]="","","NO"))</f>
        <v/>
      </c>
      <c r="AC39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39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39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39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39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39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399" s="242" t="str">
        <f t="shared" si="6"/>
        <v/>
      </c>
    </row>
    <row r="400" spans="1:35" x14ac:dyDescent="0.5">
      <c r="A400" s="199">
        <v>398</v>
      </c>
      <c r="B400" s="213">
        <f>'Cuestionario inicial'!B400</f>
        <v>0</v>
      </c>
      <c r="C400" s="214">
        <f>'Cuestionario inicial'!C400</f>
        <v>0</v>
      </c>
      <c r="D400" s="214">
        <f>'Cuestionario inicial'!D400</f>
        <v>0</v>
      </c>
      <c r="E400" s="214">
        <f>'Cuestionario inicial'!E400</f>
        <v>0</v>
      </c>
      <c r="F400" s="215">
        <f>'Cuestionario inicial'!F400</f>
        <v>0</v>
      </c>
      <c r="G400" s="216">
        <f>'Cuestionario inicial'!G400</f>
        <v>0</v>
      </c>
      <c r="H400" s="214">
        <f>'Cuestionario inicial'!H400</f>
        <v>0</v>
      </c>
      <c r="I400" s="214">
        <f>'Cuestionario inicial'!I400</f>
        <v>0</v>
      </c>
      <c r="J400" s="217">
        <f>'Cuestionario inicial'!J400</f>
        <v>0</v>
      </c>
      <c r="K400" s="218">
        <f>'Cuestionario inicial'!K400</f>
        <v>0</v>
      </c>
      <c r="L400" s="219">
        <f>'Cuestionario inicial'!L400</f>
        <v>0</v>
      </c>
      <c r="M400" s="219">
        <f>'Cuestionario inicial'!M400</f>
        <v>0</v>
      </c>
      <c r="N400" s="223">
        <f>'Cuestionario inicial'!N400</f>
        <v>0</v>
      </c>
      <c r="O40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0" s="238" t="str">
        <f>IF(Tabla47[[#This Row],[A veces siento que hago todo mal. ]]&gt;=Tabla4[[#This Row],[A veces siento que hago todo mal. ]]+1,"SI",IF(Tabla47[[#This Row],[A veces siento que hago todo mal. ]]="","","NO"))</f>
        <v/>
      </c>
      <c r="AC40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0" s="242" t="str">
        <f t="shared" si="6"/>
        <v/>
      </c>
    </row>
    <row r="401" spans="1:35" x14ac:dyDescent="0.5">
      <c r="A401" s="199">
        <v>399</v>
      </c>
      <c r="B401" s="224">
        <f>'Cuestionario inicial'!B401</f>
        <v>0</v>
      </c>
      <c r="C401" s="225">
        <f>'Cuestionario inicial'!C401</f>
        <v>0</v>
      </c>
      <c r="D401" s="225">
        <f>'Cuestionario inicial'!D401</f>
        <v>0</v>
      </c>
      <c r="E401" s="225">
        <f>'Cuestionario inicial'!E401</f>
        <v>0</v>
      </c>
      <c r="F401" s="225">
        <f>'Cuestionario inicial'!F401</f>
        <v>0</v>
      </c>
      <c r="G401" s="225">
        <f>'Cuestionario inicial'!G401</f>
        <v>0</v>
      </c>
      <c r="H401" s="225">
        <f>'Cuestionario inicial'!H401</f>
        <v>0</v>
      </c>
      <c r="I401" s="225">
        <f>'Cuestionario inicial'!I401</f>
        <v>0</v>
      </c>
      <c r="J401" s="225">
        <f>'Cuestionario inicial'!J401</f>
        <v>0</v>
      </c>
      <c r="K401" s="226">
        <f>'Cuestionario inicial'!K401</f>
        <v>0</v>
      </c>
      <c r="L401" s="225">
        <f>'Cuestionario inicial'!L401</f>
        <v>0</v>
      </c>
      <c r="M401" s="225">
        <f>'Cuestionario inicial'!M401</f>
        <v>0</v>
      </c>
      <c r="N401" s="227">
        <f>'Cuestionario inicial'!N401</f>
        <v>0</v>
      </c>
      <c r="O40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1" s="238" t="str">
        <f>IF(Tabla47[[#This Row],[A veces siento que hago todo mal. ]]&gt;=Tabla4[[#This Row],[A veces siento que hago todo mal. ]]+1,"SI",IF(Tabla47[[#This Row],[A veces siento que hago todo mal. ]]="","","NO"))</f>
        <v/>
      </c>
      <c r="AC40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1" s="242" t="str">
        <f t="shared" si="6"/>
        <v/>
      </c>
    </row>
    <row r="402" spans="1:35" x14ac:dyDescent="0.5">
      <c r="A402" s="199">
        <v>400</v>
      </c>
      <c r="B402" s="213">
        <f>'Cuestionario inicial'!B402</f>
        <v>0</v>
      </c>
      <c r="C402" s="214">
        <f>'Cuestionario inicial'!C402</f>
        <v>0</v>
      </c>
      <c r="D402" s="214">
        <f>'Cuestionario inicial'!D402</f>
        <v>0</v>
      </c>
      <c r="E402" s="214">
        <f>'Cuestionario inicial'!E402</f>
        <v>0</v>
      </c>
      <c r="F402" s="215">
        <f>'Cuestionario inicial'!F402</f>
        <v>0</v>
      </c>
      <c r="G402" s="216">
        <f>'Cuestionario inicial'!G402</f>
        <v>0</v>
      </c>
      <c r="H402" s="214">
        <f>'Cuestionario inicial'!H402</f>
        <v>0</v>
      </c>
      <c r="I402" s="214">
        <f>'Cuestionario inicial'!I402</f>
        <v>0</v>
      </c>
      <c r="J402" s="217">
        <f>'Cuestionario inicial'!J402</f>
        <v>0</v>
      </c>
      <c r="K402" s="218">
        <f>'Cuestionario inicial'!K402</f>
        <v>0</v>
      </c>
      <c r="L402" s="219">
        <f>'Cuestionario inicial'!L402</f>
        <v>0</v>
      </c>
      <c r="M402" s="219">
        <f>'Cuestionario inicial'!M402</f>
        <v>0</v>
      </c>
      <c r="N402" s="223">
        <f>'Cuestionario inicial'!N402</f>
        <v>0</v>
      </c>
      <c r="O40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2" s="238" t="str">
        <f>IF(Tabla47[[#This Row],[A veces siento que hago todo mal. ]]&gt;=Tabla4[[#This Row],[A veces siento que hago todo mal. ]]+1,"SI",IF(Tabla47[[#This Row],[A veces siento que hago todo mal. ]]="","","NO"))</f>
        <v/>
      </c>
      <c r="AC40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2" s="242" t="str">
        <f t="shared" si="6"/>
        <v/>
      </c>
    </row>
    <row r="403" spans="1:35" x14ac:dyDescent="0.5">
      <c r="A403" s="199">
        <v>401</v>
      </c>
      <c r="B403" s="224">
        <f>'Cuestionario inicial'!B403</f>
        <v>0</v>
      </c>
      <c r="C403" s="225">
        <f>'Cuestionario inicial'!C403</f>
        <v>0</v>
      </c>
      <c r="D403" s="225">
        <f>'Cuestionario inicial'!D403</f>
        <v>0</v>
      </c>
      <c r="E403" s="225">
        <f>'Cuestionario inicial'!E403</f>
        <v>0</v>
      </c>
      <c r="F403" s="225">
        <f>'Cuestionario inicial'!F403</f>
        <v>0</v>
      </c>
      <c r="G403" s="225">
        <f>'Cuestionario inicial'!G403</f>
        <v>0</v>
      </c>
      <c r="H403" s="225">
        <f>'Cuestionario inicial'!H403</f>
        <v>0</v>
      </c>
      <c r="I403" s="225">
        <f>'Cuestionario inicial'!I403</f>
        <v>0</v>
      </c>
      <c r="J403" s="225">
        <f>'Cuestionario inicial'!J403</f>
        <v>0</v>
      </c>
      <c r="K403" s="226">
        <f>'Cuestionario inicial'!K403</f>
        <v>0</v>
      </c>
      <c r="L403" s="225">
        <f>'Cuestionario inicial'!L403</f>
        <v>0</v>
      </c>
      <c r="M403" s="225">
        <f>'Cuestionario inicial'!M403</f>
        <v>0</v>
      </c>
      <c r="N403" s="227">
        <f>'Cuestionario inicial'!N403</f>
        <v>0</v>
      </c>
      <c r="O40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3" s="238" t="str">
        <f>IF(Tabla47[[#This Row],[A veces siento que hago todo mal. ]]&gt;=Tabla4[[#This Row],[A veces siento que hago todo mal. ]]+1,"SI",IF(Tabla47[[#This Row],[A veces siento que hago todo mal. ]]="","","NO"))</f>
        <v/>
      </c>
      <c r="AC40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3" s="242" t="str">
        <f t="shared" si="6"/>
        <v/>
      </c>
    </row>
    <row r="404" spans="1:35" x14ac:dyDescent="0.5">
      <c r="A404" s="199">
        <v>402</v>
      </c>
      <c r="B404" s="213">
        <f>'Cuestionario inicial'!B404</f>
        <v>0</v>
      </c>
      <c r="C404" s="214">
        <f>'Cuestionario inicial'!C404</f>
        <v>0</v>
      </c>
      <c r="D404" s="214">
        <f>'Cuestionario inicial'!D404</f>
        <v>0</v>
      </c>
      <c r="E404" s="214">
        <f>'Cuestionario inicial'!E404</f>
        <v>0</v>
      </c>
      <c r="F404" s="215">
        <f>'Cuestionario inicial'!F404</f>
        <v>0</v>
      </c>
      <c r="G404" s="216">
        <f>'Cuestionario inicial'!G404</f>
        <v>0</v>
      </c>
      <c r="H404" s="214">
        <f>'Cuestionario inicial'!H404</f>
        <v>0</v>
      </c>
      <c r="I404" s="214">
        <f>'Cuestionario inicial'!I404</f>
        <v>0</v>
      </c>
      <c r="J404" s="217">
        <f>'Cuestionario inicial'!J404</f>
        <v>0</v>
      </c>
      <c r="K404" s="218">
        <f>'Cuestionario inicial'!K404</f>
        <v>0</v>
      </c>
      <c r="L404" s="219">
        <f>'Cuestionario inicial'!L404</f>
        <v>0</v>
      </c>
      <c r="M404" s="219">
        <f>'Cuestionario inicial'!M404</f>
        <v>0</v>
      </c>
      <c r="N404" s="223">
        <f>'Cuestionario inicial'!N404</f>
        <v>0</v>
      </c>
      <c r="O40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4" s="238" t="str">
        <f>IF(Tabla47[[#This Row],[A veces siento que hago todo mal. ]]&gt;=Tabla4[[#This Row],[A veces siento que hago todo mal. ]]+1,"SI",IF(Tabla47[[#This Row],[A veces siento que hago todo mal. ]]="","","NO"))</f>
        <v/>
      </c>
      <c r="AC40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4" s="242" t="str">
        <f t="shared" si="6"/>
        <v/>
      </c>
    </row>
    <row r="405" spans="1:35" x14ac:dyDescent="0.5">
      <c r="A405" s="199">
        <v>403</v>
      </c>
      <c r="B405" s="224">
        <f>'Cuestionario inicial'!B405</f>
        <v>0</v>
      </c>
      <c r="C405" s="225">
        <f>'Cuestionario inicial'!C405</f>
        <v>0</v>
      </c>
      <c r="D405" s="225">
        <f>'Cuestionario inicial'!D405</f>
        <v>0</v>
      </c>
      <c r="E405" s="225">
        <f>'Cuestionario inicial'!E405</f>
        <v>0</v>
      </c>
      <c r="F405" s="225">
        <f>'Cuestionario inicial'!F405</f>
        <v>0</v>
      </c>
      <c r="G405" s="225">
        <f>'Cuestionario inicial'!G405</f>
        <v>0</v>
      </c>
      <c r="H405" s="225">
        <f>'Cuestionario inicial'!H405</f>
        <v>0</v>
      </c>
      <c r="I405" s="225">
        <f>'Cuestionario inicial'!I405</f>
        <v>0</v>
      </c>
      <c r="J405" s="225">
        <f>'Cuestionario inicial'!J405</f>
        <v>0</v>
      </c>
      <c r="K405" s="226">
        <f>'Cuestionario inicial'!K405</f>
        <v>0</v>
      </c>
      <c r="L405" s="225">
        <f>'Cuestionario inicial'!L405</f>
        <v>0</v>
      </c>
      <c r="M405" s="225">
        <f>'Cuestionario inicial'!M405</f>
        <v>0</v>
      </c>
      <c r="N405" s="227">
        <f>'Cuestionario inicial'!N405</f>
        <v>0</v>
      </c>
      <c r="O40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5" s="238" t="str">
        <f>IF(Tabla47[[#This Row],[A veces siento que hago todo mal. ]]&gt;=Tabla4[[#This Row],[A veces siento que hago todo mal. ]]+1,"SI",IF(Tabla47[[#This Row],[A veces siento que hago todo mal. ]]="","","NO"))</f>
        <v/>
      </c>
      <c r="AC40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5" s="242" t="str">
        <f t="shared" si="6"/>
        <v/>
      </c>
    </row>
    <row r="406" spans="1:35" x14ac:dyDescent="0.5">
      <c r="A406" s="199">
        <v>404</v>
      </c>
      <c r="B406" s="213">
        <f>'Cuestionario inicial'!B406</f>
        <v>0</v>
      </c>
      <c r="C406" s="214">
        <f>'Cuestionario inicial'!C406</f>
        <v>0</v>
      </c>
      <c r="D406" s="214">
        <f>'Cuestionario inicial'!D406</f>
        <v>0</v>
      </c>
      <c r="E406" s="214">
        <f>'Cuestionario inicial'!E406</f>
        <v>0</v>
      </c>
      <c r="F406" s="215">
        <f>'Cuestionario inicial'!F406</f>
        <v>0</v>
      </c>
      <c r="G406" s="216">
        <f>'Cuestionario inicial'!G406</f>
        <v>0</v>
      </c>
      <c r="H406" s="214">
        <f>'Cuestionario inicial'!H406</f>
        <v>0</v>
      </c>
      <c r="I406" s="214">
        <f>'Cuestionario inicial'!I406</f>
        <v>0</v>
      </c>
      <c r="J406" s="217">
        <f>'Cuestionario inicial'!J406</f>
        <v>0</v>
      </c>
      <c r="K406" s="218">
        <f>'Cuestionario inicial'!K406</f>
        <v>0</v>
      </c>
      <c r="L406" s="219">
        <f>'Cuestionario inicial'!L406</f>
        <v>0</v>
      </c>
      <c r="M406" s="219">
        <f>'Cuestionario inicial'!M406</f>
        <v>0</v>
      </c>
      <c r="N406" s="223">
        <f>'Cuestionario inicial'!N406</f>
        <v>0</v>
      </c>
      <c r="O40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6" s="238" t="str">
        <f>IF(Tabla47[[#This Row],[A veces siento que hago todo mal. ]]&gt;=Tabla4[[#This Row],[A veces siento que hago todo mal. ]]+1,"SI",IF(Tabla47[[#This Row],[A veces siento que hago todo mal. ]]="","","NO"))</f>
        <v/>
      </c>
      <c r="AC40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6" s="242" t="str">
        <f t="shared" si="6"/>
        <v/>
      </c>
    </row>
    <row r="407" spans="1:35" x14ac:dyDescent="0.5">
      <c r="A407" s="199">
        <v>405</v>
      </c>
      <c r="B407" s="224">
        <f>'Cuestionario inicial'!B407</f>
        <v>0</v>
      </c>
      <c r="C407" s="225">
        <f>'Cuestionario inicial'!C407</f>
        <v>0</v>
      </c>
      <c r="D407" s="225">
        <f>'Cuestionario inicial'!D407</f>
        <v>0</v>
      </c>
      <c r="E407" s="225">
        <f>'Cuestionario inicial'!E407</f>
        <v>0</v>
      </c>
      <c r="F407" s="225">
        <f>'Cuestionario inicial'!F407</f>
        <v>0</v>
      </c>
      <c r="G407" s="225">
        <f>'Cuestionario inicial'!G407</f>
        <v>0</v>
      </c>
      <c r="H407" s="225">
        <f>'Cuestionario inicial'!H407</f>
        <v>0</v>
      </c>
      <c r="I407" s="225">
        <f>'Cuestionario inicial'!I407</f>
        <v>0</v>
      </c>
      <c r="J407" s="225">
        <f>'Cuestionario inicial'!J407</f>
        <v>0</v>
      </c>
      <c r="K407" s="226">
        <f>'Cuestionario inicial'!K407</f>
        <v>0</v>
      </c>
      <c r="L407" s="225">
        <f>'Cuestionario inicial'!L407</f>
        <v>0</v>
      </c>
      <c r="M407" s="225">
        <f>'Cuestionario inicial'!M407</f>
        <v>0</v>
      </c>
      <c r="N407" s="227">
        <f>'Cuestionario inicial'!N407</f>
        <v>0</v>
      </c>
      <c r="O40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7" s="238" t="str">
        <f>IF(Tabla47[[#This Row],[A veces siento que hago todo mal. ]]&gt;=Tabla4[[#This Row],[A veces siento que hago todo mal. ]]+1,"SI",IF(Tabla47[[#This Row],[A veces siento que hago todo mal. ]]="","","NO"))</f>
        <v/>
      </c>
      <c r="AC40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7" s="242" t="str">
        <f t="shared" si="6"/>
        <v/>
      </c>
    </row>
    <row r="408" spans="1:35" x14ac:dyDescent="0.5">
      <c r="A408" s="199">
        <v>406</v>
      </c>
      <c r="B408" s="213">
        <f>'Cuestionario inicial'!B408</f>
        <v>0</v>
      </c>
      <c r="C408" s="214">
        <f>'Cuestionario inicial'!C408</f>
        <v>0</v>
      </c>
      <c r="D408" s="214">
        <f>'Cuestionario inicial'!D408</f>
        <v>0</v>
      </c>
      <c r="E408" s="214">
        <f>'Cuestionario inicial'!E408</f>
        <v>0</v>
      </c>
      <c r="F408" s="215">
        <f>'Cuestionario inicial'!F408</f>
        <v>0</v>
      </c>
      <c r="G408" s="216">
        <f>'Cuestionario inicial'!G408</f>
        <v>0</v>
      </c>
      <c r="H408" s="214">
        <f>'Cuestionario inicial'!H408</f>
        <v>0</v>
      </c>
      <c r="I408" s="214">
        <f>'Cuestionario inicial'!I408</f>
        <v>0</v>
      </c>
      <c r="J408" s="217">
        <f>'Cuestionario inicial'!J408</f>
        <v>0</v>
      </c>
      <c r="K408" s="218">
        <f>'Cuestionario inicial'!K408</f>
        <v>0</v>
      </c>
      <c r="L408" s="219">
        <f>'Cuestionario inicial'!L408</f>
        <v>0</v>
      </c>
      <c r="M408" s="219">
        <f>'Cuestionario inicial'!M408</f>
        <v>0</v>
      </c>
      <c r="N408" s="223">
        <f>'Cuestionario inicial'!N408</f>
        <v>0</v>
      </c>
      <c r="O40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8" s="238" t="str">
        <f>IF(Tabla47[[#This Row],[A veces siento que hago todo mal. ]]&gt;=Tabla4[[#This Row],[A veces siento que hago todo mal. ]]+1,"SI",IF(Tabla47[[#This Row],[A veces siento que hago todo mal. ]]="","","NO"))</f>
        <v/>
      </c>
      <c r="AC40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8" s="242" t="str">
        <f t="shared" si="6"/>
        <v/>
      </c>
    </row>
    <row r="409" spans="1:35" x14ac:dyDescent="0.5">
      <c r="A409" s="199">
        <v>407</v>
      </c>
      <c r="B409" s="224">
        <f>'Cuestionario inicial'!B409</f>
        <v>0</v>
      </c>
      <c r="C409" s="225">
        <f>'Cuestionario inicial'!C409</f>
        <v>0</v>
      </c>
      <c r="D409" s="225">
        <f>'Cuestionario inicial'!D409</f>
        <v>0</v>
      </c>
      <c r="E409" s="225">
        <f>'Cuestionario inicial'!E409</f>
        <v>0</v>
      </c>
      <c r="F409" s="225">
        <f>'Cuestionario inicial'!F409</f>
        <v>0</v>
      </c>
      <c r="G409" s="225">
        <f>'Cuestionario inicial'!G409</f>
        <v>0</v>
      </c>
      <c r="H409" s="225">
        <f>'Cuestionario inicial'!H409</f>
        <v>0</v>
      </c>
      <c r="I409" s="225">
        <f>'Cuestionario inicial'!I409</f>
        <v>0</v>
      </c>
      <c r="J409" s="225">
        <f>'Cuestionario inicial'!J409</f>
        <v>0</v>
      </c>
      <c r="K409" s="226">
        <f>'Cuestionario inicial'!K409</f>
        <v>0</v>
      </c>
      <c r="L409" s="225">
        <f>'Cuestionario inicial'!L409</f>
        <v>0</v>
      </c>
      <c r="M409" s="225">
        <f>'Cuestionario inicial'!M409</f>
        <v>0</v>
      </c>
      <c r="N409" s="227">
        <f>'Cuestionario inicial'!N409</f>
        <v>0</v>
      </c>
      <c r="O40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0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0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0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0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0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0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0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0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0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0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0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0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09" s="238" t="str">
        <f>IF(Tabla47[[#This Row],[A veces siento que hago todo mal. ]]&gt;=Tabla4[[#This Row],[A veces siento que hago todo mal. ]]+1,"SI",IF(Tabla47[[#This Row],[A veces siento que hago todo mal. ]]="","","NO"))</f>
        <v/>
      </c>
      <c r="AC40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0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0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0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0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0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09" s="242" t="str">
        <f t="shared" si="6"/>
        <v/>
      </c>
    </row>
    <row r="410" spans="1:35" x14ac:dyDescent="0.5">
      <c r="A410" s="199">
        <v>408</v>
      </c>
      <c r="B410" s="213">
        <f>'Cuestionario inicial'!B410</f>
        <v>0</v>
      </c>
      <c r="C410" s="214">
        <f>'Cuestionario inicial'!C410</f>
        <v>0</v>
      </c>
      <c r="D410" s="214">
        <f>'Cuestionario inicial'!D410</f>
        <v>0</v>
      </c>
      <c r="E410" s="214">
        <f>'Cuestionario inicial'!E410</f>
        <v>0</v>
      </c>
      <c r="F410" s="215">
        <f>'Cuestionario inicial'!F410</f>
        <v>0</v>
      </c>
      <c r="G410" s="216">
        <f>'Cuestionario inicial'!G410</f>
        <v>0</v>
      </c>
      <c r="H410" s="214">
        <f>'Cuestionario inicial'!H410</f>
        <v>0</v>
      </c>
      <c r="I410" s="214">
        <f>'Cuestionario inicial'!I410</f>
        <v>0</v>
      </c>
      <c r="J410" s="217">
        <f>'Cuestionario inicial'!J410</f>
        <v>0</v>
      </c>
      <c r="K410" s="218">
        <f>'Cuestionario inicial'!K410</f>
        <v>0</v>
      </c>
      <c r="L410" s="219">
        <f>'Cuestionario inicial'!L410</f>
        <v>0</v>
      </c>
      <c r="M410" s="219">
        <f>'Cuestionario inicial'!M410</f>
        <v>0</v>
      </c>
      <c r="N410" s="223">
        <f>'Cuestionario inicial'!N410</f>
        <v>0</v>
      </c>
      <c r="O41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0" s="238" t="str">
        <f>IF(Tabla47[[#This Row],[A veces siento que hago todo mal. ]]&gt;=Tabla4[[#This Row],[A veces siento que hago todo mal. ]]+1,"SI",IF(Tabla47[[#This Row],[A veces siento que hago todo mal. ]]="","","NO"))</f>
        <v/>
      </c>
      <c r="AC41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0" s="242" t="str">
        <f t="shared" si="6"/>
        <v/>
      </c>
    </row>
    <row r="411" spans="1:35" x14ac:dyDescent="0.5">
      <c r="A411" s="199">
        <v>409</v>
      </c>
      <c r="B411" s="224">
        <f>'Cuestionario inicial'!B411</f>
        <v>0</v>
      </c>
      <c r="C411" s="225">
        <f>'Cuestionario inicial'!C411</f>
        <v>0</v>
      </c>
      <c r="D411" s="225">
        <f>'Cuestionario inicial'!D411</f>
        <v>0</v>
      </c>
      <c r="E411" s="225">
        <f>'Cuestionario inicial'!E411</f>
        <v>0</v>
      </c>
      <c r="F411" s="225">
        <f>'Cuestionario inicial'!F411</f>
        <v>0</v>
      </c>
      <c r="G411" s="225">
        <f>'Cuestionario inicial'!G411</f>
        <v>0</v>
      </c>
      <c r="H411" s="225">
        <f>'Cuestionario inicial'!H411</f>
        <v>0</v>
      </c>
      <c r="I411" s="225">
        <f>'Cuestionario inicial'!I411</f>
        <v>0</v>
      </c>
      <c r="J411" s="225">
        <f>'Cuestionario inicial'!J411</f>
        <v>0</v>
      </c>
      <c r="K411" s="226">
        <f>'Cuestionario inicial'!K411</f>
        <v>0</v>
      </c>
      <c r="L411" s="225">
        <f>'Cuestionario inicial'!L411</f>
        <v>0</v>
      </c>
      <c r="M411" s="225">
        <f>'Cuestionario inicial'!M411</f>
        <v>0</v>
      </c>
      <c r="N411" s="227">
        <f>'Cuestionario inicial'!N411</f>
        <v>0</v>
      </c>
      <c r="O41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1" s="238" t="str">
        <f>IF(Tabla47[[#This Row],[A veces siento que hago todo mal. ]]&gt;=Tabla4[[#This Row],[A veces siento que hago todo mal. ]]+1,"SI",IF(Tabla47[[#This Row],[A veces siento que hago todo mal. ]]="","","NO"))</f>
        <v/>
      </c>
      <c r="AC41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1" s="242" t="str">
        <f t="shared" si="6"/>
        <v/>
      </c>
    </row>
    <row r="412" spans="1:35" x14ac:dyDescent="0.5">
      <c r="A412" s="199">
        <v>410</v>
      </c>
      <c r="B412" s="213">
        <f>'Cuestionario inicial'!B412</f>
        <v>0</v>
      </c>
      <c r="C412" s="214">
        <f>'Cuestionario inicial'!C412</f>
        <v>0</v>
      </c>
      <c r="D412" s="214">
        <f>'Cuestionario inicial'!D412</f>
        <v>0</v>
      </c>
      <c r="E412" s="214">
        <f>'Cuestionario inicial'!E412</f>
        <v>0</v>
      </c>
      <c r="F412" s="215">
        <f>'Cuestionario inicial'!F412</f>
        <v>0</v>
      </c>
      <c r="G412" s="216">
        <f>'Cuestionario inicial'!G412</f>
        <v>0</v>
      </c>
      <c r="H412" s="214">
        <f>'Cuestionario inicial'!H412</f>
        <v>0</v>
      </c>
      <c r="I412" s="214">
        <f>'Cuestionario inicial'!I412</f>
        <v>0</v>
      </c>
      <c r="J412" s="217">
        <f>'Cuestionario inicial'!J412</f>
        <v>0</v>
      </c>
      <c r="K412" s="218">
        <f>'Cuestionario inicial'!K412</f>
        <v>0</v>
      </c>
      <c r="L412" s="219">
        <f>'Cuestionario inicial'!L412</f>
        <v>0</v>
      </c>
      <c r="M412" s="219">
        <f>'Cuestionario inicial'!M412</f>
        <v>0</v>
      </c>
      <c r="N412" s="223">
        <f>'Cuestionario inicial'!N412</f>
        <v>0</v>
      </c>
      <c r="O41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2" s="238" t="str">
        <f>IF(Tabla47[[#This Row],[A veces siento que hago todo mal. ]]&gt;=Tabla4[[#This Row],[A veces siento que hago todo mal. ]]+1,"SI",IF(Tabla47[[#This Row],[A veces siento que hago todo mal. ]]="","","NO"))</f>
        <v/>
      </c>
      <c r="AC41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2" s="242" t="str">
        <f t="shared" si="6"/>
        <v/>
      </c>
    </row>
    <row r="413" spans="1:35" x14ac:dyDescent="0.5">
      <c r="A413" s="199">
        <v>411</v>
      </c>
      <c r="B413" s="224">
        <f>'Cuestionario inicial'!B413</f>
        <v>0</v>
      </c>
      <c r="C413" s="225">
        <f>'Cuestionario inicial'!C413</f>
        <v>0</v>
      </c>
      <c r="D413" s="225">
        <f>'Cuestionario inicial'!D413</f>
        <v>0</v>
      </c>
      <c r="E413" s="225">
        <f>'Cuestionario inicial'!E413</f>
        <v>0</v>
      </c>
      <c r="F413" s="225">
        <f>'Cuestionario inicial'!F413</f>
        <v>0</v>
      </c>
      <c r="G413" s="225">
        <f>'Cuestionario inicial'!G413</f>
        <v>0</v>
      </c>
      <c r="H413" s="225">
        <f>'Cuestionario inicial'!H413</f>
        <v>0</v>
      </c>
      <c r="I413" s="225">
        <f>'Cuestionario inicial'!I413</f>
        <v>0</v>
      </c>
      <c r="J413" s="225">
        <f>'Cuestionario inicial'!J413</f>
        <v>0</v>
      </c>
      <c r="K413" s="226">
        <f>'Cuestionario inicial'!K413</f>
        <v>0</v>
      </c>
      <c r="L413" s="225">
        <f>'Cuestionario inicial'!L413</f>
        <v>0</v>
      </c>
      <c r="M413" s="225">
        <f>'Cuestionario inicial'!M413</f>
        <v>0</v>
      </c>
      <c r="N413" s="227">
        <f>'Cuestionario inicial'!N413</f>
        <v>0</v>
      </c>
      <c r="O41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3" s="238" t="str">
        <f>IF(Tabla47[[#This Row],[A veces siento que hago todo mal. ]]&gt;=Tabla4[[#This Row],[A veces siento que hago todo mal. ]]+1,"SI",IF(Tabla47[[#This Row],[A veces siento que hago todo mal. ]]="","","NO"))</f>
        <v/>
      </c>
      <c r="AC41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3" s="242" t="str">
        <f t="shared" si="6"/>
        <v/>
      </c>
    </row>
    <row r="414" spans="1:35" x14ac:dyDescent="0.5">
      <c r="A414" s="199">
        <v>412</v>
      </c>
      <c r="B414" s="213">
        <f>'Cuestionario inicial'!B414</f>
        <v>0</v>
      </c>
      <c r="C414" s="214">
        <f>'Cuestionario inicial'!C414</f>
        <v>0</v>
      </c>
      <c r="D414" s="214">
        <f>'Cuestionario inicial'!D414</f>
        <v>0</v>
      </c>
      <c r="E414" s="214">
        <f>'Cuestionario inicial'!E414</f>
        <v>0</v>
      </c>
      <c r="F414" s="215">
        <f>'Cuestionario inicial'!F414</f>
        <v>0</v>
      </c>
      <c r="G414" s="216">
        <f>'Cuestionario inicial'!G414</f>
        <v>0</v>
      </c>
      <c r="H414" s="214">
        <f>'Cuestionario inicial'!H414</f>
        <v>0</v>
      </c>
      <c r="I414" s="214">
        <f>'Cuestionario inicial'!I414</f>
        <v>0</v>
      </c>
      <c r="J414" s="217">
        <f>'Cuestionario inicial'!J414</f>
        <v>0</v>
      </c>
      <c r="K414" s="218">
        <f>'Cuestionario inicial'!K414</f>
        <v>0</v>
      </c>
      <c r="L414" s="219">
        <f>'Cuestionario inicial'!L414</f>
        <v>0</v>
      </c>
      <c r="M414" s="219">
        <f>'Cuestionario inicial'!M414</f>
        <v>0</v>
      </c>
      <c r="N414" s="223">
        <f>'Cuestionario inicial'!N414</f>
        <v>0</v>
      </c>
      <c r="O41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4" s="238" t="str">
        <f>IF(Tabla47[[#This Row],[A veces siento que hago todo mal. ]]&gt;=Tabla4[[#This Row],[A veces siento que hago todo mal. ]]+1,"SI",IF(Tabla47[[#This Row],[A veces siento que hago todo mal. ]]="","","NO"))</f>
        <v/>
      </c>
      <c r="AC41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4" s="242" t="str">
        <f t="shared" si="6"/>
        <v/>
      </c>
    </row>
    <row r="415" spans="1:35" x14ac:dyDescent="0.5">
      <c r="A415" s="199">
        <v>413</v>
      </c>
      <c r="B415" s="224">
        <f>'Cuestionario inicial'!B415</f>
        <v>0</v>
      </c>
      <c r="C415" s="225">
        <f>'Cuestionario inicial'!C415</f>
        <v>0</v>
      </c>
      <c r="D415" s="225">
        <f>'Cuestionario inicial'!D415</f>
        <v>0</v>
      </c>
      <c r="E415" s="225">
        <f>'Cuestionario inicial'!E415</f>
        <v>0</v>
      </c>
      <c r="F415" s="225">
        <f>'Cuestionario inicial'!F415</f>
        <v>0</v>
      </c>
      <c r="G415" s="225">
        <f>'Cuestionario inicial'!G415</f>
        <v>0</v>
      </c>
      <c r="H415" s="225">
        <f>'Cuestionario inicial'!H415</f>
        <v>0</v>
      </c>
      <c r="I415" s="225">
        <f>'Cuestionario inicial'!I415</f>
        <v>0</v>
      </c>
      <c r="J415" s="225">
        <f>'Cuestionario inicial'!J415</f>
        <v>0</v>
      </c>
      <c r="K415" s="226">
        <f>'Cuestionario inicial'!K415</f>
        <v>0</v>
      </c>
      <c r="L415" s="225">
        <f>'Cuestionario inicial'!L415</f>
        <v>0</v>
      </c>
      <c r="M415" s="225">
        <f>'Cuestionario inicial'!M415</f>
        <v>0</v>
      </c>
      <c r="N415" s="227">
        <f>'Cuestionario inicial'!N415</f>
        <v>0</v>
      </c>
      <c r="O41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5" s="238" t="str">
        <f>IF(Tabla47[[#This Row],[A veces siento que hago todo mal. ]]&gt;=Tabla4[[#This Row],[A veces siento que hago todo mal. ]]+1,"SI",IF(Tabla47[[#This Row],[A veces siento que hago todo mal. ]]="","","NO"))</f>
        <v/>
      </c>
      <c r="AC41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5" s="242" t="str">
        <f t="shared" si="6"/>
        <v/>
      </c>
    </row>
    <row r="416" spans="1:35" x14ac:dyDescent="0.5">
      <c r="A416" s="199">
        <v>414</v>
      </c>
      <c r="B416" s="213">
        <f>'Cuestionario inicial'!B416</f>
        <v>0</v>
      </c>
      <c r="C416" s="214">
        <f>'Cuestionario inicial'!C416</f>
        <v>0</v>
      </c>
      <c r="D416" s="214">
        <f>'Cuestionario inicial'!D416</f>
        <v>0</v>
      </c>
      <c r="E416" s="214">
        <f>'Cuestionario inicial'!E416</f>
        <v>0</v>
      </c>
      <c r="F416" s="215">
        <f>'Cuestionario inicial'!F416</f>
        <v>0</v>
      </c>
      <c r="G416" s="216">
        <f>'Cuestionario inicial'!G416</f>
        <v>0</v>
      </c>
      <c r="H416" s="214">
        <f>'Cuestionario inicial'!H416</f>
        <v>0</v>
      </c>
      <c r="I416" s="214">
        <f>'Cuestionario inicial'!I416</f>
        <v>0</v>
      </c>
      <c r="J416" s="217">
        <f>'Cuestionario inicial'!J416</f>
        <v>0</v>
      </c>
      <c r="K416" s="218">
        <f>'Cuestionario inicial'!K416</f>
        <v>0</v>
      </c>
      <c r="L416" s="219">
        <f>'Cuestionario inicial'!L416</f>
        <v>0</v>
      </c>
      <c r="M416" s="219">
        <f>'Cuestionario inicial'!M416</f>
        <v>0</v>
      </c>
      <c r="N416" s="223">
        <f>'Cuestionario inicial'!N416</f>
        <v>0</v>
      </c>
      <c r="O41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6" s="238" t="str">
        <f>IF(Tabla47[[#This Row],[A veces siento que hago todo mal. ]]&gt;=Tabla4[[#This Row],[A veces siento que hago todo mal. ]]+1,"SI",IF(Tabla47[[#This Row],[A veces siento que hago todo mal. ]]="","","NO"))</f>
        <v/>
      </c>
      <c r="AC41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6" s="242" t="str">
        <f t="shared" si="6"/>
        <v/>
      </c>
    </row>
    <row r="417" spans="1:35" x14ac:dyDescent="0.5">
      <c r="A417" s="199">
        <v>415</v>
      </c>
      <c r="B417" s="224">
        <f>'Cuestionario inicial'!B417</f>
        <v>0</v>
      </c>
      <c r="C417" s="225">
        <f>'Cuestionario inicial'!C417</f>
        <v>0</v>
      </c>
      <c r="D417" s="225">
        <f>'Cuestionario inicial'!D417</f>
        <v>0</v>
      </c>
      <c r="E417" s="225">
        <f>'Cuestionario inicial'!E417</f>
        <v>0</v>
      </c>
      <c r="F417" s="225">
        <f>'Cuestionario inicial'!F417</f>
        <v>0</v>
      </c>
      <c r="G417" s="225">
        <f>'Cuestionario inicial'!G417</f>
        <v>0</v>
      </c>
      <c r="H417" s="225">
        <f>'Cuestionario inicial'!H417</f>
        <v>0</v>
      </c>
      <c r="I417" s="225">
        <f>'Cuestionario inicial'!I417</f>
        <v>0</v>
      </c>
      <c r="J417" s="225">
        <f>'Cuestionario inicial'!J417</f>
        <v>0</v>
      </c>
      <c r="K417" s="226">
        <f>'Cuestionario inicial'!K417</f>
        <v>0</v>
      </c>
      <c r="L417" s="225">
        <f>'Cuestionario inicial'!L417</f>
        <v>0</v>
      </c>
      <c r="M417" s="225">
        <f>'Cuestionario inicial'!M417</f>
        <v>0</v>
      </c>
      <c r="N417" s="227">
        <f>'Cuestionario inicial'!N417</f>
        <v>0</v>
      </c>
      <c r="O41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7" s="238" t="str">
        <f>IF(Tabla47[[#This Row],[A veces siento que hago todo mal. ]]&gt;=Tabla4[[#This Row],[A veces siento que hago todo mal. ]]+1,"SI",IF(Tabla47[[#This Row],[A veces siento que hago todo mal. ]]="","","NO"))</f>
        <v/>
      </c>
      <c r="AC41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7" s="242" t="str">
        <f t="shared" si="6"/>
        <v/>
      </c>
    </row>
    <row r="418" spans="1:35" x14ac:dyDescent="0.5">
      <c r="A418" s="199">
        <v>416</v>
      </c>
      <c r="B418" s="213">
        <f>'Cuestionario inicial'!B418</f>
        <v>0</v>
      </c>
      <c r="C418" s="214">
        <f>'Cuestionario inicial'!C418</f>
        <v>0</v>
      </c>
      <c r="D418" s="214">
        <f>'Cuestionario inicial'!D418</f>
        <v>0</v>
      </c>
      <c r="E418" s="214">
        <f>'Cuestionario inicial'!E418</f>
        <v>0</v>
      </c>
      <c r="F418" s="215">
        <f>'Cuestionario inicial'!F418</f>
        <v>0</v>
      </c>
      <c r="G418" s="216">
        <f>'Cuestionario inicial'!G418</f>
        <v>0</v>
      </c>
      <c r="H418" s="214">
        <f>'Cuestionario inicial'!H418</f>
        <v>0</v>
      </c>
      <c r="I418" s="214">
        <f>'Cuestionario inicial'!I418</f>
        <v>0</v>
      </c>
      <c r="J418" s="217">
        <f>'Cuestionario inicial'!J418</f>
        <v>0</v>
      </c>
      <c r="K418" s="218">
        <f>'Cuestionario inicial'!K418</f>
        <v>0</v>
      </c>
      <c r="L418" s="219">
        <f>'Cuestionario inicial'!L418</f>
        <v>0</v>
      </c>
      <c r="M418" s="219">
        <f>'Cuestionario inicial'!M418</f>
        <v>0</v>
      </c>
      <c r="N418" s="223">
        <f>'Cuestionario inicial'!N418</f>
        <v>0</v>
      </c>
      <c r="O41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8" s="238" t="str">
        <f>IF(Tabla47[[#This Row],[A veces siento que hago todo mal. ]]&gt;=Tabla4[[#This Row],[A veces siento que hago todo mal. ]]+1,"SI",IF(Tabla47[[#This Row],[A veces siento que hago todo mal. ]]="","","NO"))</f>
        <v/>
      </c>
      <c r="AC41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8" s="242" t="str">
        <f t="shared" si="6"/>
        <v/>
      </c>
    </row>
    <row r="419" spans="1:35" x14ac:dyDescent="0.5">
      <c r="A419" s="199">
        <v>417</v>
      </c>
      <c r="B419" s="224">
        <f>'Cuestionario inicial'!B419</f>
        <v>0</v>
      </c>
      <c r="C419" s="225">
        <f>'Cuestionario inicial'!C419</f>
        <v>0</v>
      </c>
      <c r="D419" s="225">
        <f>'Cuestionario inicial'!D419</f>
        <v>0</v>
      </c>
      <c r="E419" s="225">
        <f>'Cuestionario inicial'!E419</f>
        <v>0</v>
      </c>
      <c r="F419" s="225">
        <f>'Cuestionario inicial'!F419</f>
        <v>0</v>
      </c>
      <c r="G419" s="225">
        <f>'Cuestionario inicial'!G419</f>
        <v>0</v>
      </c>
      <c r="H419" s="225">
        <f>'Cuestionario inicial'!H419</f>
        <v>0</v>
      </c>
      <c r="I419" s="225">
        <f>'Cuestionario inicial'!I419</f>
        <v>0</v>
      </c>
      <c r="J419" s="225">
        <f>'Cuestionario inicial'!J419</f>
        <v>0</v>
      </c>
      <c r="K419" s="226">
        <f>'Cuestionario inicial'!K419</f>
        <v>0</v>
      </c>
      <c r="L419" s="225">
        <f>'Cuestionario inicial'!L419</f>
        <v>0</v>
      </c>
      <c r="M419" s="225">
        <f>'Cuestionario inicial'!M419</f>
        <v>0</v>
      </c>
      <c r="N419" s="227">
        <f>'Cuestionario inicial'!N419</f>
        <v>0</v>
      </c>
      <c r="O41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1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1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1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1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1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1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1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1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1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1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1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1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19" s="238" t="str">
        <f>IF(Tabla47[[#This Row],[A veces siento que hago todo mal. ]]&gt;=Tabla4[[#This Row],[A veces siento que hago todo mal. ]]+1,"SI",IF(Tabla47[[#This Row],[A veces siento que hago todo mal. ]]="","","NO"))</f>
        <v/>
      </c>
      <c r="AC41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1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1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1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1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1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19" s="242" t="str">
        <f t="shared" si="6"/>
        <v/>
      </c>
    </row>
    <row r="420" spans="1:35" x14ac:dyDescent="0.5">
      <c r="A420" s="199">
        <v>418</v>
      </c>
      <c r="B420" s="213">
        <f>'Cuestionario inicial'!B420</f>
        <v>0</v>
      </c>
      <c r="C420" s="214">
        <f>'Cuestionario inicial'!C420</f>
        <v>0</v>
      </c>
      <c r="D420" s="214">
        <f>'Cuestionario inicial'!D420</f>
        <v>0</v>
      </c>
      <c r="E420" s="214">
        <f>'Cuestionario inicial'!E420</f>
        <v>0</v>
      </c>
      <c r="F420" s="215">
        <f>'Cuestionario inicial'!F420</f>
        <v>0</v>
      </c>
      <c r="G420" s="216">
        <f>'Cuestionario inicial'!G420</f>
        <v>0</v>
      </c>
      <c r="H420" s="214">
        <f>'Cuestionario inicial'!H420</f>
        <v>0</v>
      </c>
      <c r="I420" s="214">
        <f>'Cuestionario inicial'!I420</f>
        <v>0</v>
      </c>
      <c r="J420" s="217">
        <f>'Cuestionario inicial'!J420</f>
        <v>0</v>
      </c>
      <c r="K420" s="218">
        <f>'Cuestionario inicial'!K420</f>
        <v>0</v>
      </c>
      <c r="L420" s="219">
        <f>'Cuestionario inicial'!L420</f>
        <v>0</v>
      </c>
      <c r="M420" s="219">
        <f>'Cuestionario inicial'!M420</f>
        <v>0</v>
      </c>
      <c r="N420" s="223">
        <f>'Cuestionario inicial'!N420</f>
        <v>0</v>
      </c>
      <c r="O42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0" s="238" t="str">
        <f>IF(Tabla47[[#This Row],[A veces siento que hago todo mal. ]]&gt;=Tabla4[[#This Row],[A veces siento que hago todo mal. ]]+1,"SI",IF(Tabla47[[#This Row],[A veces siento que hago todo mal. ]]="","","NO"))</f>
        <v/>
      </c>
      <c r="AC42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0" s="242" t="str">
        <f t="shared" si="6"/>
        <v/>
      </c>
    </row>
    <row r="421" spans="1:35" x14ac:dyDescent="0.5">
      <c r="A421" s="199">
        <v>419</v>
      </c>
      <c r="B421" s="224">
        <f>'Cuestionario inicial'!B421</f>
        <v>0</v>
      </c>
      <c r="C421" s="225">
        <f>'Cuestionario inicial'!C421</f>
        <v>0</v>
      </c>
      <c r="D421" s="225">
        <f>'Cuestionario inicial'!D421</f>
        <v>0</v>
      </c>
      <c r="E421" s="225">
        <f>'Cuestionario inicial'!E421</f>
        <v>0</v>
      </c>
      <c r="F421" s="225">
        <f>'Cuestionario inicial'!F421</f>
        <v>0</v>
      </c>
      <c r="G421" s="225">
        <f>'Cuestionario inicial'!G421</f>
        <v>0</v>
      </c>
      <c r="H421" s="225">
        <f>'Cuestionario inicial'!H421</f>
        <v>0</v>
      </c>
      <c r="I421" s="225">
        <f>'Cuestionario inicial'!I421</f>
        <v>0</v>
      </c>
      <c r="J421" s="225">
        <f>'Cuestionario inicial'!J421</f>
        <v>0</v>
      </c>
      <c r="K421" s="226">
        <f>'Cuestionario inicial'!K421</f>
        <v>0</v>
      </c>
      <c r="L421" s="225">
        <f>'Cuestionario inicial'!L421</f>
        <v>0</v>
      </c>
      <c r="M421" s="225">
        <f>'Cuestionario inicial'!M421</f>
        <v>0</v>
      </c>
      <c r="N421" s="227">
        <f>'Cuestionario inicial'!N421</f>
        <v>0</v>
      </c>
      <c r="O42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1" s="238" t="str">
        <f>IF(Tabla47[[#This Row],[A veces siento que hago todo mal. ]]&gt;=Tabla4[[#This Row],[A veces siento que hago todo mal. ]]+1,"SI",IF(Tabla47[[#This Row],[A veces siento que hago todo mal. ]]="","","NO"))</f>
        <v/>
      </c>
      <c r="AC42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1" s="242" t="str">
        <f t="shared" si="6"/>
        <v/>
      </c>
    </row>
    <row r="422" spans="1:35" x14ac:dyDescent="0.5">
      <c r="A422" s="199">
        <v>420</v>
      </c>
      <c r="B422" s="213">
        <f>'Cuestionario inicial'!B422</f>
        <v>0</v>
      </c>
      <c r="C422" s="214">
        <f>'Cuestionario inicial'!C422</f>
        <v>0</v>
      </c>
      <c r="D422" s="214">
        <f>'Cuestionario inicial'!D422</f>
        <v>0</v>
      </c>
      <c r="E422" s="214">
        <f>'Cuestionario inicial'!E422</f>
        <v>0</v>
      </c>
      <c r="F422" s="215">
        <f>'Cuestionario inicial'!F422</f>
        <v>0</v>
      </c>
      <c r="G422" s="216">
        <f>'Cuestionario inicial'!G422</f>
        <v>0</v>
      </c>
      <c r="H422" s="214">
        <f>'Cuestionario inicial'!H422</f>
        <v>0</v>
      </c>
      <c r="I422" s="214">
        <f>'Cuestionario inicial'!I422</f>
        <v>0</v>
      </c>
      <c r="J422" s="217">
        <f>'Cuestionario inicial'!J422</f>
        <v>0</v>
      </c>
      <c r="K422" s="218">
        <f>'Cuestionario inicial'!K422</f>
        <v>0</v>
      </c>
      <c r="L422" s="219">
        <f>'Cuestionario inicial'!L422</f>
        <v>0</v>
      </c>
      <c r="M422" s="219">
        <f>'Cuestionario inicial'!M422</f>
        <v>0</v>
      </c>
      <c r="N422" s="223">
        <f>'Cuestionario inicial'!N422</f>
        <v>0</v>
      </c>
      <c r="O42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2" s="238" t="str">
        <f>IF(Tabla47[[#This Row],[A veces siento que hago todo mal. ]]&gt;=Tabla4[[#This Row],[A veces siento que hago todo mal. ]]+1,"SI",IF(Tabla47[[#This Row],[A veces siento que hago todo mal. ]]="","","NO"))</f>
        <v/>
      </c>
      <c r="AC42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2" s="242" t="str">
        <f t="shared" si="6"/>
        <v/>
      </c>
    </row>
    <row r="423" spans="1:35" x14ac:dyDescent="0.5">
      <c r="A423" s="199">
        <v>421</v>
      </c>
      <c r="B423" s="224">
        <f>'Cuestionario inicial'!B423</f>
        <v>0</v>
      </c>
      <c r="C423" s="225">
        <f>'Cuestionario inicial'!C423</f>
        <v>0</v>
      </c>
      <c r="D423" s="225">
        <f>'Cuestionario inicial'!D423</f>
        <v>0</v>
      </c>
      <c r="E423" s="225">
        <f>'Cuestionario inicial'!E423</f>
        <v>0</v>
      </c>
      <c r="F423" s="225">
        <f>'Cuestionario inicial'!F423</f>
        <v>0</v>
      </c>
      <c r="G423" s="225">
        <f>'Cuestionario inicial'!G423</f>
        <v>0</v>
      </c>
      <c r="H423" s="225">
        <f>'Cuestionario inicial'!H423</f>
        <v>0</v>
      </c>
      <c r="I423" s="225">
        <f>'Cuestionario inicial'!I423</f>
        <v>0</v>
      </c>
      <c r="J423" s="225">
        <f>'Cuestionario inicial'!J423</f>
        <v>0</v>
      </c>
      <c r="K423" s="226">
        <f>'Cuestionario inicial'!K423</f>
        <v>0</v>
      </c>
      <c r="L423" s="225">
        <f>'Cuestionario inicial'!L423</f>
        <v>0</v>
      </c>
      <c r="M423" s="225">
        <f>'Cuestionario inicial'!M423</f>
        <v>0</v>
      </c>
      <c r="N423" s="227">
        <f>'Cuestionario inicial'!N423</f>
        <v>0</v>
      </c>
      <c r="O42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3" s="238" t="str">
        <f>IF(Tabla47[[#This Row],[A veces siento que hago todo mal. ]]&gt;=Tabla4[[#This Row],[A veces siento que hago todo mal. ]]+1,"SI",IF(Tabla47[[#This Row],[A veces siento que hago todo mal. ]]="","","NO"))</f>
        <v/>
      </c>
      <c r="AC42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3" s="242" t="str">
        <f t="shared" si="6"/>
        <v/>
      </c>
    </row>
    <row r="424" spans="1:35" x14ac:dyDescent="0.5">
      <c r="A424" s="199">
        <v>422</v>
      </c>
      <c r="B424" s="213">
        <f>'Cuestionario inicial'!B424</f>
        <v>0</v>
      </c>
      <c r="C424" s="214">
        <f>'Cuestionario inicial'!C424</f>
        <v>0</v>
      </c>
      <c r="D424" s="214">
        <f>'Cuestionario inicial'!D424</f>
        <v>0</v>
      </c>
      <c r="E424" s="214">
        <f>'Cuestionario inicial'!E424</f>
        <v>0</v>
      </c>
      <c r="F424" s="215">
        <f>'Cuestionario inicial'!F424</f>
        <v>0</v>
      </c>
      <c r="G424" s="216">
        <f>'Cuestionario inicial'!G424</f>
        <v>0</v>
      </c>
      <c r="H424" s="214">
        <f>'Cuestionario inicial'!H424</f>
        <v>0</v>
      </c>
      <c r="I424" s="214">
        <f>'Cuestionario inicial'!I424</f>
        <v>0</v>
      </c>
      <c r="J424" s="217">
        <f>'Cuestionario inicial'!J424</f>
        <v>0</v>
      </c>
      <c r="K424" s="218">
        <f>'Cuestionario inicial'!K424</f>
        <v>0</v>
      </c>
      <c r="L424" s="219">
        <f>'Cuestionario inicial'!L424</f>
        <v>0</v>
      </c>
      <c r="M424" s="219">
        <f>'Cuestionario inicial'!M424</f>
        <v>0</v>
      </c>
      <c r="N424" s="223">
        <f>'Cuestionario inicial'!N424</f>
        <v>0</v>
      </c>
      <c r="O42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4" s="238" t="str">
        <f>IF(Tabla47[[#This Row],[A veces siento que hago todo mal. ]]&gt;=Tabla4[[#This Row],[A veces siento que hago todo mal. ]]+1,"SI",IF(Tabla47[[#This Row],[A veces siento que hago todo mal. ]]="","","NO"))</f>
        <v/>
      </c>
      <c r="AC42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4" s="242" t="str">
        <f t="shared" si="6"/>
        <v/>
      </c>
    </row>
    <row r="425" spans="1:35" x14ac:dyDescent="0.5">
      <c r="A425" s="199">
        <v>423</v>
      </c>
      <c r="B425" s="224">
        <f>'Cuestionario inicial'!B425</f>
        <v>0</v>
      </c>
      <c r="C425" s="225">
        <f>'Cuestionario inicial'!C425</f>
        <v>0</v>
      </c>
      <c r="D425" s="225">
        <f>'Cuestionario inicial'!D425</f>
        <v>0</v>
      </c>
      <c r="E425" s="225">
        <f>'Cuestionario inicial'!E425</f>
        <v>0</v>
      </c>
      <c r="F425" s="225">
        <f>'Cuestionario inicial'!F425</f>
        <v>0</v>
      </c>
      <c r="G425" s="225">
        <f>'Cuestionario inicial'!G425</f>
        <v>0</v>
      </c>
      <c r="H425" s="225">
        <f>'Cuestionario inicial'!H425</f>
        <v>0</v>
      </c>
      <c r="I425" s="225">
        <f>'Cuestionario inicial'!I425</f>
        <v>0</v>
      </c>
      <c r="J425" s="225">
        <f>'Cuestionario inicial'!J425</f>
        <v>0</v>
      </c>
      <c r="K425" s="226">
        <f>'Cuestionario inicial'!K425</f>
        <v>0</v>
      </c>
      <c r="L425" s="225">
        <f>'Cuestionario inicial'!L425</f>
        <v>0</v>
      </c>
      <c r="M425" s="225">
        <f>'Cuestionario inicial'!M425</f>
        <v>0</v>
      </c>
      <c r="N425" s="227">
        <f>'Cuestionario inicial'!N425</f>
        <v>0</v>
      </c>
      <c r="O42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5" s="238" t="str">
        <f>IF(Tabla47[[#This Row],[A veces siento que hago todo mal. ]]&gt;=Tabla4[[#This Row],[A veces siento que hago todo mal. ]]+1,"SI",IF(Tabla47[[#This Row],[A veces siento que hago todo mal. ]]="","","NO"))</f>
        <v/>
      </c>
      <c r="AC42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5" s="242" t="str">
        <f t="shared" si="6"/>
        <v/>
      </c>
    </row>
    <row r="426" spans="1:35" x14ac:dyDescent="0.5">
      <c r="A426" s="199">
        <v>424</v>
      </c>
      <c r="B426" s="213">
        <f>'Cuestionario inicial'!B426</f>
        <v>0</v>
      </c>
      <c r="C426" s="214">
        <f>'Cuestionario inicial'!C426</f>
        <v>0</v>
      </c>
      <c r="D426" s="214">
        <f>'Cuestionario inicial'!D426</f>
        <v>0</v>
      </c>
      <c r="E426" s="214">
        <f>'Cuestionario inicial'!E426</f>
        <v>0</v>
      </c>
      <c r="F426" s="215">
        <f>'Cuestionario inicial'!F426</f>
        <v>0</v>
      </c>
      <c r="G426" s="216">
        <f>'Cuestionario inicial'!G426</f>
        <v>0</v>
      </c>
      <c r="H426" s="214">
        <f>'Cuestionario inicial'!H426</f>
        <v>0</v>
      </c>
      <c r="I426" s="214">
        <f>'Cuestionario inicial'!I426</f>
        <v>0</v>
      </c>
      <c r="J426" s="217">
        <f>'Cuestionario inicial'!J426</f>
        <v>0</v>
      </c>
      <c r="K426" s="218">
        <f>'Cuestionario inicial'!K426</f>
        <v>0</v>
      </c>
      <c r="L426" s="219">
        <f>'Cuestionario inicial'!L426</f>
        <v>0</v>
      </c>
      <c r="M426" s="219">
        <f>'Cuestionario inicial'!M426</f>
        <v>0</v>
      </c>
      <c r="N426" s="223">
        <f>'Cuestionario inicial'!N426</f>
        <v>0</v>
      </c>
      <c r="O42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6" s="238" t="str">
        <f>IF(Tabla47[[#This Row],[A veces siento que hago todo mal. ]]&gt;=Tabla4[[#This Row],[A veces siento que hago todo mal. ]]+1,"SI",IF(Tabla47[[#This Row],[A veces siento que hago todo mal. ]]="","","NO"))</f>
        <v/>
      </c>
      <c r="AC42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6" s="242" t="str">
        <f t="shared" si="6"/>
        <v/>
      </c>
    </row>
    <row r="427" spans="1:35" x14ac:dyDescent="0.5">
      <c r="A427" s="199">
        <v>425</v>
      </c>
      <c r="B427" s="224">
        <f>'Cuestionario inicial'!B427</f>
        <v>0</v>
      </c>
      <c r="C427" s="225">
        <f>'Cuestionario inicial'!C427</f>
        <v>0</v>
      </c>
      <c r="D427" s="225">
        <f>'Cuestionario inicial'!D427</f>
        <v>0</v>
      </c>
      <c r="E427" s="225">
        <f>'Cuestionario inicial'!E427</f>
        <v>0</v>
      </c>
      <c r="F427" s="225">
        <f>'Cuestionario inicial'!F427</f>
        <v>0</v>
      </c>
      <c r="G427" s="225">
        <f>'Cuestionario inicial'!G427</f>
        <v>0</v>
      </c>
      <c r="H427" s="225">
        <f>'Cuestionario inicial'!H427</f>
        <v>0</v>
      </c>
      <c r="I427" s="225">
        <f>'Cuestionario inicial'!I427</f>
        <v>0</v>
      </c>
      <c r="J427" s="225">
        <f>'Cuestionario inicial'!J427</f>
        <v>0</v>
      </c>
      <c r="K427" s="226">
        <f>'Cuestionario inicial'!K427</f>
        <v>0</v>
      </c>
      <c r="L427" s="225">
        <f>'Cuestionario inicial'!L427</f>
        <v>0</v>
      </c>
      <c r="M427" s="225">
        <f>'Cuestionario inicial'!M427</f>
        <v>0</v>
      </c>
      <c r="N427" s="227">
        <f>'Cuestionario inicial'!N427</f>
        <v>0</v>
      </c>
      <c r="O42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7" s="238" t="str">
        <f>IF(Tabla47[[#This Row],[A veces siento que hago todo mal. ]]&gt;=Tabla4[[#This Row],[A veces siento que hago todo mal. ]]+1,"SI",IF(Tabla47[[#This Row],[A veces siento que hago todo mal. ]]="","","NO"))</f>
        <v/>
      </c>
      <c r="AC42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7" s="242" t="str">
        <f t="shared" si="6"/>
        <v/>
      </c>
    </row>
    <row r="428" spans="1:35" x14ac:dyDescent="0.5">
      <c r="A428" s="199">
        <v>426</v>
      </c>
      <c r="B428" s="213">
        <f>'Cuestionario inicial'!B428</f>
        <v>0</v>
      </c>
      <c r="C428" s="214">
        <f>'Cuestionario inicial'!C428</f>
        <v>0</v>
      </c>
      <c r="D428" s="214">
        <f>'Cuestionario inicial'!D428</f>
        <v>0</v>
      </c>
      <c r="E428" s="214">
        <f>'Cuestionario inicial'!E428</f>
        <v>0</v>
      </c>
      <c r="F428" s="215">
        <f>'Cuestionario inicial'!F428</f>
        <v>0</v>
      </c>
      <c r="G428" s="216">
        <f>'Cuestionario inicial'!G428</f>
        <v>0</v>
      </c>
      <c r="H428" s="214">
        <f>'Cuestionario inicial'!H428</f>
        <v>0</v>
      </c>
      <c r="I428" s="214">
        <f>'Cuestionario inicial'!I428</f>
        <v>0</v>
      </c>
      <c r="J428" s="217">
        <f>'Cuestionario inicial'!J428</f>
        <v>0</v>
      </c>
      <c r="K428" s="218">
        <f>'Cuestionario inicial'!K428</f>
        <v>0</v>
      </c>
      <c r="L428" s="219">
        <f>'Cuestionario inicial'!L428</f>
        <v>0</v>
      </c>
      <c r="M428" s="219">
        <f>'Cuestionario inicial'!M428</f>
        <v>0</v>
      </c>
      <c r="N428" s="223">
        <f>'Cuestionario inicial'!N428</f>
        <v>0</v>
      </c>
      <c r="O42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8" s="238" t="str">
        <f>IF(Tabla47[[#This Row],[A veces siento que hago todo mal. ]]&gt;=Tabla4[[#This Row],[A veces siento que hago todo mal. ]]+1,"SI",IF(Tabla47[[#This Row],[A veces siento que hago todo mal. ]]="","","NO"))</f>
        <v/>
      </c>
      <c r="AC42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8" s="242" t="str">
        <f t="shared" si="6"/>
        <v/>
      </c>
    </row>
    <row r="429" spans="1:35" x14ac:dyDescent="0.5">
      <c r="A429" s="199">
        <v>427</v>
      </c>
      <c r="B429" s="224">
        <f>'Cuestionario inicial'!B429</f>
        <v>0</v>
      </c>
      <c r="C429" s="225">
        <f>'Cuestionario inicial'!C429</f>
        <v>0</v>
      </c>
      <c r="D429" s="225">
        <f>'Cuestionario inicial'!D429</f>
        <v>0</v>
      </c>
      <c r="E429" s="225">
        <f>'Cuestionario inicial'!E429</f>
        <v>0</v>
      </c>
      <c r="F429" s="225">
        <f>'Cuestionario inicial'!F429</f>
        <v>0</v>
      </c>
      <c r="G429" s="225">
        <f>'Cuestionario inicial'!G429</f>
        <v>0</v>
      </c>
      <c r="H429" s="225">
        <f>'Cuestionario inicial'!H429</f>
        <v>0</v>
      </c>
      <c r="I429" s="225">
        <f>'Cuestionario inicial'!I429</f>
        <v>0</v>
      </c>
      <c r="J429" s="225">
        <f>'Cuestionario inicial'!J429</f>
        <v>0</v>
      </c>
      <c r="K429" s="226">
        <f>'Cuestionario inicial'!K429</f>
        <v>0</v>
      </c>
      <c r="L429" s="225">
        <f>'Cuestionario inicial'!L429</f>
        <v>0</v>
      </c>
      <c r="M429" s="225">
        <f>'Cuestionario inicial'!M429</f>
        <v>0</v>
      </c>
      <c r="N429" s="227">
        <f>'Cuestionario inicial'!N429</f>
        <v>0</v>
      </c>
      <c r="O42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2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2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2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2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2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2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2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2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2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2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2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2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29" s="238" t="str">
        <f>IF(Tabla47[[#This Row],[A veces siento que hago todo mal. ]]&gt;=Tabla4[[#This Row],[A veces siento que hago todo mal. ]]+1,"SI",IF(Tabla47[[#This Row],[A veces siento que hago todo mal. ]]="","","NO"))</f>
        <v/>
      </c>
      <c r="AC42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2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2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2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2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2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29" s="242" t="str">
        <f t="shared" si="6"/>
        <v/>
      </c>
    </row>
    <row r="430" spans="1:35" x14ac:dyDescent="0.5">
      <c r="A430" s="199">
        <v>428</v>
      </c>
      <c r="B430" s="213">
        <f>'Cuestionario inicial'!B430</f>
        <v>0</v>
      </c>
      <c r="C430" s="214">
        <f>'Cuestionario inicial'!C430</f>
        <v>0</v>
      </c>
      <c r="D430" s="214">
        <f>'Cuestionario inicial'!D430</f>
        <v>0</v>
      </c>
      <c r="E430" s="214">
        <f>'Cuestionario inicial'!E430</f>
        <v>0</v>
      </c>
      <c r="F430" s="215">
        <f>'Cuestionario inicial'!F430</f>
        <v>0</v>
      </c>
      <c r="G430" s="216">
        <f>'Cuestionario inicial'!G430</f>
        <v>0</v>
      </c>
      <c r="H430" s="214">
        <f>'Cuestionario inicial'!H430</f>
        <v>0</v>
      </c>
      <c r="I430" s="214">
        <f>'Cuestionario inicial'!I430</f>
        <v>0</v>
      </c>
      <c r="J430" s="217">
        <f>'Cuestionario inicial'!J430</f>
        <v>0</v>
      </c>
      <c r="K430" s="218">
        <f>'Cuestionario inicial'!K430</f>
        <v>0</v>
      </c>
      <c r="L430" s="219">
        <f>'Cuestionario inicial'!L430</f>
        <v>0</v>
      </c>
      <c r="M430" s="219">
        <f>'Cuestionario inicial'!M430</f>
        <v>0</v>
      </c>
      <c r="N430" s="223">
        <f>'Cuestionario inicial'!N430</f>
        <v>0</v>
      </c>
      <c r="O43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0" s="238" t="str">
        <f>IF(Tabla47[[#This Row],[A veces siento que hago todo mal. ]]&gt;=Tabla4[[#This Row],[A veces siento que hago todo mal. ]]+1,"SI",IF(Tabla47[[#This Row],[A veces siento que hago todo mal. ]]="","","NO"))</f>
        <v/>
      </c>
      <c r="AC43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0" s="242" t="str">
        <f t="shared" si="6"/>
        <v/>
      </c>
    </row>
    <row r="431" spans="1:35" x14ac:dyDescent="0.5">
      <c r="A431" s="199">
        <v>429</v>
      </c>
      <c r="B431" s="224">
        <f>'Cuestionario inicial'!B431</f>
        <v>0</v>
      </c>
      <c r="C431" s="225">
        <f>'Cuestionario inicial'!C431</f>
        <v>0</v>
      </c>
      <c r="D431" s="225">
        <f>'Cuestionario inicial'!D431</f>
        <v>0</v>
      </c>
      <c r="E431" s="225">
        <f>'Cuestionario inicial'!E431</f>
        <v>0</v>
      </c>
      <c r="F431" s="225">
        <f>'Cuestionario inicial'!F431</f>
        <v>0</v>
      </c>
      <c r="G431" s="225">
        <f>'Cuestionario inicial'!G431</f>
        <v>0</v>
      </c>
      <c r="H431" s="225">
        <f>'Cuestionario inicial'!H431</f>
        <v>0</v>
      </c>
      <c r="I431" s="225">
        <f>'Cuestionario inicial'!I431</f>
        <v>0</v>
      </c>
      <c r="J431" s="225">
        <f>'Cuestionario inicial'!J431</f>
        <v>0</v>
      </c>
      <c r="K431" s="226">
        <f>'Cuestionario inicial'!K431</f>
        <v>0</v>
      </c>
      <c r="L431" s="225">
        <f>'Cuestionario inicial'!L431</f>
        <v>0</v>
      </c>
      <c r="M431" s="225">
        <f>'Cuestionario inicial'!M431</f>
        <v>0</v>
      </c>
      <c r="N431" s="227">
        <f>'Cuestionario inicial'!N431</f>
        <v>0</v>
      </c>
      <c r="O43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1" s="238" t="str">
        <f>IF(Tabla47[[#This Row],[A veces siento que hago todo mal. ]]&gt;=Tabla4[[#This Row],[A veces siento que hago todo mal. ]]+1,"SI",IF(Tabla47[[#This Row],[A veces siento que hago todo mal. ]]="","","NO"))</f>
        <v/>
      </c>
      <c r="AC43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1" s="242" t="str">
        <f t="shared" si="6"/>
        <v/>
      </c>
    </row>
    <row r="432" spans="1:35" x14ac:dyDescent="0.5">
      <c r="A432" s="199">
        <v>430</v>
      </c>
      <c r="B432" s="213">
        <f>'Cuestionario inicial'!B432</f>
        <v>0</v>
      </c>
      <c r="C432" s="214">
        <f>'Cuestionario inicial'!C432</f>
        <v>0</v>
      </c>
      <c r="D432" s="214">
        <f>'Cuestionario inicial'!D432</f>
        <v>0</v>
      </c>
      <c r="E432" s="214">
        <f>'Cuestionario inicial'!E432</f>
        <v>0</v>
      </c>
      <c r="F432" s="215">
        <f>'Cuestionario inicial'!F432</f>
        <v>0</v>
      </c>
      <c r="G432" s="216">
        <f>'Cuestionario inicial'!G432</f>
        <v>0</v>
      </c>
      <c r="H432" s="214">
        <f>'Cuestionario inicial'!H432</f>
        <v>0</v>
      </c>
      <c r="I432" s="214">
        <f>'Cuestionario inicial'!I432</f>
        <v>0</v>
      </c>
      <c r="J432" s="217">
        <f>'Cuestionario inicial'!J432</f>
        <v>0</v>
      </c>
      <c r="K432" s="218">
        <f>'Cuestionario inicial'!K432</f>
        <v>0</v>
      </c>
      <c r="L432" s="219">
        <f>'Cuestionario inicial'!L432</f>
        <v>0</v>
      </c>
      <c r="M432" s="219">
        <f>'Cuestionario inicial'!M432</f>
        <v>0</v>
      </c>
      <c r="N432" s="223">
        <f>'Cuestionario inicial'!N432</f>
        <v>0</v>
      </c>
      <c r="O43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2" s="238" t="str">
        <f>IF(Tabla47[[#This Row],[A veces siento que hago todo mal. ]]&gt;=Tabla4[[#This Row],[A veces siento que hago todo mal. ]]+1,"SI",IF(Tabla47[[#This Row],[A veces siento que hago todo mal. ]]="","","NO"))</f>
        <v/>
      </c>
      <c r="AC43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2" s="242" t="str">
        <f t="shared" si="6"/>
        <v/>
      </c>
    </row>
    <row r="433" spans="1:35" x14ac:dyDescent="0.5">
      <c r="A433" s="199">
        <v>431</v>
      </c>
      <c r="B433" s="224">
        <f>'Cuestionario inicial'!B433</f>
        <v>0</v>
      </c>
      <c r="C433" s="225">
        <f>'Cuestionario inicial'!C433</f>
        <v>0</v>
      </c>
      <c r="D433" s="225">
        <f>'Cuestionario inicial'!D433</f>
        <v>0</v>
      </c>
      <c r="E433" s="225">
        <f>'Cuestionario inicial'!E433</f>
        <v>0</v>
      </c>
      <c r="F433" s="225">
        <f>'Cuestionario inicial'!F433</f>
        <v>0</v>
      </c>
      <c r="G433" s="225">
        <f>'Cuestionario inicial'!G433</f>
        <v>0</v>
      </c>
      <c r="H433" s="225">
        <f>'Cuestionario inicial'!H433</f>
        <v>0</v>
      </c>
      <c r="I433" s="225">
        <f>'Cuestionario inicial'!I433</f>
        <v>0</v>
      </c>
      <c r="J433" s="225">
        <f>'Cuestionario inicial'!J433</f>
        <v>0</v>
      </c>
      <c r="K433" s="226">
        <f>'Cuestionario inicial'!K433</f>
        <v>0</v>
      </c>
      <c r="L433" s="225">
        <f>'Cuestionario inicial'!L433</f>
        <v>0</v>
      </c>
      <c r="M433" s="225">
        <f>'Cuestionario inicial'!M433</f>
        <v>0</v>
      </c>
      <c r="N433" s="227">
        <f>'Cuestionario inicial'!N433</f>
        <v>0</v>
      </c>
      <c r="O43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3" s="238" t="str">
        <f>IF(Tabla47[[#This Row],[A veces siento que hago todo mal. ]]&gt;=Tabla4[[#This Row],[A veces siento que hago todo mal. ]]+1,"SI",IF(Tabla47[[#This Row],[A veces siento que hago todo mal. ]]="","","NO"))</f>
        <v/>
      </c>
      <c r="AC43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3" s="242" t="str">
        <f t="shared" si="6"/>
        <v/>
      </c>
    </row>
    <row r="434" spans="1:35" x14ac:dyDescent="0.5">
      <c r="A434" s="199">
        <v>432</v>
      </c>
      <c r="B434" s="213">
        <f>'Cuestionario inicial'!B434</f>
        <v>0</v>
      </c>
      <c r="C434" s="214">
        <f>'Cuestionario inicial'!C434</f>
        <v>0</v>
      </c>
      <c r="D434" s="214">
        <f>'Cuestionario inicial'!D434</f>
        <v>0</v>
      </c>
      <c r="E434" s="214">
        <f>'Cuestionario inicial'!E434</f>
        <v>0</v>
      </c>
      <c r="F434" s="215">
        <f>'Cuestionario inicial'!F434</f>
        <v>0</v>
      </c>
      <c r="G434" s="216">
        <f>'Cuestionario inicial'!G434</f>
        <v>0</v>
      </c>
      <c r="H434" s="214">
        <f>'Cuestionario inicial'!H434</f>
        <v>0</v>
      </c>
      <c r="I434" s="214">
        <f>'Cuestionario inicial'!I434</f>
        <v>0</v>
      </c>
      <c r="J434" s="217">
        <f>'Cuestionario inicial'!J434</f>
        <v>0</v>
      </c>
      <c r="K434" s="218">
        <f>'Cuestionario inicial'!K434</f>
        <v>0</v>
      </c>
      <c r="L434" s="219">
        <f>'Cuestionario inicial'!L434</f>
        <v>0</v>
      </c>
      <c r="M434" s="219">
        <f>'Cuestionario inicial'!M434</f>
        <v>0</v>
      </c>
      <c r="N434" s="223">
        <f>'Cuestionario inicial'!N434</f>
        <v>0</v>
      </c>
      <c r="O43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4" s="238" t="str">
        <f>IF(Tabla47[[#This Row],[A veces siento que hago todo mal. ]]&gt;=Tabla4[[#This Row],[A veces siento que hago todo mal. ]]+1,"SI",IF(Tabla47[[#This Row],[A veces siento que hago todo mal. ]]="","","NO"))</f>
        <v/>
      </c>
      <c r="AC43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4" s="242" t="str">
        <f t="shared" si="6"/>
        <v/>
      </c>
    </row>
    <row r="435" spans="1:35" x14ac:dyDescent="0.5">
      <c r="A435" s="199">
        <v>433</v>
      </c>
      <c r="B435" s="224">
        <f>'Cuestionario inicial'!B435</f>
        <v>0</v>
      </c>
      <c r="C435" s="225">
        <f>'Cuestionario inicial'!C435</f>
        <v>0</v>
      </c>
      <c r="D435" s="225">
        <f>'Cuestionario inicial'!D435</f>
        <v>0</v>
      </c>
      <c r="E435" s="225">
        <f>'Cuestionario inicial'!E435</f>
        <v>0</v>
      </c>
      <c r="F435" s="225">
        <f>'Cuestionario inicial'!F435</f>
        <v>0</v>
      </c>
      <c r="G435" s="225">
        <f>'Cuestionario inicial'!G435</f>
        <v>0</v>
      </c>
      <c r="H435" s="225">
        <f>'Cuestionario inicial'!H435</f>
        <v>0</v>
      </c>
      <c r="I435" s="225">
        <f>'Cuestionario inicial'!I435</f>
        <v>0</v>
      </c>
      <c r="J435" s="225">
        <f>'Cuestionario inicial'!J435</f>
        <v>0</v>
      </c>
      <c r="K435" s="226">
        <f>'Cuestionario inicial'!K435</f>
        <v>0</v>
      </c>
      <c r="L435" s="225">
        <f>'Cuestionario inicial'!L435</f>
        <v>0</v>
      </c>
      <c r="M435" s="225">
        <f>'Cuestionario inicial'!M435</f>
        <v>0</v>
      </c>
      <c r="N435" s="227">
        <f>'Cuestionario inicial'!N435</f>
        <v>0</v>
      </c>
      <c r="O43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5" s="238" t="str">
        <f>IF(Tabla47[[#This Row],[A veces siento que hago todo mal. ]]&gt;=Tabla4[[#This Row],[A veces siento que hago todo mal. ]]+1,"SI",IF(Tabla47[[#This Row],[A veces siento que hago todo mal. ]]="","","NO"))</f>
        <v/>
      </c>
      <c r="AC43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5" s="242" t="str">
        <f t="shared" si="6"/>
        <v/>
      </c>
    </row>
    <row r="436" spans="1:35" x14ac:dyDescent="0.5">
      <c r="A436" s="199">
        <v>434</v>
      </c>
      <c r="B436" s="213">
        <f>'Cuestionario inicial'!B436</f>
        <v>0</v>
      </c>
      <c r="C436" s="214">
        <f>'Cuestionario inicial'!C436</f>
        <v>0</v>
      </c>
      <c r="D436" s="214">
        <f>'Cuestionario inicial'!D436</f>
        <v>0</v>
      </c>
      <c r="E436" s="214">
        <f>'Cuestionario inicial'!E436</f>
        <v>0</v>
      </c>
      <c r="F436" s="215">
        <f>'Cuestionario inicial'!F436</f>
        <v>0</v>
      </c>
      <c r="G436" s="216">
        <f>'Cuestionario inicial'!G436</f>
        <v>0</v>
      </c>
      <c r="H436" s="214">
        <f>'Cuestionario inicial'!H436</f>
        <v>0</v>
      </c>
      <c r="I436" s="214">
        <f>'Cuestionario inicial'!I436</f>
        <v>0</v>
      </c>
      <c r="J436" s="217">
        <f>'Cuestionario inicial'!J436</f>
        <v>0</v>
      </c>
      <c r="K436" s="218">
        <f>'Cuestionario inicial'!K436</f>
        <v>0</v>
      </c>
      <c r="L436" s="219">
        <f>'Cuestionario inicial'!L436</f>
        <v>0</v>
      </c>
      <c r="M436" s="219">
        <f>'Cuestionario inicial'!M436</f>
        <v>0</v>
      </c>
      <c r="N436" s="223">
        <f>'Cuestionario inicial'!N436</f>
        <v>0</v>
      </c>
      <c r="O43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6" s="238" t="str">
        <f>IF(Tabla47[[#This Row],[A veces siento que hago todo mal. ]]&gt;=Tabla4[[#This Row],[A veces siento que hago todo mal. ]]+1,"SI",IF(Tabla47[[#This Row],[A veces siento que hago todo mal. ]]="","","NO"))</f>
        <v/>
      </c>
      <c r="AC43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6" s="242" t="str">
        <f t="shared" si="6"/>
        <v/>
      </c>
    </row>
    <row r="437" spans="1:35" x14ac:dyDescent="0.5">
      <c r="A437" s="199">
        <v>435</v>
      </c>
      <c r="B437" s="224">
        <f>'Cuestionario inicial'!B437</f>
        <v>0</v>
      </c>
      <c r="C437" s="225">
        <f>'Cuestionario inicial'!C437</f>
        <v>0</v>
      </c>
      <c r="D437" s="225">
        <f>'Cuestionario inicial'!D437</f>
        <v>0</v>
      </c>
      <c r="E437" s="225">
        <f>'Cuestionario inicial'!E437</f>
        <v>0</v>
      </c>
      <c r="F437" s="225">
        <f>'Cuestionario inicial'!F437</f>
        <v>0</v>
      </c>
      <c r="G437" s="225">
        <f>'Cuestionario inicial'!G437</f>
        <v>0</v>
      </c>
      <c r="H437" s="225">
        <f>'Cuestionario inicial'!H437</f>
        <v>0</v>
      </c>
      <c r="I437" s="225">
        <f>'Cuestionario inicial'!I437</f>
        <v>0</v>
      </c>
      <c r="J437" s="225">
        <f>'Cuestionario inicial'!J437</f>
        <v>0</v>
      </c>
      <c r="K437" s="226">
        <f>'Cuestionario inicial'!K437</f>
        <v>0</v>
      </c>
      <c r="L437" s="225">
        <f>'Cuestionario inicial'!L437</f>
        <v>0</v>
      </c>
      <c r="M437" s="225">
        <f>'Cuestionario inicial'!M437</f>
        <v>0</v>
      </c>
      <c r="N437" s="227">
        <f>'Cuestionario inicial'!N437</f>
        <v>0</v>
      </c>
      <c r="O43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7" s="238" t="str">
        <f>IF(Tabla47[[#This Row],[A veces siento que hago todo mal. ]]&gt;=Tabla4[[#This Row],[A veces siento que hago todo mal. ]]+1,"SI",IF(Tabla47[[#This Row],[A veces siento que hago todo mal. ]]="","","NO"))</f>
        <v/>
      </c>
      <c r="AC43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7" s="242" t="str">
        <f t="shared" si="6"/>
        <v/>
      </c>
    </row>
    <row r="438" spans="1:35" x14ac:dyDescent="0.5">
      <c r="A438" s="199">
        <v>436</v>
      </c>
      <c r="B438" s="213">
        <f>'Cuestionario inicial'!B438</f>
        <v>0</v>
      </c>
      <c r="C438" s="214">
        <f>'Cuestionario inicial'!C438</f>
        <v>0</v>
      </c>
      <c r="D438" s="214">
        <f>'Cuestionario inicial'!D438</f>
        <v>0</v>
      </c>
      <c r="E438" s="214">
        <f>'Cuestionario inicial'!E438</f>
        <v>0</v>
      </c>
      <c r="F438" s="215">
        <f>'Cuestionario inicial'!F438</f>
        <v>0</v>
      </c>
      <c r="G438" s="216">
        <f>'Cuestionario inicial'!G438</f>
        <v>0</v>
      </c>
      <c r="H438" s="214">
        <f>'Cuestionario inicial'!H438</f>
        <v>0</v>
      </c>
      <c r="I438" s="214">
        <f>'Cuestionario inicial'!I438</f>
        <v>0</v>
      </c>
      <c r="J438" s="217">
        <f>'Cuestionario inicial'!J438</f>
        <v>0</v>
      </c>
      <c r="K438" s="218">
        <f>'Cuestionario inicial'!K438</f>
        <v>0</v>
      </c>
      <c r="L438" s="219">
        <f>'Cuestionario inicial'!L438</f>
        <v>0</v>
      </c>
      <c r="M438" s="219">
        <f>'Cuestionario inicial'!M438</f>
        <v>0</v>
      </c>
      <c r="N438" s="223">
        <f>'Cuestionario inicial'!N438</f>
        <v>0</v>
      </c>
      <c r="O43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8" s="238" t="str">
        <f>IF(Tabla47[[#This Row],[A veces siento que hago todo mal. ]]&gt;=Tabla4[[#This Row],[A veces siento que hago todo mal. ]]+1,"SI",IF(Tabla47[[#This Row],[A veces siento que hago todo mal. ]]="","","NO"))</f>
        <v/>
      </c>
      <c r="AC43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8" s="242" t="str">
        <f t="shared" si="6"/>
        <v/>
      </c>
    </row>
    <row r="439" spans="1:35" x14ac:dyDescent="0.5">
      <c r="A439" s="199">
        <v>437</v>
      </c>
      <c r="B439" s="224">
        <f>'Cuestionario inicial'!B439</f>
        <v>0</v>
      </c>
      <c r="C439" s="225">
        <f>'Cuestionario inicial'!C439</f>
        <v>0</v>
      </c>
      <c r="D439" s="225">
        <f>'Cuestionario inicial'!D439</f>
        <v>0</v>
      </c>
      <c r="E439" s="225">
        <f>'Cuestionario inicial'!E439</f>
        <v>0</v>
      </c>
      <c r="F439" s="225">
        <f>'Cuestionario inicial'!F439</f>
        <v>0</v>
      </c>
      <c r="G439" s="225">
        <f>'Cuestionario inicial'!G439</f>
        <v>0</v>
      </c>
      <c r="H439" s="225">
        <f>'Cuestionario inicial'!H439</f>
        <v>0</v>
      </c>
      <c r="I439" s="225">
        <f>'Cuestionario inicial'!I439</f>
        <v>0</v>
      </c>
      <c r="J439" s="225">
        <f>'Cuestionario inicial'!J439</f>
        <v>0</v>
      </c>
      <c r="K439" s="226">
        <f>'Cuestionario inicial'!K439</f>
        <v>0</v>
      </c>
      <c r="L439" s="225">
        <f>'Cuestionario inicial'!L439</f>
        <v>0</v>
      </c>
      <c r="M439" s="225">
        <f>'Cuestionario inicial'!M439</f>
        <v>0</v>
      </c>
      <c r="N439" s="227">
        <f>'Cuestionario inicial'!N439</f>
        <v>0</v>
      </c>
      <c r="O43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3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3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3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3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3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3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3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3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3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3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3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3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39" s="238" t="str">
        <f>IF(Tabla47[[#This Row],[A veces siento que hago todo mal. ]]&gt;=Tabla4[[#This Row],[A veces siento que hago todo mal. ]]+1,"SI",IF(Tabla47[[#This Row],[A veces siento que hago todo mal. ]]="","","NO"))</f>
        <v/>
      </c>
      <c r="AC43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3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3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3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3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3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39" s="242" t="str">
        <f t="shared" si="6"/>
        <v/>
      </c>
    </row>
    <row r="440" spans="1:35" x14ac:dyDescent="0.5">
      <c r="A440" s="199">
        <v>438</v>
      </c>
      <c r="B440" s="213">
        <f>'Cuestionario inicial'!B440</f>
        <v>0</v>
      </c>
      <c r="C440" s="214">
        <f>'Cuestionario inicial'!C440</f>
        <v>0</v>
      </c>
      <c r="D440" s="214">
        <f>'Cuestionario inicial'!D440</f>
        <v>0</v>
      </c>
      <c r="E440" s="214">
        <f>'Cuestionario inicial'!E440</f>
        <v>0</v>
      </c>
      <c r="F440" s="215">
        <f>'Cuestionario inicial'!F440</f>
        <v>0</v>
      </c>
      <c r="G440" s="216">
        <f>'Cuestionario inicial'!G440</f>
        <v>0</v>
      </c>
      <c r="H440" s="214">
        <f>'Cuestionario inicial'!H440</f>
        <v>0</v>
      </c>
      <c r="I440" s="214">
        <f>'Cuestionario inicial'!I440</f>
        <v>0</v>
      </c>
      <c r="J440" s="217">
        <f>'Cuestionario inicial'!J440</f>
        <v>0</v>
      </c>
      <c r="K440" s="218">
        <f>'Cuestionario inicial'!K440</f>
        <v>0</v>
      </c>
      <c r="L440" s="219">
        <f>'Cuestionario inicial'!L440</f>
        <v>0</v>
      </c>
      <c r="M440" s="219">
        <f>'Cuestionario inicial'!M440</f>
        <v>0</v>
      </c>
      <c r="N440" s="223">
        <f>'Cuestionario inicial'!N440</f>
        <v>0</v>
      </c>
      <c r="O44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0" s="238" t="str">
        <f>IF(Tabla47[[#This Row],[A veces siento que hago todo mal. ]]&gt;=Tabla4[[#This Row],[A veces siento que hago todo mal. ]]+1,"SI",IF(Tabla47[[#This Row],[A veces siento que hago todo mal. ]]="","","NO"))</f>
        <v/>
      </c>
      <c r="AC44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0" s="242" t="str">
        <f t="shared" si="6"/>
        <v/>
      </c>
    </row>
    <row r="441" spans="1:35" x14ac:dyDescent="0.5">
      <c r="A441" s="199">
        <v>439</v>
      </c>
      <c r="B441" s="224">
        <f>'Cuestionario inicial'!B441</f>
        <v>0</v>
      </c>
      <c r="C441" s="225">
        <f>'Cuestionario inicial'!C441</f>
        <v>0</v>
      </c>
      <c r="D441" s="225">
        <f>'Cuestionario inicial'!D441</f>
        <v>0</v>
      </c>
      <c r="E441" s="225">
        <f>'Cuestionario inicial'!E441</f>
        <v>0</v>
      </c>
      <c r="F441" s="225">
        <f>'Cuestionario inicial'!F441</f>
        <v>0</v>
      </c>
      <c r="G441" s="225">
        <f>'Cuestionario inicial'!G441</f>
        <v>0</v>
      </c>
      <c r="H441" s="225">
        <f>'Cuestionario inicial'!H441</f>
        <v>0</v>
      </c>
      <c r="I441" s="225">
        <f>'Cuestionario inicial'!I441</f>
        <v>0</v>
      </c>
      <c r="J441" s="225">
        <f>'Cuestionario inicial'!J441</f>
        <v>0</v>
      </c>
      <c r="K441" s="226">
        <f>'Cuestionario inicial'!K441</f>
        <v>0</v>
      </c>
      <c r="L441" s="225">
        <f>'Cuestionario inicial'!L441</f>
        <v>0</v>
      </c>
      <c r="M441" s="225">
        <f>'Cuestionario inicial'!M441</f>
        <v>0</v>
      </c>
      <c r="N441" s="227">
        <f>'Cuestionario inicial'!N441</f>
        <v>0</v>
      </c>
      <c r="O44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1" s="238" t="str">
        <f>IF(Tabla47[[#This Row],[A veces siento que hago todo mal. ]]&gt;=Tabla4[[#This Row],[A veces siento que hago todo mal. ]]+1,"SI",IF(Tabla47[[#This Row],[A veces siento que hago todo mal. ]]="","","NO"))</f>
        <v/>
      </c>
      <c r="AC44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1" s="242" t="str">
        <f t="shared" si="6"/>
        <v/>
      </c>
    </row>
    <row r="442" spans="1:35" x14ac:dyDescent="0.5">
      <c r="A442" s="199">
        <v>440</v>
      </c>
      <c r="B442" s="213">
        <f>'Cuestionario inicial'!B442</f>
        <v>0</v>
      </c>
      <c r="C442" s="214">
        <f>'Cuestionario inicial'!C442</f>
        <v>0</v>
      </c>
      <c r="D442" s="214">
        <f>'Cuestionario inicial'!D442</f>
        <v>0</v>
      </c>
      <c r="E442" s="214">
        <f>'Cuestionario inicial'!E442</f>
        <v>0</v>
      </c>
      <c r="F442" s="215">
        <f>'Cuestionario inicial'!F442</f>
        <v>0</v>
      </c>
      <c r="G442" s="216">
        <f>'Cuestionario inicial'!G442</f>
        <v>0</v>
      </c>
      <c r="H442" s="214">
        <f>'Cuestionario inicial'!H442</f>
        <v>0</v>
      </c>
      <c r="I442" s="214">
        <f>'Cuestionario inicial'!I442</f>
        <v>0</v>
      </c>
      <c r="J442" s="217">
        <f>'Cuestionario inicial'!J442</f>
        <v>0</v>
      </c>
      <c r="K442" s="218">
        <f>'Cuestionario inicial'!K442</f>
        <v>0</v>
      </c>
      <c r="L442" s="219">
        <f>'Cuestionario inicial'!L442</f>
        <v>0</v>
      </c>
      <c r="M442" s="219">
        <f>'Cuestionario inicial'!M442</f>
        <v>0</v>
      </c>
      <c r="N442" s="223">
        <f>'Cuestionario inicial'!N442</f>
        <v>0</v>
      </c>
      <c r="O44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2" s="238" t="str">
        <f>IF(Tabla47[[#This Row],[A veces siento que hago todo mal. ]]&gt;=Tabla4[[#This Row],[A veces siento que hago todo mal. ]]+1,"SI",IF(Tabla47[[#This Row],[A veces siento que hago todo mal. ]]="","","NO"))</f>
        <v/>
      </c>
      <c r="AC44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2" s="242" t="str">
        <f t="shared" si="6"/>
        <v/>
      </c>
    </row>
    <row r="443" spans="1:35" x14ac:dyDescent="0.5">
      <c r="A443" s="199">
        <v>441</v>
      </c>
      <c r="B443" s="224">
        <f>'Cuestionario inicial'!B443</f>
        <v>0</v>
      </c>
      <c r="C443" s="225">
        <f>'Cuestionario inicial'!C443</f>
        <v>0</v>
      </c>
      <c r="D443" s="225">
        <f>'Cuestionario inicial'!D443</f>
        <v>0</v>
      </c>
      <c r="E443" s="225">
        <f>'Cuestionario inicial'!E443</f>
        <v>0</v>
      </c>
      <c r="F443" s="225">
        <f>'Cuestionario inicial'!F443</f>
        <v>0</v>
      </c>
      <c r="G443" s="225">
        <f>'Cuestionario inicial'!G443</f>
        <v>0</v>
      </c>
      <c r="H443" s="225">
        <f>'Cuestionario inicial'!H443</f>
        <v>0</v>
      </c>
      <c r="I443" s="225">
        <f>'Cuestionario inicial'!I443</f>
        <v>0</v>
      </c>
      <c r="J443" s="225">
        <f>'Cuestionario inicial'!J443</f>
        <v>0</v>
      </c>
      <c r="K443" s="226">
        <f>'Cuestionario inicial'!K443</f>
        <v>0</v>
      </c>
      <c r="L443" s="225">
        <f>'Cuestionario inicial'!L443</f>
        <v>0</v>
      </c>
      <c r="M443" s="225">
        <f>'Cuestionario inicial'!M443</f>
        <v>0</v>
      </c>
      <c r="N443" s="227">
        <f>'Cuestionario inicial'!N443</f>
        <v>0</v>
      </c>
      <c r="O44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3" s="238" t="str">
        <f>IF(Tabla47[[#This Row],[A veces siento que hago todo mal. ]]&gt;=Tabla4[[#This Row],[A veces siento que hago todo mal. ]]+1,"SI",IF(Tabla47[[#This Row],[A veces siento que hago todo mal. ]]="","","NO"))</f>
        <v/>
      </c>
      <c r="AC44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3" s="242" t="str">
        <f t="shared" si="6"/>
        <v/>
      </c>
    </row>
    <row r="444" spans="1:35" x14ac:dyDescent="0.5">
      <c r="A444" s="199">
        <v>442</v>
      </c>
      <c r="B444" s="213">
        <f>'Cuestionario inicial'!B444</f>
        <v>0</v>
      </c>
      <c r="C444" s="214">
        <f>'Cuestionario inicial'!C444</f>
        <v>0</v>
      </c>
      <c r="D444" s="214">
        <f>'Cuestionario inicial'!D444</f>
        <v>0</v>
      </c>
      <c r="E444" s="214">
        <f>'Cuestionario inicial'!E444</f>
        <v>0</v>
      </c>
      <c r="F444" s="215">
        <f>'Cuestionario inicial'!F444</f>
        <v>0</v>
      </c>
      <c r="G444" s="216">
        <f>'Cuestionario inicial'!G444</f>
        <v>0</v>
      </c>
      <c r="H444" s="214">
        <f>'Cuestionario inicial'!H444</f>
        <v>0</v>
      </c>
      <c r="I444" s="214">
        <f>'Cuestionario inicial'!I444</f>
        <v>0</v>
      </c>
      <c r="J444" s="217">
        <f>'Cuestionario inicial'!J444</f>
        <v>0</v>
      </c>
      <c r="K444" s="218">
        <f>'Cuestionario inicial'!K444</f>
        <v>0</v>
      </c>
      <c r="L444" s="219">
        <f>'Cuestionario inicial'!L444</f>
        <v>0</v>
      </c>
      <c r="M444" s="219">
        <f>'Cuestionario inicial'!M444</f>
        <v>0</v>
      </c>
      <c r="N444" s="223">
        <f>'Cuestionario inicial'!N444</f>
        <v>0</v>
      </c>
      <c r="O44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4" s="238" t="str">
        <f>IF(Tabla47[[#This Row],[A veces siento que hago todo mal. ]]&gt;=Tabla4[[#This Row],[A veces siento que hago todo mal. ]]+1,"SI",IF(Tabla47[[#This Row],[A veces siento que hago todo mal. ]]="","","NO"))</f>
        <v/>
      </c>
      <c r="AC44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4" s="242" t="str">
        <f t="shared" si="6"/>
        <v/>
      </c>
    </row>
    <row r="445" spans="1:35" x14ac:dyDescent="0.5">
      <c r="A445" s="199">
        <v>443</v>
      </c>
      <c r="B445" s="224">
        <f>'Cuestionario inicial'!B445</f>
        <v>0</v>
      </c>
      <c r="C445" s="225">
        <f>'Cuestionario inicial'!C445</f>
        <v>0</v>
      </c>
      <c r="D445" s="225">
        <f>'Cuestionario inicial'!D445</f>
        <v>0</v>
      </c>
      <c r="E445" s="225">
        <f>'Cuestionario inicial'!E445</f>
        <v>0</v>
      </c>
      <c r="F445" s="225">
        <f>'Cuestionario inicial'!F445</f>
        <v>0</v>
      </c>
      <c r="G445" s="225">
        <f>'Cuestionario inicial'!G445</f>
        <v>0</v>
      </c>
      <c r="H445" s="225">
        <f>'Cuestionario inicial'!H445</f>
        <v>0</v>
      </c>
      <c r="I445" s="225">
        <f>'Cuestionario inicial'!I445</f>
        <v>0</v>
      </c>
      <c r="J445" s="225">
        <f>'Cuestionario inicial'!J445</f>
        <v>0</v>
      </c>
      <c r="K445" s="226">
        <f>'Cuestionario inicial'!K445</f>
        <v>0</v>
      </c>
      <c r="L445" s="225">
        <f>'Cuestionario inicial'!L445</f>
        <v>0</v>
      </c>
      <c r="M445" s="225">
        <f>'Cuestionario inicial'!M445</f>
        <v>0</v>
      </c>
      <c r="N445" s="227">
        <f>'Cuestionario inicial'!N445</f>
        <v>0</v>
      </c>
      <c r="O44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5" s="238" t="str">
        <f>IF(Tabla47[[#This Row],[A veces siento que hago todo mal. ]]&gt;=Tabla4[[#This Row],[A veces siento que hago todo mal. ]]+1,"SI",IF(Tabla47[[#This Row],[A veces siento que hago todo mal. ]]="","","NO"))</f>
        <v/>
      </c>
      <c r="AC44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5" s="242" t="str">
        <f t="shared" si="6"/>
        <v/>
      </c>
    </row>
    <row r="446" spans="1:35" x14ac:dyDescent="0.5">
      <c r="A446" s="199">
        <v>444</v>
      </c>
      <c r="B446" s="213">
        <f>'Cuestionario inicial'!B446</f>
        <v>0</v>
      </c>
      <c r="C446" s="214">
        <f>'Cuestionario inicial'!C446</f>
        <v>0</v>
      </c>
      <c r="D446" s="214">
        <f>'Cuestionario inicial'!D446</f>
        <v>0</v>
      </c>
      <c r="E446" s="214">
        <f>'Cuestionario inicial'!E446</f>
        <v>0</v>
      </c>
      <c r="F446" s="215">
        <f>'Cuestionario inicial'!F446</f>
        <v>0</v>
      </c>
      <c r="G446" s="216">
        <f>'Cuestionario inicial'!G446</f>
        <v>0</v>
      </c>
      <c r="H446" s="214">
        <f>'Cuestionario inicial'!H446</f>
        <v>0</v>
      </c>
      <c r="I446" s="214">
        <f>'Cuestionario inicial'!I446</f>
        <v>0</v>
      </c>
      <c r="J446" s="217">
        <f>'Cuestionario inicial'!J446</f>
        <v>0</v>
      </c>
      <c r="K446" s="218">
        <f>'Cuestionario inicial'!K446</f>
        <v>0</v>
      </c>
      <c r="L446" s="219">
        <f>'Cuestionario inicial'!L446</f>
        <v>0</v>
      </c>
      <c r="M446" s="219">
        <f>'Cuestionario inicial'!M446</f>
        <v>0</v>
      </c>
      <c r="N446" s="223">
        <f>'Cuestionario inicial'!N446</f>
        <v>0</v>
      </c>
      <c r="O44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6" s="238" t="str">
        <f>IF(Tabla47[[#This Row],[A veces siento que hago todo mal. ]]&gt;=Tabla4[[#This Row],[A veces siento que hago todo mal. ]]+1,"SI",IF(Tabla47[[#This Row],[A veces siento que hago todo mal. ]]="","","NO"))</f>
        <v/>
      </c>
      <c r="AC44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6" s="242" t="str">
        <f t="shared" si="6"/>
        <v/>
      </c>
    </row>
    <row r="447" spans="1:35" x14ac:dyDescent="0.5">
      <c r="A447" s="199">
        <v>445</v>
      </c>
      <c r="B447" s="224">
        <f>'Cuestionario inicial'!B447</f>
        <v>0</v>
      </c>
      <c r="C447" s="225">
        <f>'Cuestionario inicial'!C447</f>
        <v>0</v>
      </c>
      <c r="D447" s="225">
        <f>'Cuestionario inicial'!D447</f>
        <v>0</v>
      </c>
      <c r="E447" s="225">
        <f>'Cuestionario inicial'!E447</f>
        <v>0</v>
      </c>
      <c r="F447" s="225">
        <f>'Cuestionario inicial'!F447</f>
        <v>0</v>
      </c>
      <c r="G447" s="225">
        <f>'Cuestionario inicial'!G447</f>
        <v>0</v>
      </c>
      <c r="H447" s="225">
        <f>'Cuestionario inicial'!H447</f>
        <v>0</v>
      </c>
      <c r="I447" s="225">
        <f>'Cuestionario inicial'!I447</f>
        <v>0</v>
      </c>
      <c r="J447" s="225">
        <f>'Cuestionario inicial'!J447</f>
        <v>0</v>
      </c>
      <c r="K447" s="226">
        <f>'Cuestionario inicial'!K447</f>
        <v>0</v>
      </c>
      <c r="L447" s="225">
        <f>'Cuestionario inicial'!L447</f>
        <v>0</v>
      </c>
      <c r="M447" s="225">
        <f>'Cuestionario inicial'!M447</f>
        <v>0</v>
      </c>
      <c r="N447" s="227">
        <f>'Cuestionario inicial'!N447</f>
        <v>0</v>
      </c>
      <c r="O44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7" s="238" t="str">
        <f>IF(Tabla47[[#This Row],[A veces siento que hago todo mal. ]]&gt;=Tabla4[[#This Row],[A veces siento que hago todo mal. ]]+1,"SI",IF(Tabla47[[#This Row],[A veces siento que hago todo mal. ]]="","","NO"))</f>
        <v/>
      </c>
      <c r="AC44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7" s="242" t="str">
        <f t="shared" si="6"/>
        <v/>
      </c>
    </row>
    <row r="448" spans="1:35" x14ac:dyDescent="0.5">
      <c r="A448" s="199">
        <v>446</v>
      </c>
      <c r="B448" s="213">
        <f>'Cuestionario inicial'!B448</f>
        <v>0</v>
      </c>
      <c r="C448" s="214">
        <f>'Cuestionario inicial'!C448</f>
        <v>0</v>
      </c>
      <c r="D448" s="214">
        <f>'Cuestionario inicial'!D448</f>
        <v>0</v>
      </c>
      <c r="E448" s="214">
        <f>'Cuestionario inicial'!E448</f>
        <v>0</v>
      </c>
      <c r="F448" s="215">
        <f>'Cuestionario inicial'!F448</f>
        <v>0</v>
      </c>
      <c r="G448" s="216">
        <f>'Cuestionario inicial'!G448</f>
        <v>0</v>
      </c>
      <c r="H448" s="214">
        <f>'Cuestionario inicial'!H448</f>
        <v>0</v>
      </c>
      <c r="I448" s="214">
        <f>'Cuestionario inicial'!I448</f>
        <v>0</v>
      </c>
      <c r="J448" s="217">
        <f>'Cuestionario inicial'!J448</f>
        <v>0</v>
      </c>
      <c r="K448" s="218">
        <f>'Cuestionario inicial'!K448</f>
        <v>0</v>
      </c>
      <c r="L448" s="219">
        <f>'Cuestionario inicial'!L448</f>
        <v>0</v>
      </c>
      <c r="M448" s="219">
        <f>'Cuestionario inicial'!M448</f>
        <v>0</v>
      </c>
      <c r="N448" s="223">
        <f>'Cuestionario inicial'!N448</f>
        <v>0</v>
      </c>
      <c r="O44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8" s="238" t="str">
        <f>IF(Tabla47[[#This Row],[A veces siento que hago todo mal. ]]&gt;=Tabla4[[#This Row],[A veces siento que hago todo mal. ]]+1,"SI",IF(Tabla47[[#This Row],[A veces siento que hago todo mal. ]]="","","NO"))</f>
        <v/>
      </c>
      <c r="AC44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8" s="242" t="str">
        <f t="shared" si="6"/>
        <v/>
      </c>
    </row>
    <row r="449" spans="1:35" x14ac:dyDescent="0.5">
      <c r="A449" s="199">
        <v>447</v>
      </c>
      <c r="B449" s="224">
        <f>'Cuestionario inicial'!B449</f>
        <v>0</v>
      </c>
      <c r="C449" s="225">
        <f>'Cuestionario inicial'!C449</f>
        <v>0</v>
      </c>
      <c r="D449" s="225">
        <f>'Cuestionario inicial'!D449</f>
        <v>0</v>
      </c>
      <c r="E449" s="225">
        <f>'Cuestionario inicial'!E449</f>
        <v>0</v>
      </c>
      <c r="F449" s="225">
        <f>'Cuestionario inicial'!F449</f>
        <v>0</v>
      </c>
      <c r="G449" s="225">
        <f>'Cuestionario inicial'!G449</f>
        <v>0</v>
      </c>
      <c r="H449" s="225">
        <f>'Cuestionario inicial'!H449</f>
        <v>0</v>
      </c>
      <c r="I449" s="225">
        <f>'Cuestionario inicial'!I449</f>
        <v>0</v>
      </c>
      <c r="J449" s="225">
        <f>'Cuestionario inicial'!J449</f>
        <v>0</v>
      </c>
      <c r="K449" s="226">
        <f>'Cuestionario inicial'!K449</f>
        <v>0</v>
      </c>
      <c r="L449" s="225">
        <f>'Cuestionario inicial'!L449</f>
        <v>0</v>
      </c>
      <c r="M449" s="225">
        <f>'Cuestionario inicial'!M449</f>
        <v>0</v>
      </c>
      <c r="N449" s="227">
        <f>'Cuestionario inicial'!N449</f>
        <v>0</v>
      </c>
      <c r="O44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4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4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4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4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4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4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4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4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4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4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4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4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49" s="238" t="str">
        <f>IF(Tabla47[[#This Row],[A veces siento que hago todo mal. ]]&gt;=Tabla4[[#This Row],[A veces siento que hago todo mal. ]]+1,"SI",IF(Tabla47[[#This Row],[A veces siento que hago todo mal. ]]="","","NO"))</f>
        <v/>
      </c>
      <c r="AC44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4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4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4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4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4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49" s="242" t="str">
        <f t="shared" si="6"/>
        <v/>
      </c>
    </row>
    <row r="450" spans="1:35" x14ac:dyDescent="0.5">
      <c r="A450" s="199">
        <v>448</v>
      </c>
      <c r="B450" s="213">
        <f>'Cuestionario inicial'!B450</f>
        <v>0</v>
      </c>
      <c r="C450" s="214">
        <f>'Cuestionario inicial'!C450</f>
        <v>0</v>
      </c>
      <c r="D450" s="214">
        <f>'Cuestionario inicial'!D450</f>
        <v>0</v>
      </c>
      <c r="E450" s="214">
        <f>'Cuestionario inicial'!E450</f>
        <v>0</v>
      </c>
      <c r="F450" s="215">
        <f>'Cuestionario inicial'!F450</f>
        <v>0</v>
      </c>
      <c r="G450" s="216">
        <f>'Cuestionario inicial'!G450</f>
        <v>0</v>
      </c>
      <c r="H450" s="214">
        <f>'Cuestionario inicial'!H450</f>
        <v>0</v>
      </c>
      <c r="I450" s="214">
        <f>'Cuestionario inicial'!I450</f>
        <v>0</v>
      </c>
      <c r="J450" s="217">
        <f>'Cuestionario inicial'!J450</f>
        <v>0</v>
      </c>
      <c r="K450" s="218">
        <f>'Cuestionario inicial'!K450</f>
        <v>0</v>
      </c>
      <c r="L450" s="219">
        <f>'Cuestionario inicial'!L450</f>
        <v>0</v>
      </c>
      <c r="M450" s="219">
        <f>'Cuestionario inicial'!M450</f>
        <v>0</v>
      </c>
      <c r="N450" s="223">
        <f>'Cuestionario inicial'!N450</f>
        <v>0</v>
      </c>
      <c r="O45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0" s="238" t="str">
        <f>IF(Tabla47[[#This Row],[A veces siento que hago todo mal. ]]&gt;=Tabla4[[#This Row],[A veces siento que hago todo mal. ]]+1,"SI",IF(Tabla47[[#This Row],[A veces siento que hago todo mal. ]]="","","NO"))</f>
        <v/>
      </c>
      <c r="AC45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0" s="242" t="str">
        <f t="shared" si="6"/>
        <v/>
      </c>
    </row>
    <row r="451" spans="1:35" x14ac:dyDescent="0.5">
      <c r="A451" s="199">
        <v>449</v>
      </c>
      <c r="B451" s="224">
        <f>'Cuestionario inicial'!B451</f>
        <v>0</v>
      </c>
      <c r="C451" s="225">
        <f>'Cuestionario inicial'!C451</f>
        <v>0</v>
      </c>
      <c r="D451" s="225">
        <f>'Cuestionario inicial'!D451</f>
        <v>0</v>
      </c>
      <c r="E451" s="225">
        <f>'Cuestionario inicial'!E451</f>
        <v>0</v>
      </c>
      <c r="F451" s="225">
        <f>'Cuestionario inicial'!F451</f>
        <v>0</v>
      </c>
      <c r="G451" s="225">
        <f>'Cuestionario inicial'!G451</f>
        <v>0</v>
      </c>
      <c r="H451" s="225">
        <f>'Cuestionario inicial'!H451</f>
        <v>0</v>
      </c>
      <c r="I451" s="225">
        <f>'Cuestionario inicial'!I451</f>
        <v>0</v>
      </c>
      <c r="J451" s="225">
        <f>'Cuestionario inicial'!J451</f>
        <v>0</v>
      </c>
      <c r="K451" s="226">
        <f>'Cuestionario inicial'!K451</f>
        <v>0</v>
      </c>
      <c r="L451" s="225">
        <f>'Cuestionario inicial'!L451</f>
        <v>0</v>
      </c>
      <c r="M451" s="225">
        <f>'Cuestionario inicial'!M451</f>
        <v>0</v>
      </c>
      <c r="N451" s="227">
        <f>'Cuestionario inicial'!N451</f>
        <v>0</v>
      </c>
      <c r="O45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1" s="238" t="str">
        <f>IF(Tabla47[[#This Row],[A veces siento que hago todo mal. ]]&gt;=Tabla4[[#This Row],[A veces siento que hago todo mal. ]]+1,"SI",IF(Tabla47[[#This Row],[A veces siento que hago todo mal. ]]="","","NO"))</f>
        <v/>
      </c>
      <c r="AC45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1" s="242" t="str">
        <f t="shared" si="6"/>
        <v/>
      </c>
    </row>
    <row r="452" spans="1:35" x14ac:dyDescent="0.5">
      <c r="A452" s="199">
        <v>450</v>
      </c>
      <c r="B452" s="213">
        <f>'Cuestionario inicial'!B452</f>
        <v>0</v>
      </c>
      <c r="C452" s="214">
        <f>'Cuestionario inicial'!C452</f>
        <v>0</v>
      </c>
      <c r="D452" s="214">
        <f>'Cuestionario inicial'!D452</f>
        <v>0</v>
      </c>
      <c r="E452" s="214">
        <f>'Cuestionario inicial'!E452</f>
        <v>0</v>
      </c>
      <c r="F452" s="215">
        <f>'Cuestionario inicial'!F452</f>
        <v>0</v>
      </c>
      <c r="G452" s="216">
        <f>'Cuestionario inicial'!G452</f>
        <v>0</v>
      </c>
      <c r="H452" s="214">
        <f>'Cuestionario inicial'!H452</f>
        <v>0</v>
      </c>
      <c r="I452" s="214">
        <f>'Cuestionario inicial'!I452</f>
        <v>0</v>
      </c>
      <c r="J452" s="217">
        <f>'Cuestionario inicial'!J452</f>
        <v>0</v>
      </c>
      <c r="K452" s="218">
        <f>'Cuestionario inicial'!K452</f>
        <v>0</v>
      </c>
      <c r="L452" s="219">
        <f>'Cuestionario inicial'!L452</f>
        <v>0</v>
      </c>
      <c r="M452" s="219">
        <f>'Cuestionario inicial'!M452</f>
        <v>0</v>
      </c>
      <c r="N452" s="223">
        <f>'Cuestionario inicial'!N452</f>
        <v>0</v>
      </c>
      <c r="O45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2" s="238" t="str">
        <f>IF(Tabla47[[#This Row],[A veces siento que hago todo mal. ]]&gt;=Tabla4[[#This Row],[A veces siento que hago todo mal. ]]+1,"SI",IF(Tabla47[[#This Row],[A veces siento que hago todo mal. ]]="","","NO"))</f>
        <v/>
      </c>
      <c r="AC45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2" s="242" t="str">
        <f t="shared" ref="AI452:AI499" si="7">IF(COUNTIF(O452:AH452,"SI")&gt;=3,"SI",IF(COUNTIF(O452:AH452,""),"","NO"))</f>
        <v/>
      </c>
    </row>
    <row r="453" spans="1:35" x14ac:dyDescent="0.5">
      <c r="A453" s="199">
        <v>451</v>
      </c>
      <c r="B453" s="224">
        <f>'Cuestionario inicial'!B453</f>
        <v>0</v>
      </c>
      <c r="C453" s="225">
        <f>'Cuestionario inicial'!C453</f>
        <v>0</v>
      </c>
      <c r="D453" s="225">
        <f>'Cuestionario inicial'!D453</f>
        <v>0</v>
      </c>
      <c r="E453" s="225">
        <f>'Cuestionario inicial'!E453</f>
        <v>0</v>
      </c>
      <c r="F453" s="225">
        <f>'Cuestionario inicial'!F453</f>
        <v>0</v>
      </c>
      <c r="G453" s="225">
        <f>'Cuestionario inicial'!G453</f>
        <v>0</v>
      </c>
      <c r="H453" s="225">
        <f>'Cuestionario inicial'!H453</f>
        <v>0</v>
      </c>
      <c r="I453" s="225">
        <f>'Cuestionario inicial'!I453</f>
        <v>0</v>
      </c>
      <c r="J453" s="225">
        <f>'Cuestionario inicial'!J453</f>
        <v>0</v>
      </c>
      <c r="K453" s="226">
        <f>'Cuestionario inicial'!K453</f>
        <v>0</v>
      </c>
      <c r="L453" s="225">
        <f>'Cuestionario inicial'!L453</f>
        <v>0</v>
      </c>
      <c r="M453" s="225">
        <f>'Cuestionario inicial'!M453</f>
        <v>0</v>
      </c>
      <c r="N453" s="227">
        <f>'Cuestionario inicial'!N453</f>
        <v>0</v>
      </c>
      <c r="O45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3" s="238" t="str">
        <f>IF(Tabla47[[#This Row],[A veces siento que hago todo mal. ]]&gt;=Tabla4[[#This Row],[A veces siento que hago todo mal. ]]+1,"SI",IF(Tabla47[[#This Row],[A veces siento que hago todo mal. ]]="","","NO"))</f>
        <v/>
      </c>
      <c r="AC45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3" s="242" t="str">
        <f t="shared" si="7"/>
        <v/>
      </c>
    </row>
    <row r="454" spans="1:35" x14ac:dyDescent="0.5">
      <c r="A454" s="199">
        <v>452</v>
      </c>
      <c r="B454" s="213">
        <f>'Cuestionario inicial'!B454</f>
        <v>0</v>
      </c>
      <c r="C454" s="214">
        <f>'Cuestionario inicial'!C454</f>
        <v>0</v>
      </c>
      <c r="D454" s="214">
        <f>'Cuestionario inicial'!D454</f>
        <v>0</v>
      </c>
      <c r="E454" s="214">
        <f>'Cuestionario inicial'!E454</f>
        <v>0</v>
      </c>
      <c r="F454" s="215">
        <f>'Cuestionario inicial'!F454</f>
        <v>0</v>
      </c>
      <c r="G454" s="216">
        <f>'Cuestionario inicial'!G454</f>
        <v>0</v>
      </c>
      <c r="H454" s="214">
        <f>'Cuestionario inicial'!H454</f>
        <v>0</v>
      </c>
      <c r="I454" s="214">
        <f>'Cuestionario inicial'!I454</f>
        <v>0</v>
      </c>
      <c r="J454" s="217">
        <f>'Cuestionario inicial'!J454</f>
        <v>0</v>
      </c>
      <c r="K454" s="218">
        <f>'Cuestionario inicial'!K454</f>
        <v>0</v>
      </c>
      <c r="L454" s="219">
        <f>'Cuestionario inicial'!L454</f>
        <v>0</v>
      </c>
      <c r="M454" s="219">
        <f>'Cuestionario inicial'!M454</f>
        <v>0</v>
      </c>
      <c r="N454" s="223">
        <f>'Cuestionario inicial'!N454</f>
        <v>0</v>
      </c>
      <c r="O45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4" s="238" t="str">
        <f>IF(Tabla47[[#This Row],[A veces siento que hago todo mal. ]]&gt;=Tabla4[[#This Row],[A veces siento que hago todo mal. ]]+1,"SI",IF(Tabla47[[#This Row],[A veces siento que hago todo mal. ]]="","","NO"))</f>
        <v/>
      </c>
      <c r="AC45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4" s="242" t="str">
        <f t="shared" si="7"/>
        <v/>
      </c>
    </row>
    <row r="455" spans="1:35" x14ac:dyDescent="0.5">
      <c r="A455" s="199">
        <v>453</v>
      </c>
      <c r="B455" s="224">
        <f>'Cuestionario inicial'!B455</f>
        <v>0</v>
      </c>
      <c r="C455" s="225">
        <f>'Cuestionario inicial'!C455</f>
        <v>0</v>
      </c>
      <c r="D455" s="225">
        <f>'Cuestionario inicial'!D455</f>
        <v>0</v>
      </c>
      <c r="E455" s="225">
        <f>'Cuestionario inicial'!E455</f>
        <v>0</v>
      </c>
      <c r="F455" s="225">
        <f>'Cuestionario inicial'!F455</f>
        <v>0</v>
      </c>
      <c r="G455" s="225">
        <f>'Cuestionario inicial'!G455</f>
        <v>0</v>
      </c>
      <c r="H455" s="225">
        <f>'Cuestionario inicial'!H455</f>
        <v>0</v>
      </c>
      <c r="I455" s="225">
        <f>'Cuestionario inicial'!I455</f>
        <v>0</v>
      </c>
      <c r="J455" s="225">
        <f>'Cuestionario inicial'!J455</f>
        <v>0</v>
      </c>
      <c r="K455" s="226">
        <f>'Cuestionario inicial'!K455</f>
        <v>0</v>
      </c>
      <c r="L455" s="225">
        <f>'Cuestionario inicial'!L455</f>
        <v>0</v>
      </c>
      <c r="M455" s="225">
        <f>'Cuestionario inicial'!M455</f>
        <v>0</v>
      </c>
      <c r="N455" s="227">
        <f>'Cuestionario inicial'!N455</f>
        <v>0</v>
      </c>
      <c r="O45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5" s="238" t="str">
        <f>IF(Tabla47[[#This Row],[A veces siento que hago todo mal. ]]&gt;=Tabla4[[#This Row],[A veces siento que hago todo mal. ]]+1,"SI",IF(Tabla47[[#This Row],[A veces siento que hago todo mal. ]]="","","NO"))</f>
        <v/>
      </c>
      <c r="AC45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5" s="242" t="str">
        <f t="shared" si="7"/>
        <v/>
      </c>
    </row>
    <row r="456" spans="1:35" x14ac:dyDescent="0.5">
      <c r="A456" s="199">
        <v>454</v>
      </c>
      <c r="B456" s="213">
        <f>'Cuestionario inicial'!B456</f>
        <v>0</v>
      </c>
      <c r="C456" s="214">
        <f>'Cuestionario inicial'!C456</f>
        <v>0</v>
      </c>
      <c r="D456" s="214">
        <f>'Cuestionario inicial'!D456</f>
        <v>0</v>
      </c>
      <c r="E456" s="214">
        <f>'Cuestionario inicial'!E456</f>
        <v>0</v>
      </c>
      <c r="F456" s="215">
        <f>'Cuestionario inicial'!F456</f>
        <v>0</v>
      </c>
      <c r="G456" s="216">
        <f>'Cuestionario inicial'!G456</f>
        <v>0</v>
      </c>
      <c r="H456" s="214">
        <f>'Cuestionario inicial'!H456</f>
        <v>0</v>
      </c>
      <c r="I456" s="214">
        <f>'Cuestionario inicial'!I456</f>
        <v>0</v>
      </c>
      <c r="J456" s="217">
        <f>'Cuestionario inicial'!J456</f>
        <v>0</v>
      </c>
      <c r="K456" s="218">
        <f>'Cuestionario inicial'!K456</f>
        <v>0</v>
      </c>
      <c r="L456" s="219">
        <f>'Cuestionario inicial'!L456</f>
        <v>0</v>
      </c>
      <c r="M456" s="219">
        <f>'Cuestionario inicial'!M456</f>
        <v>0</v>
      </c>
      <c r="N456" s="223">
        <f>'Cuestionario inicial'!N456</f>
        <v>0</v>
      </c>
      <c r="O45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6" s="238" t="str">
        <f>IF(Tabla47[[#This Row],[A veces siento que hago todo mal. ]]&gt;=Tabla4[[#This Row],[A veces siento que hago todo mal. ]]+1,"SI",IF(Tabla47[[#This Row],[A veces siento que hago todo mal. ]]="","","NO"))</f>
        <v/>
      </c>
      <c r="AC45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6" s="242" t="str">
        <f t="shared" si="7"/>
        <v/>
      </c>
    </row>
    <row r="457" spans="1:35" x14ac:dyDescent="0.5">
      <c r="A457" s="199">
        <v>455</v>
      </c>
      <c r="B457" s="224">
        <f>'Cuestionario inicial'!B457</f>
        <v>0</v>
      </c>
      <c r="C457" s="225">
        <f>'Cuestionario inicial'!C457</f>
        <v>0</v>
      </c>
      <c r="D457" s="225">
        <f>'Cuestionario inicial'!D457</f>
        <v>0</v>
      </c>
      <c r="E457" s="225">
        <f>'Cuestionario inicial'!E457</f>
        <v>0</v>
      </c>
      <c r="F457" s="225">
        <f>'Cuestionario inicial'!F457</f>
        <v>0</v>
      </c>
      <c r="G457" s="225">
        <f>'Cuestionario inicial'!G457</f>
        <v>0</v>
      </c>
      <c r="H457" s="225">
        <f>'Cuestionario inicial'!H457</f>
        <v>0</v>
      </c>
      <c r="I457" s="225">
        <f>'Cuestionario inicial'!I457</f>
        <v>0</v>
      </c>
      <c r="J457" s="225">
        <f>'Cuestionario inicial'!J457</f>
        <v>0</v>
      </c>
      <c r="K457" s="226">
        <f>'Cuestionario inicial'!K457</f>
        <v>0</v>
      </c>
      <c r="L457" s="225">
        <f>'Cuestionario inicial'!L457</f>
        <v>0</v>
      </c>
      <c r="M457" s="225">
        <f>'Cuestionario inicial'!M457</f>
        <v>0</v>
      </c>
      <c r="N457" s="227">
        <f>'Cuestionario inicial'!N457</f>
        <v>0</v>
      </c>
      <c r="O45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7" s="238" t="str">
        <f>IF(Tabla47[[#This Row],[A veces siento que hago todo mal. ]]&gt;=Tabla4[[#This Row],[A veces siento que hago todo mal. ]]+1,"SI",IF(Tabla47[[#This Row],[A veces siento que hago todo mal. ]]="","","NO"))</f>
        <v/>
      </c>
      <c r="AC45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7" s="242" t="str">
        <f t="shared" si="7"/>
        <v/>
      </c>
    </row>
    <row r="458" spans="1:35" x14ac:dyDescent="0.5">
      <c r="A458" s="199">
        <v>456</v>
      </c>
      <c r="B458" s="213">
        <f>'Cuestionario inicial'!B458</f>
        <v>0</v>
      </c>
      <c r="C458" s="214">
        <f>'Cuestionario inicial'!C458</f>
        <v>0</v>
      </c>
      <c r="D458" s="214">
        <f>'Cuestionario inicial'!D458</f>
        <v>0</v>
      </c>
      <c r="E458" s="214">
        <f>'Cuestionario inicial'!E458</f>
        <v>0</v>
      </c>
      <c r="F458" s="215">
        <f>'Cuestionario inicial'!F458</f>
        <v>0</v>
      </c>
      <c r="G458" s="216">
        <f>'Cuestionario inicial'!G458</f>
        <v>0</v>
      </c>
      <c r="H458" s="214">
        <f>'Cuestionario inicial'!H458</f>
        <v>0</v>
      </c>
      <c r="I458" s="214">
        <f>'Cuestionario inicial'!I458</f>
        <v>0</v>
      </c>
      <c r="J458" s="217">
        <f>'Cuestionario inicial'!J458</f>
        <v>0</v>
      </c>
      <c r="K458" s="218">
        <f>'Cuestionario inicial'!K458</f>
        <v>0</v>
      </c>
      <c r="L458" s="219">
        <f>'Cuestionario inicial'!L458</f>
        <v>0</v>
      </c>
      <c r="M458" s="219">
        <f>'Cuestionario inicial'!M458</f>
        <v>0</v>
      </c>
      <c r="N458" s="223">
        <f>'Cuestionario inicial'!N458</f>
        <v>0</v>
      </c>
      <c r="O45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8" s="238" t="str">
        <f>IF(Tabla47[[#This Row],[A veces siento que hago todo mal. ]]&gt;=Tabla4[[#This Row],[A veces siento que hago todo mal. ]]+1,"SI",IF(Tabla47[[#This Row],[A veces siento que hago todo mal. ]]="","","NO"))</f>
        <v/>
      </c>
      <c r="AC45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8" s="242" t="str">
        <f t="shared" si="7"/>
        <v/>
      </c>
    </row>
    <row r="459" spans="1:35" x14ac:dyDescent="0.5">
      <c r="A459" s="199">
        <v>457</v>
      </c>
      <c r="B459" s="224">
        <f>'Cuestionario inicial'!B459</f>
        <v>0</v>
      </c>
      <c r="C459" s="225">
        <f>'Cuestionario inicial'!C459</f>
        <v>0</v>
      </c>
      <c r="D459" s="225">
        <f>'Cuestionario inicial'!D459</f>
        <v>0</v>
      </c>
      <c r="E459" s="225">
        <f>'Cuestionario inicial'!E459</f>
        <v>0</v>
      </c>
      <c r="F459" s="225">
        <f>'Cuestionario inicial'!F459</f>
        <v>0</v>
      </c>
      <c r="G459" s="225">
        <f>'Cuestionario inicial'!G459</f>
        <v>0</v>
      </c>
      <c r="H459" s="225">
        <f>'Cuestionario inicial'!H459</f>
        <v>0</v>
      </c>
      <c r="I459" s="225">
        <f>'Cuestionario inicial'!I459</f>
        <v>0</v>
      </c>
      <c r="J459" s="225">
        <f>'Cuestionario inicial'!J459</f>
        <v>0</v>
      </c>
      <c r="K459" s="226">
        <f>'Cuestionario inicial'!K459</f>
        <v>0</v>
      </c>
      <c r="L459" s="225">
        <f>'Cuestionario inicial'!L459</f>
        <v>0</v>
      </c>
      <c r="M459" s="225">
        <f>'Cuestionario inicial'!M459</f>
        <v>0</v>
      </c>
      <c r="N459" s="227">
        <f>'Cuestionario inicial'!N459</f>
        <v>0</v>
      </c>
      <c r="O45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5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5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5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5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5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5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5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5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5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5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5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5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59" s="238" t="str">
        <f>IF(Tabla47[[#This Row],[A veces siento que hago todo mal. ]]&gt;=Tabla4[[#This Row],[A veces siento que hago todo mal. ]]+1,"SI",IF(Tabla47[[#This Row],[A veces siento que hago todo mal. ]]="","","NO"))</f>
        <v/>
      </c>
      <c r="AC45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5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5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5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5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5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59" s="242" t="str">
        <f t="shared" si="7"/>
        <v/>
      </c>
    </row>
    <row r="460" spans="1:35" x14ac:dyDescent="0.5">
      <c r="A460" s="199">
        <v>458</v>
      </c>
      <c r="B460" s="213">
        <f>'Cuestionario inicial'!B460</f>
        <v>0</v>
      </c>
      <c r="C460" s="214">
        <f>'Cuestionario inicial'!C460</f>
        <v>0</v>
      </c>
      <c r="D460" s="214">
        <f>'Cuestionario inicial'!D460</f>
        <v>0</v>
      </c>
      <c r="E460" s="214">
        <f>'Cuestionario inicial'!E460</f>
        <v>0</v>
      </c>
      <c r="F460" s="215">
        <f>'Cuestionario inicial'!F460</f>
        <v>0</v>
      </c>
      <c r="G460" s="216">
        <f>'Cuestionario inicial'!G460</f>
        <v>0</v>
      </c>
      <c r="H460" s="214">
        <f>'Cuestionario inicial'!H460</f>
        <v>0</v>
      </c>
      <c r="I460" s="214">
        <f>'Cuestionario inicial'!I460</f>
        <v>0</v>
      </c>
      <c r="J460" s="217">
        <f>'Cuestionario inicial'!J460</f>
        <v>0</v>
      </c>
      <c r="K460" s="218">
        <f>'Cuestionario inicial'!K460</f>
        <v>0</v>
      </c>
      <c r="L460" s="219">
        <f>'Cuestionario inicial'!L460</f>
        <v>0</v>
      </c>
      <c r="M460" s="219">
        <f>'Cuestionario inicial'!M460</f>
        <v>0</v>
      </c>
      <c r="N460" s="223">
        <f>'Cuestionario inicial'!N460</f>
        <v>0</v>
      </c>
      <c r="O46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0" s="238" t="str">
        <f>IF(Tabla47[[#This Row],[A veces siento que hago todo mal. ]]&gt;=Tabla4[[#This Row],[A veces siento que hago todo mal. ]]+1,"SI",IF(Tabla47[[#This Row],[A veces siento que hago todo mal. ]]="","","NO"))</f>
        <v/>
      </c>
      <c r="AC46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0" s="242" t="str">
        <f t="shared" si="7"/>
        <v/>
      </c>
    </row>
    <row r="461" spans="1:35" x14ac:dyDescent="0.5">
      <c r="A461" s="199">
        <v>459</v>
      </c>
      <c r="B461" s="224">
        <f>'Cuestionario inicial'!B461</f>
        <v>0</v>
      </c>
      <c r="C461" s="225">
        <f>'Cuestionario inicial'!C461</f>
        <v>0</v>
      </c>
      <c r="D461" s="225">
        <f>'Cuestionario inicial'!D461</f>
        <v>0</v>
      </c>
      <c r="E461" s="225">
        <f>'Cuestionario inicial'!E461</f>
        <v>0</v>
      </c>
      <c r="F461" s="225">
        <f>'Cuestionario inicial'!F461</f>
        <v>0</v>
      </c>
      <c r="G461" s="225">
        <f>'Cuestionario inicial'!G461</f>
        <v>0</v>
      </c>
      <c r="H461" s="225">
        <f>'Cuestionario inicial'!H461</f>
        <v>0</v>
      </c>
      <c r="I461" s="225">
        <f>'Cuestionario inicial'!I461</f>
        <v>0</v>
      </c>
      <c r="J461" s="225">
        <f>'Cuestionario inicial'!J461</f>
        <v>0</v>
      </c>
      <c r="K461" s="226">
        <f>'Cuestionario inicial'!K461</f>
        <v>0</v>
      </c>
      <c r="L461" s="225">
        <f>'Cuestionario inicial'!L461</f>
        <v>0</v>
      </c>
      <c r="M461" s="225">
        <f>'Cuestionario inicial'!M461</f>
        <v>0</v>
      </c>
      <c r="N461" s="227">
        <f>'Cuestionario inicial'!N461</f>
        <v>0</v>
      </c>
      <c r="O46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1" s="238" t="str">
        <f>IF(Tabla47[[#This Row],[A veces siento que hago todo mal. ]]&gt;=Tabla4[[#This Row],[A veces siento que hago todo mal. ]]+1,"SI",IF(Tabla47[[#This Row],[A veces siento que hago todo mal. ]]="","","NO"))</f>
        <v/>
      </c>
      <c r="AC46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1" s="242" t="str">
        <f t="shared" si="7"/>
        <v/>
      </c>
    </row>
    <row r="462" spans="1:35" x14ac:dyDescent="0.5">
      <c r="A462" s="199">
        <v>460</v>
      </c>
      <c r="B462" s="213">
        <f>'Cuestionario inicial'!B462</f>
        <v>0</v>
      </c>
      <c r="C462" s="214">
        <f>'Cuestionario inicial'!C462</f>
        <v>0</v>
      </c>
      <c r="D462" s="214">
        <f>'Cuestionario inicial'!D462</f>
        <v>0</v>
      </c>
      <c r="E462" s="214">
        <f>'Cuestionario inicial'!E462</f>
        <v>0</v>
      </c>
      <c r="F462" s="215">
        <f>'Cuestionario inicial'!F462</f>
        <v>0</v>
      </c>
      <c r="G462" s="216">
        <f>'Cuestionario inicial'!G462</f>
        <v>0</v>
      </c>
      <c r="H462" s="214">
        <f>'Cuestionario inicial'!H462</f>
        <v>0</v>
      </c>
      <c r="I462" s="214">
        <f>'Cuestionario inicial'!I462</f>
        <v>0</v>
      </c>
      <c r="J462" s="217">
        <f>'Cuestionario inicial'!J462</f>
        <v>0</v>
      </c>
      <c r="K462" s="218">
        <f>'Cuestionario inicial'!K462</f>
        <v>0</v>
      </c>
      <c r="L462" s="219">
        <f>'Cuestionario inicial'!L462</f>
        <v>0</v>
      </c>
      <c r="M462" s="219">
        <f>'Cuestionario inicial'!M462</f>
        <v>0</v>
      </c>
      <c r="N462" s="223">
        <f>'Cuestionario inicial'!N462</f>
        <v>0</v>
      </c>
      <c r="O46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2" s="238" t="str">
        <f>IF(Tabla47[[#This Row],[A veces siento que hago todo mal. ]]&gt;=Tabla4[[#This Row],[A veces siento que hago todo mal. ]]+1,"SI",IF(Tabla47[[#This Row],[A veces siento que hago todo mal. ]]="","","NO"))</f>
        <v/>
      </c>
      <c r="AC46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2" s="242" t="str">
        <f t="shared" si="7"/>
        <v/>
      </c>
    </row>
    <row r="463" spans="1:35" x14ac:dyDescent="0.5">
      <c r="A463" s="199">
        <v>461</v>
      </c>
      <c r="B463" s="224">
        <f>'Cuestionario inicial'!B463</f>
        <v>0</v>
      </c>
      <c r="C463" s="225">
        <f>'Cuestionario inicial'!C463</f>
        <v>0</v>
      </c>
      <c r="D463" s="225">
        <f>'Cuestionario inicial'!D463</f>
        <v>0</v>
      </c>
      <c r="E463" s="225">
        <f>'Cuestionario inicial'!E463</f>
        <v>0</v>
      </c>
      <c r="F463" s="225">
        <f>'Cuestionario inicial'!F463</f>
        <v>0</v>
      </c>
      <c r="G463" s="225">
        <f>'Cuestionario inicial'!G463</f>
        <v>0</v>
      </c>
      <c r="H463" s="225">
        <f>'Cuestionario inicial'!H463</f>
        <v>0</v>
      </c>
      <c r="I463" s="225">
        <f>'Cuestionario inicial'!I463</f>
        <v>0</v>
      </c>
      <c r="J463" s="225">
        <f>'Cuestionario inicial'!J463</f>
        <v>0</v>
      </c>
      <c r="K463" s="226">
        <f>'Cuestionario inicial'!K463</f>
        <v>0</v>
      </c>
      <c r="L463" s="225">
        <f>'Cuestionario inicial'!L463</f>
        <v>0</v>
      </c>
      <c r="M463" s="225">
        <f>'Cuestionario inicial'!M463</f>
        <v>0</v>
      </c>
      <c r="N463" s="227">
        <f>'Cuestionario inicial'!N463</f>
        <v>0</v>
      </c>
      <c r="O46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3" s="238" t="str">
        <f>IF(Tabla47[[#This Row],[A veces siento que hago todo mal. ]]&gt;=Tabla4[[#This Row],[A veces siento que hago todo mal. ]]+1,"SI",IF(Tabla47[[#This Row],[A veces siento que hago todo mal. ]]="","","NO"))</f>
        <v/>
      </c>
      <c r="AC46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3" s="242" t="str">
        <f t="shared" si="7"/>
        <v/>
      </c>
    </row>
    <row r="464" spans="1:35" x14ac:dyDescent="0.5">
      <c r="A464" s="199">
        <v>462</v>
      </c>
      <c r="B464" s="213">
        <f>'Cuestionario inicial'!B464</f>
        <v>0</v>
      </c>
      <c r="C464" s="214">
        <f>'Cuestionario inicial'!C464</f>
        <v>0</v>
      </c>
      <c r="D464" s="214">
        <f>'Cuestionario inicial'!D464</f>
        <v>0</v>
      </c>
      <c r="E464" s="214">
        <f>'Cuestionario inicial'!E464</f>
        <v>0</v>
      </c>
      <c r="F464" s="215">
        <f>'Cuestionario inicial'!F464</f>
        <v>0</v>
      </c>
      <c r="G464" s="216">
        <f>'Cuestionario inicial'!G464</f>
        <v>0</v>
      </c>
      <c r="H464" s="214">
        <f>'Cuestionario inicial'!H464</f>
        <v>0</v>
      </c>
      <c r="I464" s="214">
        <f>'Cuestionario inicial'!I464</f>
        <v>0</v>
      </c>
      <c r="J464" s="217">
        <f>'Cuestionario inicial'!J464</f>
        <v>0</v>
      </c>
      <c r="K464" s="218">
        <f>'Cuestionario inicial'!K464</f>
        <v>0</v>
      </c>
      <c r="L464" s="219">
        <f>'Cuestionario inicial'!L464</f>
        <v>0</v>
      </c>
      <c r="M464" s="219">
        <f>'Cuestionario inicial'!M464</f>
        <v>0</v>
      </c>
      <c r="N464" s="223">
        <f>'Cuestionario inicial'!N464</f>
        <v>0</v>
      </c>
      <c r="O46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4" s="238" t="str">
        <f>IF(Tabla47[[#This Row],[A veces siento que hago todo mal. ]]&gt;=Tabla4[[#This Row],[A veces siento que hago todo mal. ]]+1,"SI",IF(Tabla47[[#This Row],[A veces siento que hago todo mal. ]]="","","NO"))</f>
        <v/>
      </c>
      <c r="AC46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4" s="242" t="str">
        <f t="shared" si="7"/>
        <v/>
      </c>
    </row>
    <row r="465" spans="1:35" x14ac:dyDescent="0.5">
      <c r="A465" s="199">
        <v>463</v>
      </c>
      <c r="B465" s="224">
        <f>'Cuestionario inicial'!B465</f>
        <v>0</v>
      </c>
      <c r="C465" s="225">
        <f>'Cuestionario inicial'!C465</f>
        <v>0</v>
      </c>
      <c r="D465" s="225">
        <f>'Cuestionario inicial'!D465</f>
        <v>0</v>
      </c>
      <c r="E465" s="225">
        <f>'Cuestionario inicial'!E465</f>
        <v>0</v>
      </c>
      <c r="F465" s="225">
        <f>'Cuestionario inicial'!F465</f>
        <v>0</v>
      </c>
      <c r="G465" s="225">
        <f>'Cuestionario inicial'!G465</f>
        <v>0</v>
      </c>
      <c r="H465" s="225">
        <f>'Cuestionario inicial'!H465</f>
        <v>0</v>
      </c>
      <c r="I465" s="225">
        <f>'Cuestionario inicial'!I465</f>
        <v>0</v>
      </c>
      <c r="J465" s="225">
        <f>'Cuestionario inicial'!J465</f>
        <v>0</v>
      </c>
      <c r="K465" s="226">
        <f>'Cuestionario inicial'!K465</f>
        <v>0</v>
      </c>
      <c r="L465" s="225">
        <f>'Cuestionario inicial'!L465</f>
        <v>0</v>
      </c>
      <c r="M465" s="225">
        <f>'Cuestionario inicial'!M465</f>
        <v>0</v>
      </c>
      <c r="N465" s="227">
        <f>'Cuestionario inicial'!N465</f>
        <v>0</v>
      </c>
      <c r="O46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5" s="238" t="str">
        <f>IF(Tabla47[[#This Row],[A veces siento que hago todo mal. ]]&gt;=Tabla4[[#This Row],[A veces siento que hago todo mal. ]]+1,"SI",IF(Tabla47[[#This Row],[A veces siento que hago todo mal. ]]="","","NO"))</f>
        <v/>
      </c>
      <c r="AC46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5" s="242" t="str">
        <f t="shared" si="7"/>
        <v/>
      </c>
    </row>
    <row r="466" spans="1:35" x14ac:dyDescent="0.5">
      <c r="A466" s="199">
        <v>464</v>
      </c>
      <c r="B466" s="213">
        <f>'Cuestionario inicial'!B466</f>
        <v>0</v>
      </c>
      <c r="C466" s="214">
        <f>'Cuestionario inicial'!C466</f>
        <v>0</v>
      </c>
      <c r="D466" s="214">
        <f>'Cuestionario inicial'!D466</f>
        <v>0</v>
      </c>
      <c r="E466" s="214">
        <f>'Cuestionario inicial'!E466</f>
        <v>0</v>
      </c>
      <c r="F466" s="215">
        <f>'Cuestionario inicial'!F466</f>
        <v>0</v>
      </c>
      <c r="G466" s="216">
        <f>'Cuestionario inicial'!G466</f>
        <v>0</v>
      </c>
      <c r="H466" s="214">
        <f>'Cuestionario inicial'!H466</f>
        <v>0</v>
      </c>
      <c r="I466" s="214">
        <f>'Cuestionario inicial'!I466</f>
        <v>0</v>
      </c>
      <c r="J466" s="217">
        <f>'Cuestionario inicial'!J466</f>
        <v>0</v>
      </c>
      <c r="K466" s="218">
        <f>'Cuestionario inicial'!K466</f>
        <v>0</v>
      </c>
      <c r="L466" s="219">
        <f>'Cuestionario inicial'!L466</f>
        <v>0</v>
      </c>
      <c r="M466" s="219">
        <f>'Cuestionario inicial'!M466</f>
        <v>0</v>
      </c>
      <c r="N466" s="223">
        <f>'Cuestionario inicial'!N466</f>
        <v>0</v>
      </c>
      <c r="O46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6" s="238" t="str">
        <f>IF(Tabla47[[#This Row],[A veces siento que hago todo mal. ]]&gt;=Tabla4[[#This Row],[A veces siento que hago todo mal. ]]+1,"SI",IF(Tabla47[[#This Row],[A veces siento que hago todo mal. ]]="","","NO"))</f>
        <v/>
      </c>
      <c r="AC46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6" s="242" t="str">
        <f t="shared" si="7"/>
        <v/>
      </c>
    </row>
    <row r="467" spans="1:35" x14ac:dyDescent="0.5">
      <c r="A467" s="199">
        <v>465</v>
      </c>
      <c r="B467" s="224">
        <f>'Cuestionario inicial'!B467</f>
        <v>0</v>
      </c>
      <c r="C467" s="225">
        <f>'Cuestionario inicial'!C467</f>
        <v>0</v>
      </c>
      <c r="D467" s="225">
        <f>'Cuestionario inicial'!D467</f>
        <v>0</v>
      </c>
      <c r="E467" s="225">
        <f>'Cuestionario inicial'!E467</f>
        <v>0</v>
      </c>
      <c r="F467" s="225">
        <f>'Cuestionario inicial'!F467</f>
        <v>0</v>
      </c>
      <c r="G467" s="225">
        <f>'Cuestionario inicial'!G467</f>
        <v>0</v>
      </c>
      <c r="H467" s="225">
        <f>'Cuestionario inicial'!H467</f>
        <v>0</v>
      </c>
      <c r="I467" s="225">
        <f>'Cuestionario inicial'!I467</f>
        <v>0</v>
      </c>
      <c r="J467" s="225">
        <f>'Cuestionario inicial'!J467</f>
        <v>0</v>
      </c>
      <c r="K467" s="226">
        <f>'Cuestionario inicial'!K467</f>
        <v>0</v>
      </c>
      <c r="L467" s="225">
        <f>'Cuestionario inicial'!L467</f>
        <v>0</v>
      </c>
      <c r="M467" s="225">
        <f>'Cuestionario inicial'!M467</f>
        <v>0</v>
      </c>
      <c r="N467" s="227">
        <f>'Cuestionario inicial'!N467</f>
        <v>0</v>
      </c>
      <c r="O46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7" s="238" t="str">
        <f>IF(Tabla47[[#This Row],[A veces siento que hago todo mal. ]]&gt;=Tabla4[[#This Row],[A veces siento que hago todo mal. ]]+1,"SI",IF(Tabla47[[#This Row],[A veces siento que hago todo mal. ]]="","","NO"))</f>
        <v/>
      </c>
      <c r="AC46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7" s="242" t="str">
        <f t="shared" si="7"/>
        <v/>
      </c>
    </row>
    <row r="468" spans="1:35" x14ac:dyDescent="0.5">
      <c r="A468" s="199">
        <v>466</v>
      </c>
      <c r="B468" s="213">
        <f>'Cuestionario inicial'!B468</f>
        <v>0</v>
      </c>
      <c r="C468" s="214">
        <f>'Cuestionario inicial'!C468</f>
        <v>0</v>
      </c>
      <c r="D468" s="214">
        <f>'Cuestionario inicial'!D468</f>
        <v>0</v>
      </c>
      <c r="E468" s="214">
        <f>'Cuestionario inicial'!E468</f>
        <v>0</v>
      </c>
      <c r="F468" s="215">
        <f>'Cuestionario inicial'!F468</f>
        <v>0</v>
      </c>
      <c r="G468" s="216">
        <f>'Cuestionario inicial'!G468</f>
        <v>0</v>
      </c>
      <c r="H468" s="214">
        <f>'Cuestionario inicial'!H468</f>
        <v>0</v>
      </c>
      <c r="I468" s="214">
        <f>'Cuestionario inicial'!I468</f>
        <v>0</v>
      </c>
      <c r="J468" s="217">
        <f>'Cuestionario inicial'!J468</f>
        <v>0</v>
      </c>
      <c r="K468" s="218">
        <f>'Cuestionario inicial'!K468</f>
        <v>0</v>
      </c>
      <c r="L468" s="219">
        <f>'Cuestionario inicial'!L468</f>
        <v>0</v>
      </c>
      <c r="M468" s="219">
        <f>'Cuestionario inicial'!M468</f>
        <v>0</v>
      </c>
      <c r="N468" s="223">
        <f>'Cuestionario inicial'!N468</f>
        <v>0</v>
      </c>
      <c r="O46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8" s="238" t="str">
        <f>IF(Tabla47[[#This Row],[A veces siento que hago todo mal. ]]&gt;=Tabla4[[#This Row],[A veces siento que hago todo mal. ]]+1,"SI",IF(Tabla47[[#This Row],[A veces siento que hago todo mal. ]]="","","NO"))</f>
        <v/>
      </c>
      <c r="AC46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8" s="242" t="str">
        <f t="shared" si="7"/>
        <v/>
      </c>
    </row>
    <row r="469" spans="1:35" x14ac:dyDescent="0.5">
      <c r="A469" s="199">
        <v>467</v>
      </c>
      <c r="B469" s="224">
        <f>'Cuestionario inicial'!B469</f>
        <v>0</v>
      </c>
      <c r="C469" s="225">
        <f>'Cuestionario inicial'!C469</f>
        <v>0</v>
      </c>
      <c r="D469" s="225">
        <f>'Cuestionario inicial'!D469</f>
        <v>0</v>
      </c>
      <c r="E469" s="225">
        <f>'Cuestionario inicial'!E469</f>
        <v>0</v>
      </c>
      <c r="F469" s="225">
        <f>'Cuestionario inicial'!F469</f>
        <v>0</v>
      </c>
      <c r="G469" s="225">
        <f>'Cuestionario inicial'!G469</f>
        <v>0</v>
      </c>
      <c r="H469" s="225">
        <f>'Cuestionario inicial'!H469</f>
        <v>0</v>
      </c>
      <c r="I469" s="225">
        <f>'Cuestionario inicial'!I469</f>
        <v>0</v>
      </c>
      <c r="J469" s="225">
        <f>'Cuestionario inicial'!J469</f>
        <v>0</v>
      </c>
      <c r="K469" s="226">
        <f>'Cuestionario inicial'!K469</f>
        <v>0</v>
      </c>
      <c r="L469" s="225">
        <f>'Cuestionario inicial'!L469</f>
        <v>0</v>
      </c>
      <c r="M469" s="225">
        <f>'Cuestionario inicial'!M469</f>
        <v>0</v>
      </c>
      <c r="N469" s="227">
        <f>'Cuestionario inicial'!N469</f>
        <v>0</v>
      </c>
      <c r="O46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6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6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6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6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6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6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6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6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6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6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6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6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69" s="238" t="str">
        <f>IF(Tabla47[[#This Row],[A veces siento que hago todo mal. ]]&gt;=Tabla4[[#This Row],[A veces siento que hago todo mal. ]]+1,"SI",IF(Tabla47[[#This Row],[A veces siento que hago todo mal. ]]="","","NO"))</f>
        <v/>
      </c>
      <c r="AC46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6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6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6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6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6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69" s="242" t="str">
        <f t="shared" si="7"/>
        <v/>
      </c>
    </row>
    <row r="470" spans="1:35" x14ac:dyDescent="0.5">
      <c r="A470" s="199">
        <v>468</v>
      </c>
      <c r="B470" s="213">
        <f>'Cuestionario inicial'!B470</f>
        <v>0</v>
      </c>
      <c r="C470" s="214">
        <f>'Cuestionario inicial'!C470</f>
        <v>0</v>
      </c>
      <c r="D470" s="214">
        <f>'Cuestionario inicial'!D470</f>
        <v>0</v>
      </c>
      <c r="E470" s="214">
        <f>'Cuestionario inicial'!E470</f>
        <v>0</v>
      </c>
      <c r="F470" s="215">
        <f>'Cuestionario inicial'!F470</f>
        <v>0</v>
      </c>
      <c r="G470" s="216">
        <f>'Cuestionario inicial'!G470</f>
        <v>0</v>
      </c>
      <c r="H470" s="214">
        <f>'Cuestionario inicial'!H470</f>
        <v>0</v>
      </c>
      <c r="I470" s="214">
        <f>'Cuestionario inicial'!I470</f>
        <v>0</v>
      </c>
      <c r="J470" s="217">
        <f>'Cuestionario inicial'!J470</f>
        <v>0</v>
      </c>
      <c r="K470" s="218">
        <f>'Cuestionario inicial'!K470</f>
        <v>0</v>
      </c>
      <c r="L470" s="219">
        <f>'Cuestionario inicial'!L470</f>
        <v>0</v>
      </c>
      <c r="M470" s="219">
        <f>'Cuestionario inicial'!M470</f>
        <v>0</v>
      </c>
      <c r="N470" s="223">
        <f>'Cuestionario inicial'!N470</f>
        <v>0</v>
      </c>
      <c r="O47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0" s="238" t="str">
        <f>IF(Tabla47[[#This Row],[A veces siento que hago todo mal. ]]&gt;=Tabla4[[#This Row],[A veces siento que hago todo mal. ]]+1,"SI",IF(Tabla47[[#This Row],[A veces siento que hago todo mal. ]]="","","NO"))</f>
        <v/>
      </c>
      <c r="AC47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0" s="242" t="str">
        <f t="shared" si="7"/>
        <v/>
      </c>
    </row>
    <row r="471" spans="1:35" x14ac:dyDescent="0.5">
      <c r="A471" s="199">
        <v>469</v>
      </c>
      <c r="B471" s="224">
        <f>'Cuestionario inicial'!B471</f>
        <v>0</v>
      </c>
      <c r="C471" s="225">
        <f>'Cuestionario inicial'!C471</f>
        <v>0</v>
      </c>
      <c r="D471" s="225">
        <f>'Cuestionario inicial'!D471</f>
        <v>0</v>
      </c>
      <c r="E471" s="225">
        <f>'Cuestionario inicial'!E471</f>
        <v>0</v>
      </c>
      <c r="F471" s="225">
        <f>'Cuestionario inicial'!F471</f>
        <v>0</v>
      </c>
      <c r="G471" s="225">
        <f>'Cuestionario inicial'!G471</f>
        <v>0</v>
      </c>
      <c r="H471" s="225">
        <f>'Cuestionario inicial'!H471</f>
        <v>0</v>
      </c>
      <c r="I471" s="225">
        <f>'Cuestionario inicial'!I471</f>
        <v>0</v>
      </c>
      <c r="J471" s="225">
        <f>'Cuestionario inicial'!J471</f>
        <v>0</v>
      </c>
      <c r="K471" s="226">
        <f>'Cuestionario inicial'!K471</f>
        <v>0</v>
      </c>
      <c r="L471" s="225">
        <f>'Cuestionario inicial'!L471</f>
        <v>0</v>
      </c>
      <c r="M471" s="225">
        <f>'Cuestionario inicial'!M471</f>
        <v>0</v>
      </c>
      <c r="N471" s="227">
        <f>'Cuestionario inicial'!N471</f>
        <v>0</v>
      </c>
      <c r="O47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1" s="238" t="str">
        <f>IF(Tabla47[[#This Row],[A veces siento que hago todo mal. ]]&gt;=Tabla4[[#This Row],[A veces siento que hago todo mal. ]]+1,"SI",IF(Tabla47[[#This Row],[A veces siento que hago todo mal. ]]="","","NO"))</f>
        <v/>
      </c>
      <c r="AC47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1" s="242" t="str">
        <f t="shared" si="7"/>
        <v/>
      </c>
    </row>
    <row r="472" spans="1:35" x14ac:dyDescent="0.5">
      <c r="A472" s="199">
        <v>470</v>
      </c>
      <c r="B472" s="213">
        <f>'Cuestionario inicial'!B472</f>
        <v>0</v>
      </c>
      <c r="C472" s="214">
        <f>'Cuestionario inicial'!C472</f>
        <v>0</v>
      </c>
      <c r="D472" s="214">
        <f>'Cuestionario inicial'!D472</f>
        <v>0</v>
      </c>
      <c r="E472" s="214">
        <f>'Cuestionario inicial'!E472</f>
        <v>0</v>
      </c>
      <c r="F472" s="215">
        <f>'Cuestionario inicial'!F472</f>
        <v>0</v>
      </c>
      <c r="G472" s="216">
        <f>'Cuestionario inicial'!G472</f>
        <v>0</v>
      </c>
      <c r="H472" s="214">
        <f>'Cuestionario inicial'!H472</f>
        <v>0</v>
      </c>
      <c r="I472" s="214">
        <f>'Cuestionario inicial'!I472</f>
        <v>0</v>
      </c>
      <c r="J472" s="217">
        <f>'Cuestionario inicial'!J472</f>
        <v>0</v>
      </c>
      <c r="K472" s="218">
        <f>'Cuestionario inicial'!K472</f>
        <v>0</v>
      </c>
      <c r="L472" s="219">
        <f>'Cuestionario inicial'!L472</f>
        <v>0</v>
      </c>
      <c r="M472" s="219">
        <f>'Cuestionario inicial'!M472</f>
        <v>0</v>
      </c>
      <c r="N472" s="223">
        <f>'Cuestionario inicial'!N472</f>
        <v>0</v>
      </c>
      <c r="O47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2" s="238" t="str">
        <f>IF(Tabla47[[#This Row],[A veces siento que hago todo mal. ]]&gt;=Tabla4[[#This Row],[A veces siento que hago todo mal. ]]+1,"SI",IF(Tabla47[[#This Row],[A veces siento que hago todo mal. ]]="","","NO"))</f>
        <v/>
      </c>
      <c r="AC47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2" s="242" t="str">
        <f t="shared" si="7"/>
        <v/>
      </c>
    </row>
    <row r="473" spans="1:35" x14ac:dyDescent="0.5">
      <c r="A473" s="199">
        <v>471</v>
      </c>
      <c r="B473" s="224">
        <f>'Cuestionario inicial'!B473</f>
        <v>0</v>
      </c>
      <c r="C473" s="225">
        <f>'Cuestionario inicial'!C473</f>
        <v>0</v>
      </c>
      <c r="D473" s="225">
        <f>'Cuestionario inicial'!D473</f>
        <v>0</v>
      </c>
      <c r="E473" s="225">
        <f>'Cuestionario inicial'!E473</f>
        <v>0</v>
      </c>
      <c r="F473" s="225">
        <f>'Cuestionario inicial'!F473</f>
        <v>0</v>
      </c>
      <c r="G473" s="225">
        <f>'Cuestionario inicial'!G473</f>
        <v>0</v>
      </c>
      <c r="H473" s="225">
        <f>'Cuestionario inicial'!H473</f>
        <v>0</v>
      </c>
      <c r="I473" s="225">
        <f>'Cuestionario inicial'!I473</f>
        <v>0</v>
      </c>
      <c r="J473" s="225">
        <f>'Cuestionario inicial'!J473</f>
        <v>0</v>
      </c>
      <c r="K473" s="226">
        <f>'Cuestionario inicial'!K473</f>
        <v>0</v>
      </c>
      <c r="L473" s="225">
        <f>'Cuestionario inicial'!L473</f>
        <v>0</v>
      </c>
      <c r="M473" s="225">
        <f>'Cuestionario inicial'!M473</f>
        <v>0</v>
      </c>
      <c r="N473" s="227">
        <f>'Cuestionario inicial'!N473</f>
        <v>0</v>
      </c>
      <c r="O47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3" s="238" t="str">
        <f>IF(Tabla47[[#This Row],[A veces siento que hago todo mal. ]]&gt;=Tabla4[[#This Row],[A veces siento que hago todo mal. ]]+1,"SI",IF(Tabla47[[#This Row],[A veces siento que hago todo mal. ]]="","","NO"))</f>
        <v/>
      </c>
      <c r="AC47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3" s="242" t="str">
        <f t="shared" si="7"/>
        <v/>
      </c>
    </row>
    <row r="474" spans="1:35" x14ac:dyDescent="0.5">
      <c r="A474" s="199">
        <v>472</v>
      </c>
      <c r="B474" s="213">
        <f>'Cuestionario inicial'!B474</f>
        <v>0</v>
      </c>
      <c r="C474" s="214">
        <f>'Cuestionario inicial'!C474</f>
        <v>0</v>
      </c>
      <c r="D474" s="214">
        <f>'Cuestionario inicial'!D474</f>
        <v>0</v>
      </c>
      <c r="E474" s="214">
        <f>'Cuestionario inicial'!E474</f>
        <v>0</v>
      </c>
      <c r="F474" s="215">
        <f>'Cuestionario inicial'!F474</f>
        <v>0</v>
      </c>
      <c r="G474" s="216">
        <f>'Cuestionario inicial'!G474</f>
        <v>0</v>
      </c>
      <c r="H474" s="214">
        <f>'Cuestionario inicial'!H474</f>
        <v>0</v>
      </c>
      <c r="I474" s="214">
        <f>'Cuestionario inicial'!I474</f>
        <v>0</v>
      </c>
      <c r="J474" s="217">
        <f>'Cuestionario inicial'!J474</f>
        <v>0</v>
      </c>
      <c r="K474" s="218">
        <f>'Cuestionario inicial'!K474</f>
        <v>0</v>
      </c>
      <c r="L474" s="219">
        <f>'Cuestionario inicial'!L474</f>
        <v>0</v>
      </c>
      <c r="M474" s="219">
        <f>'Cuestionario inicial'!M474</f>
        <v>0</v>
      </c>
      <c r="N474" s="223">
        <f>'Cuestionario inicial'!N474</f>
        <v>0</v>
      </c>
      <c r="O47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4" s="238" t="str">
        <f>IF(Tabla47[[#This Row],[A veces siento que hago todo mal. ]]&gt;=Tabla4[[#This Row],[A veces siento que hago todo mal. ]]+1,"SI",IF(Tabla47[[#This Row],[A veces siento que hago todo mal. ]]="","","NO"))</f>
        <v/>
      </c>
      <c r="AC47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4" s="242" t="str">
        <f t="shared" si="7"/>
        <v/>
      </c>
    </row>
    <row r="475" spans="1:35" x14ac:dyDescent="0.5">
      <c r="A475" s="199">
        <v>473</v>
      </c>
      <c r="B475" s="224">
        <f>'Cuestionario inicial'!B475</f>
        <v>0</v>
      </c>
      <c r="C475" s="225">
        <f>'Cuestionario inicial'!C475</f>
        <v>0</v>
      </c>
      <c r="D475" s="225">
        <f>'Cuestionario inicial'!D475</f>
        <v>0</v>
      </c>
      <c r="E475" s="225">
        <f>'Cuestionario inicial'!E475</f>
        <v>0</v>
      </c>
      <c r="F475" s="225">
        <f>'Cuestionario inicial'!F475</f>
        <v>0</v>
      </c>
      <c r="G475" s="225">
        <f>'Cuestionario inicial'!G475</f>
        <v>0</v>
      </c>
      <c r="H475" s="225">
        <f>'Cuestionario inicial'!H475</f>
        <v>0</v>
      </c>
      <c r="I475" s="225">
        <f>'Cuestionario inicial'!I475</f>
        <v>0</v>
      </c>
      <c r="J475" s="225">
        <f>'Cuestionario inicial'!J475</f>
        <v>0</v>
      </c>
      <c r="K475" s="226">
        <f>'Cuestionario inicial'!K475</f>
        <v>0</v>
      </c>
      <c r="L475" s="225">
        <f>'Cuestionario inicial'!L475</f>
        <v>0</v>
      </c>
      <c r="M475" s="225">
        <f>'Cuestionario inicial'!M475</f>
        <v>0</v>
      </c>
      <c r="N475" s="227">
        <f>'Cuestionario inicial'!N475</f>
        <v>0</v>
      </c>
      <c r="O47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5" s="238" t="str">
        <f>IF(Tabla47[[#This Row],[A veces siento que hago todo mal. ]]&gt;=Tabla4[[#This Row],[A veces siento que hago todo mal. ]]+1,"SI",IF(Tabla47[[#This Row],[A veces siento que hago todo mal. ]]="","","NO"))</f>
        <v/>
      </c>
      <c r="AC47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5" s="242" t="str">
        <f t="shared" si="7"/>
        <v/>
      </c>
    </row>
    <row r="476" spans="1:35" x14ac:dyDescent="0.5">
      <c r="A476" s="199">
        <v>474</v>
      </c>
      <c r="B476" s="213">
        <f>'Cuestionario inicial'!B476</f>
        <v>0</v>
      </c>
      <c r="C476" s="214">
        <f>'Cuestionario inicial'!C476</f>
        <v>0</v>
      </c>
      <c r="D476" s="214">
        <f>'Cuestionario inicial'!D476</f>
        <v>0</v>
      </c>
      <c r="E476" s="214">
        <f>'Cuestionario inicial'!E476</f>
        <v>0</v>
      </c>
      <c r="F476" s="215">
        <f>'Cuestionario inicial'!F476</f>
        <v>0</v>
      </c>
      <c r="G476" s="216">
        <f>'Cuestionario inicial'!G476</f>
        <v>0</v>
      </c>
      <c r="H476" s="214">
        <f>'Cuestionario inicial'!H476</f>
        <v>0</v>
      </c>
      <c r="I476" s="214">
        <f>'Cuestionario inicial'!I476</f>
        <v>0</v>
      </c>
      <c r="J476" s="217">
        <f>'Cuestionario inicial'!J476</f>
        <v>0</v>
      </c>
      <c r="K476" s="218">
        <f>'Cuestionario inicial'!K476</f>
        <v>0</v>
      </c>
      <c r="L476" s="219">
        <f>'Cuestionario inicial'!L476</f>
        <v>0</v>
      </c>
      <c r="M476" s="219">
        <f>'Cuestionario inicial'!M476</f>
        <v>0</v>
      </c>
      <c r="N476" s="223">
        <f>'Cuestionario inicial'!N476</f>
        <v>0</v>
      </c>
      <c r="O47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6" s="238" t="str">
        <f>IF(Tabla47[[#This Row],[A veces siento que hago todo mal. ]]&gt;=Tabla4[[#This Row],[A veces siento que hago todo mal. ]]+1,"SI",IF(Tabla47[[#This Row],[A veces siento que hago todo mal. ]]="","","NO"))</f>
        <v/>
      </c>
      <c r="AC47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6" s="242" t="str">
        <f t="shared" si="7"/>
        <v/>
      </c>
    </row>
    <row r="477" spans="1:35" x14ac:dyDescent="0.5">
      <c r="A477" s="199">
        <v>475</v>
      </c>
      <c r="B477" s="224">
        <f>'Cuestionario inicial'!B477</f>
        <v>0</v>
      </c>
      <c r="C477" s="225">
        <f>'Cuestionario inicial'!C477</f>
        <v>0</v>
      </c>
      <c r="D477" s="225">
        <f>'Cuestionario inicial'!D477</f>
        <v>0</v>
      </c>
      <c r="E477" s="225">
        <f>'Cuestionario inicial'!E477</f>
        <v>0</v>
      </c>
      <c r="F477" s="225">
        <f>'Cuestionario inicial'!F477</f>
        <v>0</v>
      </c>
      <c r="G477" s="225">
        <f>'Cuestionario inicial'!G477</f>
        <v>0</v>
      </c>
      <c r="H477" s="225">
        <f>'Cuestionario inicial'!H477</f>
        <v>0</v>
      </c>
      <c r="I477" s="225">
        <f>'Cuestionario inicial'!I477</f>
        <v>0</v>
      </c>
      <c r="J477" s="225">
        <f>'Cuestionario inicial'!J477</f>
        <v>0</v>
      </c>
      <c r="K477" s="226">
        <f>'Cuestionario inicial'!K477</f>
        <v>0</v>
      </c>
      <c r="L477" s="225">
        <f>'Cuestionario inicial'!L477</f>
        <v>0</v>
      </c>
      <c r="M477" s="225">
        <f>'Cuestionario inicial'!M477</f>
        <v>0</v>
      </c>
      <c r="N477" s="227">
        <f>'Cuestionario inicial'!N477</f>
        <v>0</v>
      </c>
      <c r="O47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7" s="238" t="str">
        <f>IF(Tabla47[[#This Row],[A veces siento que hago todo mal. ]]&gt;=Tabla4[[#This Row],[A veces siento que hago todo mal. ]]+1,"SI",IF(Tabla47[[#This Row],[A veces siento que hago todo mal. ]]="","","NO"))</f>
        <v/>
      </c>
      <c r="AC47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7" s="242" t="str">
        <f t="shared" si="7"/>
        <v/>
      </c>
    </row>
    <row r="478" spans="1:35" x14ac:dyDescent="0.5">
      <c r="A478" s="199">
        <v>476</v>
      </c>
      <c r="B478" s="213">
        <f>'Cuestionario inicial'!B478</f>
        <v>0</v>
      </c>
      <c r="C478" s="214">
        <f>'Cuestionario inicial'!C478</f>
        <v>0</v>
      </c>
      <c r="D478" s="214">
        <f>'Cuestionario inicial'!D478</f>
        <v>0</v>
      </c>
      <c r="E478" s="214">
        <f>'Cuestionario inicial'!E478</f>
        <v>0</v>
      </c>
      <c r="F478" s="215">
        <f>'Cuestionario inicial'!F478</f>
        <v>0</v>
      </c>
      <c r="G478" s="216">
        <f>'Cuestionario inicial'!G478</f>
        <v>0</v>
      </c>
      <c r="H478" s="214">
        <f>'Cuestionario inicial'!H478</f>
        <v>0</v>
      </c>
      <c r="I478" s="214">
        <f>'Cuestionario inicial'!I478</f>
        <v>0</v>
      </c>
      <c r="J478" s="217">
        <f>'Cuestionario inicial'!J478</f>
        <v>0</v>
      </c>
      <c r="K478" s="218">
        <f>'Cuestionario inicial'!K478</f>
        <v>0</v>
      </c>
      <c r="L478" s="219">
        <f>'Cuestionario inicial'!L478</f>
        <v>0</v>
      </c>
      <c r="M478" s="219">
        <f>'Cuestionario inicial'!M478</f>
        <v>0</v>
      </c>
      <c r="N478" s="223">
        <f>'Cuestionario inicial'!N478</f>
        <v>0</v>
      </c>
      <c r="O47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8" s="238" t="str">
        <f>IF(Tabla47[[#This Row],[A veces siento que hago todo mal. ]]&gt;=Tabla4[[#This Row],[A veces siento que hago todo mal. ]]+1,"SI",IF(Tabla47[[#This Row],[A veces siento que hago todo mal. ]]="","","NO"))</f>
        <v/>
      </c>
      <c r="AC47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8" s="242" t="str">
        <f t="shared" si="7"/>
        <v/>
      </c>
    </row>
    <row r="479" spans="1:35" x14ac:dyDescent="0.5">
      <c r="A479" s="199">
        <v>477</v>
      </c>
      <c r="B479" s="224">
        <f>'Cuestionario inicial'!B479</f>
        <v>0</v>
      </c>
      <c r="C479" s="225">
        <f>'Cuestionario inicial'!C479</f>
        <v>0</v>
      </c>
      <c r="D479" s="225">
        <f>'Cuestionario inicial'!D479</f>
        <v>0</v>
      </c>
      <c r="E479" s="225">
        <f>'Cuestionario inicial'!E479</f>
        <v>0</v>
      </c>
      <c r="F479" s="225">
        <f>'Cuestionario inicial'!F479</f>
        <v>0</v>
      </c>
      <c r="G479" s="225">
        <f>'Cuestionario inicial'!G479</f>
        <v>0</v>
      </c>
      <c r="H479" s="225">
        <f>'Cuestionario inicial'!H479</f>
        <v>0</v>
      </c>
      <c r="I479" s="225">
        <f>'Cuestionario inicial'!I479</f>
        <v>0</v>
      </c>
      <c r="J479" s="225">
        <f>'Cuestionario inicial'!J479</f>
        <v>0</v>
      </c>
      <c r="K479" s="226">
        <f>'Cuestionario inicial'!K479</f>
        <v>0</v>
      </c>
      <c r="L479" s="225">
        <f>'Cuestionario inicial'!L479</f>
        <v>0</v>
      </c>
      <c r="M479" s="225">
        <f>'Cuestionario inicial'!M479</f>
        <v>0</v>
      </c>
      <c r="N479" s="227">
        <f>'Cuestionario inicial'!N479</f>
        <v>0</v>
      </c>
      <c r="O47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7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7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7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7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7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7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7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7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7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7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7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7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79" s="238" t="str">
        <f>IF(Tabla47[[#This Row],[A veces siento que hago todo mal. ]]&gt;=Tabla4[[#This Row],[A veces siento que hago todo mal. ]]+1,"SI",IF(Tabla47[[#This Row],[A veces siento que hago todo mal. ]]="","","NO"))</f>
        <v/>
      </c>
      <c r="AC47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7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7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7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7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7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79" s="242" t="str">
        <f t="shared" si="7"/>
        <v/>
      </c>
    </row>
    <row r="480" spans="1:35" x14ac:dyDescent="0.5">
      <c r="A480" s="199">
        <v>478</v>
      </c>
      <c r="B480" s="213">
        <f>'Cuestionario inicial'!B480</f>
        <v>0</v>
      </c>
      <c r="C480" s="214">
        <f>'Cuestionario inicial'!C480</f>
        <v>0</v>
      </c>
      <c r="D480" s="214">
        <f>'Cuestionario inicial'!D480</f>
        <v>0</v>
      </c>
      <c r="E480" s="214">
        <f>'Cuestionario inicial'!E480</f>
        <v>0</v>
      </c>
      <c r="F480" s="215">
        <f>'Cuestionario inicial'!F480</f>
        <v>0</v>
      </c>
      <c r="G480" s="216">
        <f>'Cuestionario inicial'!G480</f>
        <v>0</v>
      </c>
      <c r="H480" s="214">
        <f>'Cuestionario inicial'!H480</f>
        <v>0</v>
      </c>
      <c r="I480" s="214">
        <f>'Cuestionario inicial'!I480</f>
        <v>0</v>
      </c>
      <c r="J480" s="217">
        <f>'Cuestionario inicial'!J480</f>
        <v>0</v>
      </c>
      <c r="K480" s="218">
        <f>'Cuestionario inicial'!K480</f>
        <v>0</v>
      </c>
      <c r="L480" s="219">
        <f>'Cuestionario inicial'!L480</f>
        <v>0</v>
      </c>
      <c r="M480" s="219">
        <f>'Cuestionario inicial'!M480</f>
        <v>0</v>
      </c>
      <c r="N480" s="223">
        <f>'Cuestionario inicial'!N480</f>
        <v>0</v>
      </c>
      <c r="O48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0" s="238" t="str">
        <f>IF(Tabla47[[#This Row],[A veces siento que hago todo mal. ]]&gt;=Tabla4[[#This Row],[A veces siento que hago todo mal. ]]+1,"SI",IF(Tabla47[[#This Row],[A veces siento que hago todo mal. ]]="","","NO"))</f>
        <v/>
      </c>
      <c r="AC48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0" s="242" t="str">
        <f t="shared" si="7"/>
        <v/>
      </c>
    </row>
    <row r="481" spans="1:35" x14ac:dyDescent="0.5">
      <c r="A481" s="199">
        <v>479</v>
      </c>
      <c r="B481" s="224">
        <f>'Cuestionario inicial'!B481</f>
        <v>0</v>
      </c>
      <c r="C481" s="225">
        <f>'Cuestionario inicial'!C481</f>
        <v>0</v>
      </c>
      <c r="D481" s="225">
        <f>'Cuestionario inicial'!D481</f>
        <v>0</v>
      </c>
      <c r="E481" s="225">
        <f>'Cuestionario inicial'!E481</f>
        <v>0</v>
      </c>
      <c r="F481" s="225">
        <f>'Cuestionario inicial'!F481</f>
        <v>0</v>
      </c>
      <c r="G481" s="225">
        <f>'Cuestionario inicial'!G481</f>
        <v>0</v>
      </c>
      <c r="H481" s="225">
        <f>'Cuestionario inicial'!H481</f>
        <v>0</v>
      </c>
      <c r="I481" s="225">
        <f>'Cuestionario inicial'!I481</f>
        <v>0</v>
      </c>
      <c r="J481" s="225">
        <f>'Cuestionario inicial'!J481</f>
        <v>0</v>
      </c>
      <c r="K481" s="226">
        <f>'Cuestionario inicial'!K481</f>
        <v>0</v>
      </c>
      <c r="L481" s="225">
        <f>'Cuestionario inicial'!L481</f>
        <v>0</v>
      </c>
      <c r="M481" s="225">
        <f>'Cuestionario inicial'!M481</f>
        <v>0</v>
      </c>
      <c r="N481" s="227">
        <f>'Cuestionario inicial'!N481</f>
        <v>0</v>
      </c>
      <c r="O48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1" s="238" t="str">
        <f>IF(Tabla47[[#This Row],[A veces siento que hago todo mal. ]]&gt;=Tabla4[[#This Row],[A veces siento que hago todo mal. ]]+1,"SI",IF(Tabla47[[#This Row],[A veces siento que hago todo mal. ]]="","","NO"))</f>
        <v/>
      </c>
      <c r="AC48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1" s="242" t="str">
        <f t="shared" si="7"/>
        <v/>
      </c>
    </row>
    <row r="482" spans="1:35" x14ac:dyDescent="0.5">
      <c r="A482" s="199">
        <v>480</v>
      </c>
      <c r="B482" s="213">
        <f>'Cuestionario inicial'!B482</f>
        <v>0</v>
      </c>
      <c r="C482" s="214">
        <f>'Cuestionario inicial'!C482</f>
        <v>0</v>
      </c>
      <c r="D482" s="214">
        <f>'Cuestionario inicial'!D482</f>
        <v>0</v>
      </c>
      <c r="E482" s="214">
        <f>'Cuestionario inicial'!E482</f>
        <v>0</v>
      </c>
      <c r="F482" s="215">
        <f>'Cuestionario inicial'!F482</f>
        <v>0</v>
      </c>
      <c r="G482" s="216">
        <f>'Cuestionario inicial'!G482</f>
        <v>0</v>
      </c>
      <c r="H482" s="214">
        <f>'Cuestionario inicial'!H482</f>
        <v>0</v>
      </c>
      <c r="I482" s="214">
        <f>'Cuestionario inicial'!I482</f>
        <v>0</v>
      </c>
      <c r="J482" s="217">
        <f>'Cuestionario inicial'!J482</f>
        <v>0</v>
      </c>
      <c r="K482" s="218">
        <f>'Cuestionario inicial'!K482</f>
        <v>0</v>
      </c>
      <c r="L482" s="219">
        <f>'Cuestionario inicial'!L482</f>
        <v>0</v>
      </c>
      <c r="M482" s="219">
        <f>'Cuestionario inicial'!M482</f>
        <v>0</v>
      </c>
      <c r="N482" s="223">
        <f>'Cuestionario inicial'!N482</f>
        <v>0</v>
      </c>
      <c r="O48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2" s="238" t="str">
        <f>IF(Tabla47[[#This Row],[A veces siento que hago todo mal. ]]&gt;=Tabla4[[#This Row],[A veces siento que hago todo mal. ]]+1,"SI",IF(Tabla47[[#This Row],[A veces siento que hago todo mal. ]]="","","NO"))</f>
        <v/>
      </c>
      <c r="AC48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2" s="242" t="str">
        <f t="shared" si="7"/>
        <v/>
      </c>
    </row>
    <row r="483" spans="1:35" x14ac:dyDescent="0.5">
      <c r="A483" s="199">
        <v>481</v>
      </c>
      <c r="B483" s="224">
        <f>'Cuestionario inicial'!B483</f>
        <v>0</v>
      </c>
      <c r="C483" s="225">
        <f>'Cuestionario inicial'!C483</f>
        <v>0</v>
      </c>
      <c r="D483" s="225">
        <f>'Cuestionario inicial'!D483</f>
        <v>0</v>
      </c>
      <c r="E483" s="225">
        <f>'Cuestionario inicial'!E483</f>
        <v>0</v>
      </c>
      <c r="F483" s="225">
        <f>'Cuestionario inicial'!F483</f>
        <v>0</v>
      </c>
      <c r="G483" s="225">
        <f>'Cuestionario inicial'!G483</f>
        <v>0</v>
      </c>
      <c r="H483" s="225">
        <f>'Cuestionario inicial'!H483</f>
        <v>0</v>
      </c>
      <c r="I483" s="225">
        <f>'Cuestionario inicial'!I483</f>
        <v>0</v>
      </c>
      <c r="J483" s="225">
        <f>'Cuestionario inicial'!J483</f>
        <v>0</v>
      </c>
      <c r="K483" s="226">
        <f>'Cuestionario inicial'!K483</f>
        <v>0</v>
      </c>
      <c r="L483" s="225">
        <f>'Cuestionario inicial'!L483</f>
        <v>0</v>
      </c>
      <c r="M483" s="225">
        <f>'Cuestionario inicial'!M483</f>
        <v>0</v>
      </c>
      <c r="N483" s="227">
        <f>'Cuestionario inicial'!N483</f>
        <v>0</v>
      </c>
      <c r="O48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3" s="238" t="str">
        <f>IF(Tabla47[[#This Row],[A veces siento que hago todo mal. ]]&gt;=Tabla4[[#This Row],[A veces siento que hago todo mal. ]]+1,"SI",IF(Tabla47[[#This Row],[A veces siento que hago todo mal. ]]="","","NO"))</f>
        <v/>
      </c>
      <c r="AC48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3" s="242" t="str">
        <f t="shared" si="7"/>
        <v/>
      </c>
    </row>
    <row r="484" spans="1:35" x14ac:dyDescent="0.5">
      <c r="A484" s="199">
        <v>482</v>
      </c>
      <c r="B484" s="213">
        <f>'Cuestionario inicial'!B484</f>
        <v>0</v>
      </c>
      <c r="C484" s="214">
        <f>'Cuestionario inicial'!C484</f>
        <v>0</v>
      </c>
      <c r="D484" s="214">
        <f>'Cuestionario inicial'!D484</f>
        <v>0</v>
      </c>
      <c r="E484" s="214">
        <f>'Cuestionario inicial'!E484</f>
        <v>0</v>
      </c>
      <c r="F484" s="215">
        <f>'Cuestionario inicial'!F484</f>
        <v>0</v>
      </c>
      <c r="G484" s="216">
        <f>'Cuestionario inicial'!G484</f>
        <v>0</v>
      </c>
      <c r="H484" s="214">
        <f>'Cuestionario inicial'!H484</f>
        <v>0</v>
      </c>
      <c r="I484" s="214">
        <f>'Cuestionario inicial'!I484</f>
        <v>0</v>
      </c>
      <c r="J484" s="217">
        <f>'Cuestionario inicial'!J484</f>
        <v>0</v>
      </c>
      <c r="K484" s="218">
        <f>'Cuestionario inicial'!K484</f>
        <v>0</v>
      </c>
      <c r="L484" s="219">
        <f>'Cuestionario inicial'!L484</f>
        <v>0</v>
      </c>
      <c r="M484" s="219">
        <f>'Cuestionario inicial'!M484</f>
        <v>0</v>
      </c>
      <c r="N484" s="223">
        <f>'Cuestionario inicial'!N484</f>
        <v>0</v>
      </c>
      <c r="O48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4" s="238" t="str">
        <f>IF(Tabla47[[#This Row],[A veces siento que hago todo mal. ]]&gt;=Tabla4[[#This Row],[A veces siento que hago todo mal. ]]+1,"SI",IF(Tabla47[[#This Row],[A veces siento que hago todo mal. ]]="","","NO"))</f>
        <v/>
      </c>
      <c r="AC48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4" s="242" t="str">
        <f t="shared" si="7"/>
        <v/>
      </c>
    </row>
    <row r="485" spans="1:35" x14ac:dyDescent="0.5">
      <c r="A485" s="199">
        <v>483</v>
      </c>
      <c r="B485" s="224">
        <f>'Cuestionario inicial'!B485</f>
        <v>0</v>
      </c>
      <c r="C485" s="225">
        <f>'Cuestionario inicial'!C485</f>
        <v>0</v>
      </c>
      <c r="D485" s="225">
        <f>'Cuestionario inicial'!D485</f>
        <v>0</v>
      </c>
      <c r="E485" s="225">
        <f>'Cuestionario inicial'!E485</f>
        <v>0</v>
      </c>
      <c r="F485" s="225">
        <f>'Cuestionario inicial'!F485</f>
        <v>0</v>
      </c>
      <c r="G485" s="225">
        <f>'Cuestionario inicial'!G485</f>
        <v>0</v>
      </c>
      <c r="H485" s="225">
        <f>'Cuestionario inicial'!H485</f>
        <v>0</v>
      </c>
      <c r="I485" s="225">
        <f>'Cuestionario inicial'!I485</f>
        <v>0</v>
      </c>
      <c r="J485" s="225">
        <f>'Cuestionario inicial'!J485</f>
        <v>0</v>
      </c>
      <c r="K485" s="226">
        <f>'Cuestionario inicial'!K485</f>
        <v>0</v>
      </c>
      <c r="L485" s="225">
        <f>'Cuestionario inicial'!L485</f>
        <v>0</v>
      </c>
      <c r="M485" s="225">
        <f>'Cuestionario inicial'!M485</f>
        <v>0</v>
      </c>
      <c r="N485" s="227">
        <f>'Cuestionario inicial'!N485</f>
        <v>0</v>
      </c>
      <c r="O48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5" s="238" t="str">
        <f>IF(Tabla47[[#This Row],[A veces siento que hago todo mal. ]]&gt;=Tabla4[[#This Row],[A veces siento que hago todo mal. ]]+1,"SI",IF(Tabla47[[#This Row],[A veces siento que hago todo mal. ]]="","","NO"))</f>
        <v/>
      </c>
      <c r="AC48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5" s="242" t="str">
        <f t="shared" si="7"/>
        <v/>
      </c>
    </row>
    <row r="486" spans="1:35" x14ac:dyDescent="0.5">
      <c r="A486" s="199">
        <v>484</v>
      </c>
      <c r="B486" s="213">
        <f>'Cuestionario inicial'!B486</f>
        <v>0</v>
      </c>
      <c r="C486" s="214">
        <f>'Cuestionario inicial'!C486</f>
        <v>0</v>
      </c>
      <c r="D486" s="214">
        <f>'Cuestionario inicial'!D486</f>
        <v>0</v>
      </c>
      <c r="E486" s="214">
        <f>'Cuestionario inicial'!E486</f>
        <v>0</v>
      </c>
      <c r="F486" s="215">
        <f>'Cuestionario inicial'!F486</f>
        <v>0</v>
      </c>
      <c r="G486" s="216">
        <f>'Cuestionario inicial'!G486</f>
        <v>0</v>
      </c>
      <c r="H486" s="214">
        <f>'Cuestionario inicial'!H486</f>
        <v>0</v>
      </c>
      <c r="I486" s="214">
        <f>'Cuestionario inicial'!I486</f>
        <v>0</v>
      </c>
      <c r="J486" s="217">
        <f>'Cuestionario inicial'!J486</f>
        <v>0</v>
      </c>
      <c r="K486" s="218">
        <f>'Cuestionario inicial'!K486</f>
        <v>0</v>
      </c>
      <c r="L486" s="219">
        <f>'Cuestionario inicial'!L486</f>
        <v>0</v>
      </c>
      <c r="M486" s="219">
        <f>'Cuestionario inicial'!M486</f>
        <v>0</v>
      </c>
      <c r="N486" s="223">
        <f>'Cuestionario inicial'!N486</f>
        <v>0</v>
      </c>
      <c r="O48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6" s="238" t="str">
        <f>IF(Tabla47[[#This Row],[A veces siento que hago todo mal. ]]&gt;=Tabla4[[#This Row],[A veces siento que hago todo mal. ]]+1,"SI",IF(Tabla47[[#This Row],[A veces siento que hago todo mal. ]]="","","NO"))</f>
        <v/>
      </c>
      <c r="AC48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6" s="242" t="str">
        <f t="shared" si="7"/>
        <v/>
      </c>
    </row>
    <row r="487" spans="1:35" x14ac:dyDescent="0.5">
      <c r="A487" s="199">
        <v>485</v>
      </c>
      <c r="B487" s="224">
        <f>'Cuestionario inicial'!B487</f>
        <v>0</v>
      </c>
      <c r="C487" s="225">
        <f>'Cuestionario inicial'!C487</f>
        <v>0</v>
      </c>
      <c r="D487" s="225">
        <f>'Cuestionario inicial'!D487</f>
        <v>0</v>
      </c>
      <c r="E487" s="225">
        <f>'Cuestionario inicial'!E487</f>
        <v>0</v>
      </c>
      <c r="F487" s="225">
        <f>'Cuestionario inicial'!F487</f>
        <v>0</v>
      </c>
      <c r="G487" s="225">
        <f>'Cuestionario inicial'!G487</f>
        <v>0</v>
      </c>
      <c r="H487" s="225">
        <f>'Cuestionario inicial'!H487</f>
        <v>0</v>
      </c>
      <c r="I487" s="225">
        <f>'Cuestionario inicial'!I487</f>
        <v>0</v>
      </c>
      <c r="J487" s="225">
        <f>'Cuestionario inicial'!J487</f>
        <v>0</v>
      </c>
      <c r="K487" s="226">
        <f>'Cuestionario inicial'!K487</f>
        <v>0</v>
      </c>
      <c r="L487" s="225">
        <f>'Cuestionario inicial'!L487</f>
        <v>0</v>
      </c>
      <c r="M487" s="225">
        <f>'Cuestionario inicial'!M487</f>
        <v>0</v>
      </c>
      <c r="N487" s="227">
        <f>'Cuestionario inicial'!N487</f>
        <v>0</v>
      </c>
      <c r="O48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7" s="238" t="str">
        <f>IF(Tabla47[[#This Row],[A veces siento que hago todo mal. ]]&gt;=Tabla4[[#This Row],[A veces siento que hago todo mal. ]]+1,"SI",IF(Tabla47[[#This Row],[A veces siento que hago todo mal. ]]="","","NO"))</f>
        <v/>
      </c>
      <c r="AC48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7" s="242" t="str">
        <f t="shared" si="7"/>
        <v/>
      </c>
    </row>
    <row r="488" spans="1:35" x14ac:dyDescent="0.5">
      <c r="A488" s="199">
        <v>486</v>
      </c>
      <c r="B488" s="213">
        <f>'Cuestionario inicial'!B488</f>
        <v>0</v>
      </c>
      <c r="C488" s="214">
        <f>'Cuestionario inicial'!C488</f>
        <v>0</v>
      </c>
      <c r="D488" s="214">
        <f>'Cuestionario inicial'!D488</f>
        <v>0</v>
      </c>
      <c r="E488" s="214">
        <f>'Cuestionario inicial'!E488</f>
        <v>0</v>
      </c>
      <c r="F488" s="215">
        <f>'Cuestionario inicial'!F488</f>
        <v>0</v>
      </c>
      <c r="G488" s="216">
        <f>'Cuestionario inicial'!G488</f>
        <v>0</v>
      </c>
      <c r="H488" s="214">
        <f>'Cuestionario inicial'!H488</f>
        <v>0</v>
      </c>
      <c r="I488" s="214">
        <f>'Cuestionario inicial'!I488</f>
        <v>0</v>
      </c>
      <c r="J488" s="217">
        <f>'Cuestionario inicial'!J488</f>
        <v>0</v>
      </c>
      <c r="K488" s="218">
        <f>'Cuestionario inicial'!K488</f>
        <v>0</v>
      </c>
      <c r="L488" s="219">
        <f>'Cuestionario inicial'!L488</f>
        <v>0</v>
      </c>
      <c r="M488" s="219">
        <f>'Cuestionario inicial'!M488</f>
        <v>0</v>
      </c>
      <c r="N488" s="223">
        <f>'Cuestionario inicial'!N488</f>
        <v>0</v>
      </c>
      <c r="O48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8" s="238" t="str">
        <f>IF(Tabla47[[#This Row],[A veces siento que hago todo mal. ]]&gt;=Tabla4[[#This Row],[A veces siento que hago todo mal. ]]+1,"SI",IF(Tabla47[[#This Row],[A veces siento que hago todo mal. ]]="","","NO"))</f>
        <v/>
      </c>
      <c r="AC48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8" s="242" t="str">
        <f t="shared" si="7"/>
        <v/>
      </c>
    </row>
    <row r="489" spans="1:35" x14ac:dyDescent="0.5">
      <c r="A489" s="199">
        <v>487</v>
      </c>
      <c r="B489" s="224">
        <f>'Cuestionario inicial'!B489</f>
        <v>0</v>
      </c>
      <c r="C489" s="225">
        <f>'Cuestionario inicial'!C489</f>
        <v>0</v>
      </c>
      <c r="D489" s="225">
        <f>'Cuestionario inicial'!D489</f>
        <v>0</v>
      </c>
      <c r="E489" s="225">
        <f>'Cuestionario inicial'!E489</f>
        <v>0</v>
      </c>
      <c r="F489" s="225">
        <f>'Cuestionario inicial'!F489</f>
        <v>0</v>
      </c>
      <c r="G489" s="225">
        <f>'Cuestionario inicial'!G489</f>
        <v>0</v>
      </c>
      <c r="H489" s="225">
        <f>'Cuestionario inicial'!H489</f>
        <v>0</v>
      </c>
      <c r="I489" s="225">
        <f>'Cuestionario inicial'!I489</f>
        <v>0</v>
      </c>
      <c r="J489" s="225">
        <f>'Cuestionario inicial'!J489</f>
        <v>0</v>
      </c>
      <c r="K489" s="226">
        <f>'Cuestionario inicial'!K489</f>
        <v>0</v>
      </c>
      <c r="L489" s="225">
        <f>'Cuestionario inicial'!L489</f>
        <v>0</v>
      </c>
      <c r="M489" s="225">
        <f>'Cuestionario inicial'!M489</f>
        <v>0</v>
      </c>
      <c r="N489" s="227">
        <f>'Cuestionario inicial'!N489</f>
        <v>0</v>
      </c>
      <c r="O48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8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8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8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8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8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8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8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8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8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8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8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8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89" s="238" t="str">
        <f>IF(Tabla47[[#This Row],[A veces siento que hago todo mal. ]]&gt;=Tabla4[[#This Row],[A veces siento que hago todo mal. ]]+1,"SI",IF(Tabla47[[#This Row],[A veces siento que hago todo mal. ]]="","","NO"))</f>
        <v/>
      </c>
      <c r="AC48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8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8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8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8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8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89" s="242" t="str">
        <f t="shared" si="7"/>
        <v/>
      </c>
    </row>
    <row r="490" spans="1:35" x14ac:dyDescent="0.5">
      <c r="A490" s="199">
        <v>488</v>
      </c>
      <c r="B490" s="213">
        <f>'Cuestionario inicial'!B490</f>
        <v>0</v>
      </c>
      <c r="C490" s="214">
        <f>'Cuestionario inicial'!C490</f>
        <v>0</v>
      </c>
      <c r="D490" s="214">
        <f>'Cuestionario inicial'!D490</f>
        <v>0</v>
      </c>
      <c r="E490" s="214">
        <f>'Cuestionario inicial'!E490</f>
        <v>0</v>
      </c>
      <c r="F490" s="215">
        <f>'Cuestionario inicial'!F490</f>
        <v>0</v>
      </c>
      <c r="G490" s="216">
        <f>'Cuestionario inicial'!G490</f>
        <v>0</v>
      </c>
      <c r="H490" s="214">
        <f>'Cuestionario inicial'!H490</f>
        <v>0</v>
      </c>
      <c r="I490" s="214">
        <f>'Cuestionario inicial'!I490</f>
        <v>0</v>
      </c>
      <c r="J490" s="217">
        <f>'Cuestionario inicial'!J490</f>
        <v>0</v>
      </c>
      <c r="K490" s="218">
        <f>'Cuestionario inicial'!K490</f>
        <v>0</v>
      </c>
      <c r="L490" s="219">
        <f>'Cuestionario inicial'!L490</f>
        <v>0</v>
      </c>
      <c r="M490" s="219">
        <f>'Cuestionario inicial'!M490</f>
        <v>0</v>
      </c>
      <c r="N490" s="223">
        <f>'Cuestionario inicial'!N490</f>
        <v>0</v>
      </c>
      <c r="O490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0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0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0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0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0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0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0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0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0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0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0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0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0" s="238" t="str">
        <f>IF(Tabla47[[#This Row],[A veces siento que hago todo mal. ]]&gt;=Tabla4[[#This Row],[A veces siento que hago todo mal. ]]+1,"SI",IF(Tabla47[[#This Row],[A veces siento que hago todo mal. ]]="","","NO"))</f>
        <v/>
      </c>
      <c r="AC490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0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0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0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0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0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0" s="242" t="str">
        <f t="shared" si="7"/>
        <v/>
      </c>
    </row>
    <row r="491" spans="1:35" x14ac:dyDescent="0.5">
      <c r="A491" s="199">
        <v>489</v>
      </c>
      <c r="B491" s="224">
        <f>'Cuestionario inicial'!B491</f>
        <v>0</v>
      </c>
      <c r="C491" s="225">
        <f>'Cuestionario inicial'!C491</f>
        <v>0</v>
      </c>
      <c r="D491" s="225">
        <f>'Cuestionario inicial'!D491</f>
        <v>0</v>
      </c>
      <c r="E491" s="225">
        <f>'Cuestionario inicial'!E491</f>
        <v>0</v>
      </c>
      <c r="F491" s="225">
        <f>'Cuestionario inicial'!F491</f>
        <v>0</v>
      </c>
      <c r="G491" s="225">
        <f>'Cuestionario inicial'!G491</f>
        <v>0</v>
      </c>
      <c r="H491" s="225">
        <f>'Cuestionario inicial'!H491</f>
        <v>0</v>
      </c>
      <c r="I491" s="225">
        <f>'Cuestionario inicial'!I491</f>
        <v>0</v>
      </c>
      <c r="J491" s="225">
        <f>'Cuestionario inicial'!J491</f>
        <v>0</v>
      </c>
      <c r="K491" s="226">
        <f>'Cuestionario inicial'!K491</f>
        <v>0</v>
      </c>
      <c r="L491" s="225">
        <f>'Cuestionario inicial'!L491</f>
        <v>0</v>
      </c>
      <c r="M491" s="225">
        <f>'Cuestionario inicial'!M491</f>
        <v>0</v>
      </c>
      <c r="N491" s="227">
        <f>'Cuestionario inicial'!N491</f>
        <v>0</v>
      </c>
      <c r="O491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1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1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1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1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1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1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1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1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1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1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1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1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1" s="238" t="str">
        <f>IF(Tabla47[[#This Row],[A veces siento que hago todo mal. ]]&gt;=Tabla4[[#This Row],[A veces siento que hago todo mal. ]]+1,"SI",IF(Tabla47[[#This Row],[A veces siento que hago todo mal. ]]="","","NO"))</f>
        <v/>
      </c>
      <c r="AC491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1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1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1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1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1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1" s="242" t="str">
        <f t="shared" si="7"/>
        <v/>
      </c>
    </row>
    <row r="492" spans="1:35" x14ac:dyDescent="0.5">
      <c r="A492" s="199">
        <v>490</v>
      </c>
      <c r="B492" s="213">
        <f>'Cuestionario inicial'!B492</f>
        <v>0</v>
      </c>
      <c r="C492" s="214">
        <f>'Cuestionario inicial'!C492</f>
        <v>0</v>
      </c>
      <c r="D492" s="214">
        <f>'Cuestionario inicial'!D492</f>
        <v>0</v>
      </c>
      <c r="E492" s="214">
        <f>'Cuestionario inicial'!E492</f>
        <v>0</v>
      </c>
      <c r="F492" s="215">
        <f>'Cuestionario inicial'!F492</f>
        <v>0</v>
      </c>
      <c r="G492" s="216">
        <f>'Cuestionario inicial'!G492</f>
        <v>0</v>
      </c>
      <c r="H492" s="214">
        <f>'Cuestionario inicial'!H492</f>
        <v>0</v>
      </c>
      <c r="I492" s="214">
        <f>'Cuestionario inicial'!I492</f>
        <v>0</v>
      </c>
      <c r="J492" s="217">
        <f>'Cuestionario inicial'!J492</f>
        <v>0</v>
      </c>
      <c r="K492" s="218">
        <f>'Cuestionario inicial'!K492</f>
        <v>0</v>
      </c>
      <c r="L492" s="219">
        <f>'Cuestionario inicial'!L492</f>
        <v>0</v>
      </c>
      <c r="M492" s="219">
        <f>'Cuestionario inicial'!M492</f>
        <v>0</v>
      </c>
      <c r="N492" s="223">
        <f>'Cuestionario inicial'!N492</f>
        <v>0</v>
      </c>
      <c r="O492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2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2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2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2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2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2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2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2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2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2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2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2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2" s="238" t="str">
        <f>IF(Tabla47[[#This Row],[A veces siento que hago todo mal. ]]&gt;=Tabla4[[#This Row],[A veces siento que hago todo mal. ]]+1,"SI",IF(Tabla47[[#This Row],[A veces siento que hago todo mal. ]]="","","NO"))</f>
        <v/>
      </c>
      <c r="AC492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2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2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2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2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2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2" s="242" t="str">
        <f t="shared" si="7"/>
        <v/>
      </c>
    </row>
    <row r="493" spans="1:35" x14ac:dyDescent="0.5">
      <c r="A493" s="199">
        <v>491</v>
      </c>
      <c r="B493" s="224">
        <f>'Cuestionario inicial'!B493</f>
        <v>0</v>
      </c>
      <c r="C493" s="225">
        <f>'Cuestionario inicial'!C493</f>
        <v>0</v>
      </c>
      <c r="D493" s="225">
        <f>'Cuestionario inicial'!D493</f>
        <v>0</v>
      </c>
      <c r="E493" s="225">
        <f>'Cuestionario inicial'!E493</f>
        <v>0</v>
      </c>
      <c r="F493" s="225">
        <f>'Cuestionario inicial'!F493</f>
        <v>0</v>
      </c>
      <c r="G493" s="225">
        <f>'Cuestionario inicial'!G493</f>
        <v>0</v>
      </c>
      <c r="H493" s="225">
        <f>'Cuestionario inicial'!H493</f>
        <v>0</v>
      </c>
      <c r="I493" s="225">
        <f>'Cuestionario inicial'!I493</f>
        <v>0</v>
      </c>
      <c r="J493" s="225">
        <f>'Cuestionario inicial'!J493</f>
        <v>0</v>
      </c>
      <c r="K493" s="226">
        <f>'Cuestionario inicial'!K493</f>
        <v>0</v>
      </c>
      <c r="L493" s="225">
        <f>'Cuestionario inicial'!L493</f>
        <v>0</v>
      </c>
      <c r="M493" s="225">
        <f>'Cuestionario inicial'!M493</f>
        <v>0</v>
      </c>
      <c r="N493" s="227">
        <f>'Cuestionario inicial'!N493</f>
        <v>0</v>
      </c>
      <c r="O493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3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3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3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3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3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3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3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3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3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3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3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3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3" s="238" t="str">
        <f>IF(Tabla47[[#This Row],[A veces siento que hago todo mal. ]]&gt;=Tabla4[[#This Row],[A veces siento que hago todo mal. ]]+1,"SI",IF(Tabla47[[#This Row],[A veces siento que hago todo mal. ]]="","","NO"))</f>
        <v/>
      </c>
      <c r="AC493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3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3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3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3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3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3" s="242" t="str">
        <f t="shared" si="7"/>
        <v/>
      </c>
    </row>
    <row r="494" spans="1:35" x14ac:dyDescent="0.5">
      <c r="A494" s="199">
        <v>492</v>
      </c>
      <c r="B494" s="213">
        <f>'Cuestionario inicial'!B494</f>
        <v>0</v>
      </c>
      <c r="C494" s="214">
        <f>'Cuestionario inicial'!C494</f>
        <v>0</v>
      </c>
      <c r="D494" s="214">
        <f>'Cuestionario inicial'!D494</f>
        <v>0</v>
      </c>
      <c r="E494" s="214">
        <f>'Cuestionario inicial'!E494</f>
        <v>0</v>
      </c>
      <c r="F494" s="215">
        <f>'Cuestionario inicial'!F494</f>
        <v>0</v>
      </c>
      <c r="G494" s="216">
        <f>'Cuestionario inicial'!G494</f>
        <v>0</v>
      </c>
      <c r="H494" s="214">
        <f>'Cuestionario inicial'!H494</f>
        <v>0</v>
      </c>
      <c r="I494" s="214">
        <f>'Cuestionario inicial'!I494</f>
        <v>0</v>
      </c>
      <c r="J494" s="217">
        <f>'Cuestionario inicial'!J494</f>
        <v>0</v>
      </c>
      <c r="K494" s="218">
        <f>'Cuestionario inicial'!K494</f>
        <v>0</v>
      </c>
      <c r="L494" s="219">
        <f>'Cuestionario inicial'!L494</f>
        <v>0</v>
      </c>
      <c r="M494" s="219">
        <f>'Cuestionario inicial'!M494</f>
        <v>0</v>
      </c>
      <c r="N494" s="223">
        <f>'Cuestionario inicial'!N494</f>
        <v>0</v>
      </c>
      <c r="O494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4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4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4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4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4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4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4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4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4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4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4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4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4" s="238" t="str">
        <f>IF(Tabla47[[#This Row],[A veces siento que hago todo mal. ]]&gt;=Tabla4[[#This Row],[A veces siento que hago todo mal. ]]+1,"SI",IF(Tabla47[[#This Row],[A veces siento que hago todo mal. ]]="","","NO"))</f>
        <v/>
      </c>
      <c r="AC494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4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4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4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4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4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4" s="242" t="str">
        <f t="shared" si="7"/>
        <v/>
      </c>
    </row>
    <row r="495" spans="1:35" x14ac:dyDescent="0.5">
      <c r="A495" s="199">
        <v>493</v>
      </c>
      <c r="B495" s="224">
        <f>'Cuestionario inicial'!B495</f>
        <v>0</v>
      </c>
      <c r="C495" s="225">
        <f>'Cuestionario inicial'!C495</f>
        <v>0</v>
      </c>
      <c r="D495" s="225">
        <f>'Cuestionario inicial'!D495</f>
        <v>0</v>
      </c>
      <c r="E495" s="225">
        <f>'Cuestionario inicial'!E495</f>
        <v>0</v>
      </c>
      <c r="F495" s="225">
        <f>'Cuestionario inicial'!F495</f>
        <v>0</v>
      </c>
      <c r="G495" s="225">
        <f>'Cuestionario inicial'!G495</f>
        <v>0</v>
      </c>
      <c r="H495" s="225">
        <f>'Cuestionario inicial'!H495</f>
        <v>0</v>
      </c>
      <c r="I495" s="225">
        <f>'Cuestionario inicial'!I495</f>
        <v>0</v>
      </c>
      <c r="J495" s="225">
        <f>'Cuestionario inicial'!J495</f>
        <v>0</v>
      </c>
      <c r="K495" s="226">
        <f>'Cuestionario inicial'!K495</f>
        <v>0</v>
      </c>
      <c r="L495" s="225">
        <f>'Cuestionario inicial'!L495</f>
        <v>0</v>
      </c>
      <c r="M495" s="225">
        <f>'Cuestionario inicial'!M495</f>
        <v>0</v>
      </c>
      <c r="N495" s="227">
        <f>'Cuestionario inicial'!N495</f>
        <v>0</v>
      </c>
      <c r="O495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5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5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5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5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5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5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5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5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5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5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5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5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5" s="238" t="str">
        <f>IF(Tabla47[[#This Row],[A veces siento que hago todo mal. ]]&gt;=Tabla4[[#This Row],[A veces siento que hago todo mal. ]]+1,"SI",IF(Tabla47[[#This Row],[A veces siento que hago todo mal. ]]="","","NO"))</f>
        <v/>
      </c>
      <c r="AC495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5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5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5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5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5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5" s="242" t="str">
        <f t="shared" si="7"/>
        <v/>
      </c>
    </row>
    <row r="496" spans="1:35" x14ac:dyDescent="0.5">
      <c r="A496" s="199">
        <v>494</v>
      </c>
      <c r="B496" s="213">
        <f>'Cuestionario inicial'!B496</f>
        <v>0</v>
      </c>
      <c r="C496" s="214">
        <f>'Cuestionario inicial'!C496</f>
        <v>0</v>
      </c>
      <c r="D496" s="214">
        <f>'Cuestionario inicial'!D496</f>
        <v>0</v>
      </c>
      <c r="E496" s="214">
        <f>'Cuestionario inicial'!E496</f>
        <v>0</v>
      </c>
      <c r="F496" s="215">
        <f>'Cuestionario inicial'!F496</f>
        <v>0</v>
      </c>
      <c r="G496" s="216">
        <f>'Cuestionario inicial'!G496</f>
        <v>0</v>
      </c>
      <c r="H496" s="214">
        <f>'Cuestionario inicial'!H496</f>
        <v>0</v>
      </c>
      <c r="I496" s="214">
        <f>'Cuestionario inicial'!I496</f>
        <v>0</v>
      </c>
      <c r="J496" s="217">
        <f>'Cuestionario inicial'!J496</f>
        <v>0</v>
      </c>
      <c r="K496" s="218">
        <f>'Cuestionario inicial'!K496</f>
        <v>0</v>
      </c>
      <c r="L496" s="219">
        <f>'Cuestionario inicial'!L496</f>
        <v>0</v>
      </c>
      <c r="M496" s="219">
        <f>'Cuestionario inicial'!M496</f>
        <v>0</v>
      </c>
      <c r="N496" s="223">
        <f>'Cuestionario inicial'!N496</f>
        <v>0</v>
      </c>
      <c r="O496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6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6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6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6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6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6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6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6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6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6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6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6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6" s="238" t="str">
        <f>IF(Tabla47[[#This Row],[A veces siento que hago todo mal. ]]&gt;=Tabla4[[#This Row],[A veces siento que hago todo mal. ]]+1,"SI",IF(Tabla47[[#This Row],[A veces siento que hago todo mal. ]]="","","NO"))</f>
        <v/>
      </c>
      <c r="AC496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6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6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6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6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6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6" s="242" t="str">
        <f t="shared" si="7"/>
        <v/>
      </c>
    </row>
    <row r="497" spans="1:35" x14ac:dyDescent="0.5">
      <c r="A497" s="199">
        <v>495</v>
      </c>
      <c r="B497" s="224">
        <f>'Cuestionario inicial'!B497</f>
        <v>0</v>
      </c>
      <c r="C497" s="225">
        <f>'Cuestionario inicial'!C497</f>
        <v>0</v>
      </c>
      <c r="D497" s="225">
        <f>'Cuestionario inicial'!D497</f>
        <v>0</v>
      </c>
      <c r="E497" s="225">
        <f>'Cuestionario inicial'!E497</f>
        <v>0</v>
      </c>
      <c r="F497" s="225">
        <f>'Cuestionario inicial'!F497</f>
        <v>0</v>
      </c>
      <c r="G497" s="225">
        <f>'Cuestionario inicial'!G497</f>
        <v>0</v>
      </c>
      <c r="H497" s="225">
        <f>'Cuestionario inicial'!H497</f>
        <v>0</v>
      </c>
      <c r="I497" s="225">
        <f>'Cuestionario inicial'!I497</f>
        <v>0</v>
      </c>
      <c r="J497" s="225">
        <f>'Cuestionario inicial'!J497</f>
        <v>0</v>
      </c>
      <c r="K497" s="226">
        <f>'Cuestionario inicial'!K497</f>
        <v>0</v>
      </c>
      <c r="L497" s="225">
        <f>'Cuestionario inicial'!L497</f>
        <v>0</v>
      </c>
      <c r="M497" s="225">
        <f>'Cuestionario inicial'!M497</f>
        <v>0</v>
      </c>
      <c r="N497" s="227">
        <f>'Cuestionario inicial'!N497</f>
        <v>0</v>
      </c>
      <c r="O497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7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7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7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7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7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7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7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7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7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7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7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7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7" s="238" t="str">
        <f>IF(Tabla47[[#This Row],[A veces siento que hago todo mal. ]]&gt;=Tabla4[[#This Row],[A veces siento que hago todo mal. ]]+1,"SI",IF(Tabla47[[#This Row],[A veces siento que hago todo mal. ]]="","","NO"))</f>
        <v/>
      </c>
      <c r="AC497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7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7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7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7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7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7" s="242" t="str">
        <f t="shared" si="7"/>
        <v/>
      </c>
    </row>
    <row r="498" spans="1:35" x14ac:dyDescent="0.5">
      <c r="A498" s="199">
        <v>496</v>
      </c>
      <c r="B498" s="213">
        <f>'Cuestionario inicial'!B498</f>
        <v>0</v>
      </c>
      <c r="C498" s="214">
        <f>'Cuestionario inicial'!C498</f>
        <v>0</v>
      </c>
      <c r="D498" s="214">
        <f>'Cuestionario inicial'!D498</f>
        <v>0</v>
      </c>
      <c r="E498" s="214">
        <f>'Cuestionario inicial'!E498</f>
        <v>0</v>
      </c>
      <c r="F498" s="215">
        <f>'Cuestionario inicial'!F498</f>
        <v>0</v>
      </c>
      <c r="G498" s="216">
        <f>'Cuestionario inicial'!G498</f>
        <v>0</v>
      </c>
      <c r="H498" s="214">
        <f>'Cuestionario inicial'!H498</f>
        <v>0</v>
      </c>
      <c r="I498" s="214">
        <f>'Cuestionario inicial'!I498</f>
        <v>0</v>
      </c>
      <c r="J498" s="217">
        <f>'Cuestionario inicial'!J498</f>
        <v>0</v>
      </c>
      <c r="K498" s="218">
        <f>'Cuestionario inicial'!K498</f>
        <v>0</v>
      </c>
      <c r="L498" s="219">
        <f>'Cuestionario inicial'!L498</f>
        <v>0</v>
      </c>
      <c r="M498" s="219">
        <f>'Cuestionario inicial'!M498</f>
        <v>0</v>
      </c>
      <c r="N498" s="223">
        <f>'Cuestionario inicial'!N498</f>
        <v>0</v>
      </c>
      <c r="O498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8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8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8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8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8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8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8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8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8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8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8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8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8" s="238" t="str">
        <f>IF(Tabla47[[#This Row],[A veces siento que hago todo mal. ]]&gt;=Tabla4[[#This Row],[A veces siento que hago todo mal. ]]+1,"SI",IF(Tabla47[[#This Row],[A veces siento que hago todo mal. ]]="","","NO"))</f>
        <v/>
      </c>
      <c r="AC498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8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8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8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8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8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8" s="242" t="str">
        <f t="shared" si="7"/>
        <v/>
      </c>
    </row>
    <row r="499" spans="1:35" x14ac:dyDescent="0.5">
      <c r="A499" s="199">
        <v>497</v>
      </c>
      <c r="B499" s="224">
        <f>'Cuestionario inicial'!B499</f>
        <v>0</v>
      </c>
      <c r="C499" s="225">
        <f>'Cuestionario inicial'!C499</f>
        <v>0</v>
      </c>
      <c r="D499" s="225">
        <f>'Cuestionario inicial'!D499</f>
        <v>0</v>
      </c>
      <c r="E499" s="225">
        <f>'Cuestionario inicial'!E499</f>
        <v>0</v>
      </c>
      <c r="F499" s="225">
        <f>'Cuestionario inicial'!F499</f>
        <v>0</v>
      </c>
      <c r="G499" s="225">
        <f>'Cuestionario inicial'!G499</f>
        <v>0</v>
      </c>
      <c r="H499" s="225">
        <f>'Cuestionario inicial'!H499</f>
        <v>0</v>
      </c>
      <c r="I499" s="225">
        <f>'Cuestionario inicial'!I499</f>
        <v>0</v>
      </c>
      <c r="J499" s="225">
        <f>'Cuestionario inicial'!J499</f>
        <v>0</v>
      </c>
      <c r="K499" s="226">
        <f>'Cuestionario inicial'!K499</f>
        <v>0</v>
      </c>
      <c r="L499" s="225">
        <f>'Cuestionario inicial'!L499</f>
        <v>0</v>
      </c>
      <c r="M499" s="225">
        <f>'Cuestionario inicial'!M499</f>
        <v>0</v>
      </c>
      <c r="N499" s="227">
        <f>'Cuestionario inicial'!N499</f>
        <v>0</v>
      </c>
      <c r="O499" s="238" t="str">
        <f>IF(Tabla47[[#This Row],[¿Cuán difícil le resulta gestionar problemas importantes que ocurren en su vida?]]&gt;=Tabla4[[#This Row],[¿Cuán difícil le resulta gestionar problemas importantes que ocurren en su vida?]]+2,"SI",IF(Tabla47[[#This Row],[¿Cuán difícil le resulta gestionar problemas importantes que ocurren en su vida?]]="","","NO"))</f>
        <v/>
      </c>
      <c r="P499" s="238" t="str">
        <f>IF(Tabla47[[#This Row],[Cuando las cosas van mal en mi vida, generalmente me lleva mucho tiempo volver a la normalidad. ]]&gt;=Tabla4[[#This Row],[Cuando las cosas van mal en mi vida, generalmente me lleva mucho tiempo volver a la normalidad. ]]+1,"SI",IF(Tabla47[[#This Row],[Cuando las cosas van mal en mi vida, generalmente me lleva mucho tiempo volver a la normalidad. ]]="","","NO"))</f>
        <v/>
      </c>
      <c r="Q499" s="238" t="str">
        <f>IF(Tabla47[[#This Row],[¿En qué medida considera que tiene un sentido de dirección en su vida? ]]&gt;=Tabla4[[#This Row],[¿En qué medida considera que tiene un sentido de dirección en su vida? ]]+2,"SI",IF(Tabla47[[#This Row],[¿En qué medida considera que tiene un sentido de dirección en su vida? ]]="","","NO"))</f>
        <v/>
      </c>
      <c r="R499" s="238" t="str">
        <f>IF(Tabla47[[#This Row],["En general siento que lo que hago en mi día a día tiene valor y merece la pena" ]]&gt;=Tabla4[[#This Row],["En general siento que lo que hago en mi día a día tiene valor y merece la pena" ]]+1,"SI",IF(Tabla47[[#This Row],["En general siento que lo que hago en mi día a día tiene valor y merece la pena" ]]="","","NO"))</f>
        <v/>
      </c>
      <c r="S499" s="238" t="str">
        <f>IF(Tabla47[[#This Row],[Me siento libre para decidir por mí mismo/a cómo vivir mi vida. ]]&gt;=Tabla4[[#This Row],[Me siento libre para decidir por mí mismo/a cómo vivir mi vida. ]]+1,"SI",IF(Tabla47[[#This Row],[Me siento libre para decidir por mí mismo/a cómo vivir mi vida. ]]="","","NO"))</f>
        <v/>
      </c>
      <c r="T499" s="238" t="str">
        <f>IF(Tabla47[[#This Row],[¿En qué medida encuentra tiempo para hacer las cosas que realmente quiere hacer? ]]&gt;=Tabla4[[#This Row],[¿En qué medida encuentra tiempo para hacer las cosas que realmente quiere hacer? ]]+2,"SI",IF(Tabla47[[#This Row],[¿En qué medida encuentra tiempo para hacer las cosas que realmente quiere hacer? ]]="","","NO"))</f>
        <v/>
      </c>
      <c r="U499" s="238" t="str">
        <f>IF(Tabla47[[#This Row],[¿En qué medida aprende cosas nuevas en su vida?]]&gt;=Tabla4[[#This Row],[¿En qué medida aprende cosas nuevas en su vida?]]+1.2,"SI",IF(Tabla47[[#This Row],[¿En qué medida aprende cosas nuevas en su vida?]]="","","NO"))</f>
        <v/>
      </c>
      <c r="V499" s="238" t="str">
        <f>IF(Tabla47[[#This Row],[En mi día a día tengo pocas oportunidades de demostrar de lo que soy capaz de hacer. ]]&gt;=Tabla4[[#This Row],[En mi día a día tengo pocas oportunidades de demostrar de lo que soy capaz de hacer. ]]+1,"SI",IF(Tabla47[[#This Row],[En mi día a día tengo pocas oportunidades de demostrar de lo que soy capaz de hacer. ]]="","","NO"))</f>
        <v/>
      </c>
      <c r="W499" s="238" t="str">
        <f>IF(Tabla47[[#This Row],[La mayoría de los días me siento realizado/a con lo que hago.]]&gt;=Tabla4[[#This Row],[La mayoría de los días me siento realizado/a con lo que hago.]]+1,"SI",IF(Tabla47[[#This Row],[La mayoría de los días me siento realizado/a con lo que hago.]]="","","NO"))</f>
        <v/>
      </c>
      <c r="X499" s="238" t="str">
        <f>IF(Tabla47[[#This Row],[Hay muchas cosas en las que siento que soy bueno/a. Señale una de las respuestas.]]&gt;=Tabla4[[#This Row],[Hay muchas cosas en las que siento que soy bueno/a. Señale una de las respuestas.]]+1,"SI",IF(Tabla47[[#This Row],[Hay muchas cosas en las que siento que soy bueno/a. Señale una de las respuestas.]]="","","NO"))</f>
        <v/>
      </c>
      <c r="Y499" s="238" t="str">
        <f>IF(Tabla47[[#This Row],[¿Cuántos días de los últimos 7 días estuvo usted físicamente activo/a de forma continua durante 20 minutos o más? ]]&gt;=Tabla4[[#This Row],[¿Cuántos días de los últimos 7 días estuvo usted físicamente activo/a de forma continua durante 20 minutos o más? ]]+1.4,"SI",IF(Tabla47[[#This Row],[¿Cuántos días de los últimos 7 días estuvo usted físicamente activo/a de forma continua durante 20 minutos o más? ]]="","","NO"))</f>
        <v/>
      </c>
      <c r="Z499" s="238" t="str">
        <f>IF(Tabla47[[#This Row],[¿Con qué frecuencia se reúne socialmente con amigos, familiares o compañeros de trabajo? ]]&gt;=Tabla4[[#This Row],[¿Con qué frecuencia se reúne socialmente con amigos, familiares o compañeros de trabajo? ]]+1.2,"SI",IF(Tabla47[[#This Row],[¿Con qué frecuencia se reúne socialmente con amigos, familiares o compañeros de trabajo? ]]="","","NO"))</f>
        <v/>
      </c>
      <c r="AA499" s="238" t="str">
        <f>IF(Tabla47[[#This Row],[¿Cómo de a menudo se siente receptivo/a y aprecia lo que hay a su alrededor?]]&gt;=Tabla4[[#This Row],[¿Cómo de a menudo se siente receptivo/a y aprecia lo que hay a su alrededor?]]+2,"SI",IF(Tabla47[[#This Row],[¿Cómo de a menudo se siente receptivo/a y aprecia lo que hay a su alrededor?]]="","","NO"))</f>
        <v/>
      </c>
      <c r="AB499" s="238" t="str">
        <f>IF(Tabla47[[#This Row],[A veces siento que hago todo mal. ]]&gt;=Tabla4[[#This Row],[A veces siento que hago todo mal. ]]+1,"SI",IF(Tabla47[[#This Row],[A veces siento que hago todo mal. ]]="","","NO"))</f>
        <v/>
      </c>
      <c r="AC499" s="238" t="str">
        <f>IF(Tabla47[[#This Row],[¿En qué medida se siente apreciado/a por las personas cercanas a usted? ]]&gt;=Tabla4[[#This Row],[¿En qué medida se siente apreciado/a por las personas cercanas a usted? ]]+2,"SI",IF(Tabla47[[#This Row],[¿En qué medida se siente apreciado/a por las personas cercanas a usted? ]]="","","NO"))</f>
        <v/>
      </c>
      <c r="AD499" s="238" t="str">
        <f>IF(Tabla47[[#This Row],[¿En qué medida recibe ayuda y apoyo de personas cercanas cuando lo necesita?]]&gt;=Tabla4[[#This Row],[¿En qué medida recibe ayuda y apoyo de personas cercanas cuando lo necesita?]]+1.2,"SI",IF(Tabla47[[#This Row],[¿En qué medida recibe ayuda y apoyo de personas cercanas cuando lo necesita?]]="","","NO"))</f>
        <v/>
      </c>
      <c r="AE499" s="238" t="str">
        <f>IF(Tabla47[[#This Row],[¿En qué medida siente que los demás le tratan con respeto? ]]&gt;=Tabla4[[#This Row],[¿En qué medida siente que los demás le tratan con respeto? ]]+1.2,"SI",IF(Tabla47[[#This Row],[¿En qué medida siente que los demás le tratan con respeto? ]]="","","NO"))</f>
        <v/>
      </c>
      <c r="AF499" s="238" t="str">
        <f>IF(Tabla47[[#This Row],[¿En qué medida se siente cerca de las personas de su entorno local?]]&gt;=Tabla4[[#This Row],[¿En qué medida se siente cerca de las personas de su entorno local?]]+1.2,"SI",IF(Tabla47[[#This Row],[¿En qué medida se siente cerca de las personas de su entorno local?]]="","","NO"))</f>
        <v/>
      </c>
      <c r="AG499" s="238" t="str">
        <f>IF(Tabla47[[#This Row],[ ¿En qué medida siente que las personas de su entorno local se apoyan unas a otras? ]]&gt;=Tabla4[[#This Row],[ ¿En qué medida siente que las personas de su entorno local se apoyan unas a otras? ]]+1.2,"SI",IF(Tabla47[[#This Row],[ ¿En qué medida siente que las personas de su entorno local se apoyan unas a otras? ]]="","","NO"))</f>
        <v/>
      </c>
      <c r="AH499" s="242" t="str">
        <f>IF(Tabla47[[#This Row],[Para la mayoría de la gente las cosas van peor en vez de mejor.  ]]&gt;=Tabla4[[#This Row],[Para la mayoría de la gente las cosas van peor en vez de mejor.  ]]+1,"SI",IF(Tabla47[[#This Row],[Para la mayoría de la gente las cosas van peor en vez de mejor.  ]]="","","NO"))</f>
        <v/>
      </c>
      <c r="AI499" s="242" t="str">
        <f t="shared" si="7"/>
        <v/>
      </c>
    </row>
    <row r="500" spans="1:35" x14ac:dyDescent="0.5">
      <c r="A500" s="200"/>
      <c r="B500" s="229"/>
      <c r="C500" s="230"/>
      <c r="D500" s="230"/>
      <c r="E500" s="230"/>
      <c r="F500" s="231"/>
      <c r="G500" s="232"/>
      <c r="H500" s="230"/>
      <c r="I500" s="230"/>
      <c r="J500" s="233"/>
      <c r="K500" s="234"/>
      <c r="L500" s="235"/>
      <c r="M500" s="235"/>
      <c r="N500" s="236"/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240"/>
      <c r="Z500" s="240"/>
      <c r="AA500" s="240"/>
      <c r="AB500" s="240"/>
      <c r="AC500" s="240"/>
      <c r="AD500" s="240"/>
      <c r="AE500" s="240"/>
      <c r="AF500" s="240"/>
      <c r="AG500" s="240"/>
      <c r="AH500" s="243"/>
      <c r="AI500" s="243"/>
    </row>
  </sheetData>
  <sheetProtection algorithmName="SHA-512" hashValue="irjOso3/DgIcglddnNeFrFhlB6mSD/CDDnnmf0ZhfF0JAgnsmq2YYE8syXNjnlm+okmaE+DHsfY2MOSxYm1SHA==" saltValue="Mfb9x1O+hcLnX++Ivt0G6g==" spinCount="100000" sheet="1" objects="1" scenarios="1"/>
  <conditionalFormatting sqref="B1:N1048576">
    <cfRule type="cellIs" dxfId="4" priority="3" operator="equal">
      <formula>0</formula>
    </cfRule>
  </conditionalFormatting>
  <conditionalFormatting sqref="AI1:AI1048576">
    <cfRule type="cellIs" dxfId="3" priority="1" operator="equal">
      <formula>"NO"</formula>
    </cfRule>
    <cfRule type="cellIs" dxfId="2" priority="2" operator="equal">
      <formula>"SI"</formula>
    </cfRule>
  </conditionalFormatting>
  <dataValidations count="9">
    <dataValidation type="textLength" operator="equal" allowBlank="1" showInputMessage="1" showErrorMessage="1" error="Error en el número de teléfono. _x000a_No dejar espacios en blanco._x000a_Formato obligatorio de 9 caracteres " prompt="Obligatorio 9 caracteres. No dejar espacios en blanco." sqref="L3:M499" xr:uid="{00000000-0002-0000-0800-000000000000}">
      <formula1>9</formula1>
    </dataValidation>
    <dataValidation type="textLength" allowBlank="1" showInputMessage="1" showErrorMessage="1" prompt="Obligatorio. Máx 100 caracteres" sqref="N3:N499" xr:uid="{00000000-0002-0000-0800-000001000000}">
      <formula1>10</formula1>
      <formula2>100</formula2>
    </dataValidation>
    <dataValidation type="list" allowBlank="1" showInputMessage="1" showErrorMessage="1" prompt="Hombre / Mujer" sqref="G3:G499" xr:uid="{00000000-0002-0000-0800-000002000000}">
      <formula1>"H,M"</formula1>
    </dataValidation>
    <dataValidation type="textLength" allowBlank="1" showInputMessage="1" showErrorMessage="1" prompt="Obligatorio. Máx 100 caracteres" sqref="K3:K499" xr:uid="{00000000-0002-0000-0800-000003000000}">
      <formula1>1</formula1>
      <formula2>100</formula2>
    </dataValidation>
    <dataValidation type="textLength" allowBlank="1" showInputMessage="1" showErrorMessage="1" prompt="Dato obligatorio. _x000a_Máximo 100 caracteres" sqref="C3:D499" xr:uid="{00000000-0002-0000-0800-000004000000}">
      <formula1>1</formula1>
      <formula2>100</formula2>
    </dataValidation>
    <dataValidation type="textLength" allowBlank="1" showInputMessage="1" showErrorMessage="1" prompt="Máximo 100 caracteres" sqref="E3:E499" xr:uid="{00000000-0002-0000-0800-000005000000}">
      <formula1>1</formula1>
      <formula2>100</formula2>
    </dataValidation>
    <dataValidation type="date" operator="greaterThan" allowBlank="1" showInputMessage="1" showErrorMessage="1" error="Fecha fuera de periodo" prompt="Formato: dd/mm/yyyy" sqref="F3:F499" xr:uid="{00000000-0002-0000-0800-000006000000}">
      <formula1>14611</formula1>
    </dataValidation>
    <dataValidation type="custom" allowBlank="1" showInputMessage="1" showErrorMessage="1" error="Comprobar y corregir número o letra" sqref="B3:B499" xr:uid="{00000000-0002-0000-0800-000007000000}">
      <formula1>MID(B3,9,1)=MID("TRWAGMYFPDXBNJZSQVHLCKE",MOD(VALUE(MID(SUBSTITUTE(SUBSTITUTE(SUBSTITUTE(B3,"X",0),"Y",1),"Z",2),1,8)),23)+1,1)</formula1>
    </dataValidation>
    <dataValidation type="list" allowBlank="1" showInputMessage="1" showErrorMessage="1" prompt="DESPUÉS de indicar provincia, seleccionar de la lista" sqref="I3:I499" xr:uid="{00000000-0002-0000-0800-000008000000}">
      <formula1>INDIRECT(H3)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" xr:uid="{00000000-0002-0000-0800-000009000000}">
          <x14:formula1>
            <xm:f>Provincias!$B$2:$B$53</xm:f>
          </x14:formula1>
          <xm:sqref>H3:H499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I16"/>
  <sheetViews>
    <sheetView workbookViewId="0">
      <selection activeCell="H22" sqref="H22"/>
    </sheetView>
  </sheetViews>
  <sheetFormatPr baseColWidth="10" defaultRowHeight="14.4" x14ac:dyDescent="0.3"/>
  <sheetData>
    <row r="1" spans="1:9" x14ac:dyDescent="0.3">
      <c r="A1" t="s">
        <v>8471</v>
      </c>
    </row>
    <row r="5" spans="1:9" x14ac:dyDescent="0.3">
      <c r="A5" t="s">
        <v>8472</v>
      </c>
    </row>
    <row r="6" spans="1:9" x14ac:dyDescent="0.3">
      <c r="A6">
        <v>0</v>
      </c>
      <c r="C6">
        <v>1</v>
      </c>
      <c r="E6">
        <v>1</v>
      </c>
      <c r="G6">
        <v>0</v>
      </c>
      <c r="I6">
        <v>0</v>
      </c>
    </row>
    <row r="7" spans="1:9" x14ac:dyDescent="0.3">
      <c r="A7">
        <v>1</v>
      </c>
      <c r="C7">
        <v>2</v>
      </c>
      <c r="E7">
        <v>2</v>
      </c>
      <c r="G7">
        <v>1</v>
      </c>
      <c r="I7">
        <v>1</v>
      </c>
    </row>
    <row r="8" spans="1:9" x14ac:dyDescent="0.3">
      <c r="A8">
        <v>2</v>
      </c>
      <c r="C8">
        <v>3</v>
      </c>
      <c r="E8">
        <v>3</v>
      </c>
      <c r="G8">
        <v>2</v>
      </c>
      <c r="I8">
        <v>2</v>
      </c>
    </row>
    <row r="9" spans="1:9" x14ac:dyDescent="0.3">
      <c r="A9">
        <v>3</v>
      </c>
      <c r="C9">
        <v>4</v>
      </c>
      <c r="E9">
        <v>4</v>
      </c>
      <c r="G9">
        <v>3</v>
      </c>
      <c r="I9">
        <v>3</v>
      </c>
    </row>
    <row r="10" spans="1:9" x14ac:dyDescent="0.3">
      <c r="A10">
        <v>4</v>
      </c>
      <c r="C10">
        <v>5</v>
      </c>
      <c r="E10">
        <v>5</v>
      </c>
      <c r="G10">
        <v>4</v>
      </c>
      <c r="I10">
        <v>4</v>
      </c>
    </row>
    <row r="11" spans="1:9" x14ac:dyDescent="0.3">
      <c r="A11">
        <v>5</v>
      </c>
      <c r="E11">
        <v>6</v>
      </c>
      <c r="G11">
        <v>5</v>
      </c>
      <c r="I11">
        <v>5</v>
      </c>
    </row>
    <row r="12" spans="1:9" x14ac:dyDescent="0.3">
      <c r="A12">
        <v>6</v>
      </c>
      <c r="G12">
        <v>6</v>
      </c>
      <c r="I12">
        <v>6</v>
      </c>
    </row>
    <row r="13" spans="1:9" x14ac:dyDescent="0.3">
      <c r="A13">
        <v>7</v>
      </c>
      <c r="G13">
        <v>7</v>
      </c>
    </row>
    <row r="14" spans="1:9" x14ac:dyDescent="0.3">
      <c r="A14">
        <v>8</v>
      </c>
    </row>
    <row r="15" spans="1:9" x14ac:dyDescent="0.3">
      <c r="A15">
        <v>9</v>
      </c>
    </row>
    <row r="16" spans="1:9" x14ac:dyDescent="0.3">
      <c r="A16"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3:L7"/>
  <sheetViews>
    <sheetView showGridLines="0" workbookViewId="0">
      <selection activeCell="B5" sqref="B5:I5"/>
      <pivotSelection pane="bottomRight" showHeader="1" extendable="1" axis="axisRow" max="3" activeRow="4" activeCol="1" previousRow="4" previousCol="1" click="1" r:id="rId1">
        <pivotArea dataOnly="0" fieldPosition="0">
          <references count="1">
            <reference field="7" count="1">
              <x v="0"/>
            </reference>
          </references>
        </pivotArea>
      </pivotSelection>
    </sheetView>
  </sheetViews>
  <sheetFormatPr baseColWidth="10" defaultColWidth="11.44140625" defaultRowHeight="12" x14ac:dyDescent="0.3"/>
  <cols>
    <col min="1" max="1" width="1.6640625" style="167" customWidth="1"/>
    <col min="2" max="2" width="17.5546875" style="168" customWidth="1"/>
    <col min="3" max="3" width="19.88671875" style="168" customWidth="1"/>
    <col min="4" max="4" width="29.109375" style="168" customWidth="1"/>
    <col min="5" max="8" width="8.109375" style="168" customWidth="1"/>
    <col min="9" max="9" width="11.6640625" style="168" customWidth="1"/>
    <col min="10" max="12" width="9" style="168" customWidth="1"/>
    <col min="13" max="14" width="26.109375" style="167" bestFit="1" customWidth="1"/>
    <col min="15" max="16384" width="11.44140625" style="167"/>
  </cols>
  <sheetData>
    <row r="3" spans="1:12" ht="12.6" thickBot="1" x14ac:dyDescent="0.35"/>
    <row r="4" spans="1:12" ht="36.6" thickBot="1" x14ac:dyDescent="0.35">
      <c r="A4" s="53"/>
      <c r="B4" s="169" t="s">
        <v>8455</v>
      </c>
      <c r="C4" s="169" t="s">
        <v>23</v>
      </c>
      <c r="D4" s="169" t="s">
        <v>26</v>
      </c>
      <c r="E4" s="174" t="s">
        <v>29</v>
      </c>
      <c r="F4" s="174" t="s">
        <v>32</v>
      </c>
      <c r="G4" s="174" t="s">
        <v>8367</v>
      </c>
      <c r="H4" s="174" t="s">
        <v>8368</v>
      </c>
      <c r="I4" s="171" t="s">
        <v>8458</v>
      </c>
      <c r="J4"/>
      <c r="K4"/>
      <c r="L4"/>
    </row>
    <row r="5" spans="1:12" ht="21" x14ac:dyDescent="0.3">
      <c r="A5" s="53"/>
      <c r="B5" s="170" t="s">
        <v>8456</v>
      </c>
      <c r="I5" s="175"/>
      <c r="J5"/>
      <c r="K5"/>
      <c r="L5"/>
    </row>
    <row r="6" spans="1:12" ht="21" x14ac:dyDescent="0.3">
      <c r="A6" s="53"/>
      <c r="B6" s="170" t="s">
        <v>8456</v>
      </c>
      <c r="C6" s="170" t="s">
        <v>8456</v>
      </c>
      <c r="I6" s="172"/>
      <c r="J6"/>
      <c r="K6"/>
      <c r="L6"/>
    </row>
    <row r="7" spans="1:12" ht="21.6" thickBot="1" x14ac:dyDescent="0.35">
      <c r="A7" s="53"/>
      <c r="B7" s="170" t="s">
        <v>8457</v>
      </c>
      <c r="I7" s="173"/>
      <c r="J7"/>
      <c r="K7"/>
      <c r="L7"/>
    </row>
  </sheetData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pageSetUpPr fitToPage="1"/>
  </sheetPr>
  <dimension ref="A1:K51"/>
  <sheetViews>
    <sheetView showGridLines="0" zoomScaleNormal="100" workbookViewId="0">
      <selection activeCell="D32" sqref="D32:F32"/>
    </sheetView>
  </sheetViews>
  <sheetFormatPr baseColWidth="10" defaultColWidth="11.44140625" defaultRowHeight="21" x14ac:dyDescent="0.3"/>
  <cols>
    <col min="1" max="1" width="1.44140625" style="53" customWidth="1"/>
    <col min="2" max="2" width="7.6640625" style="54" customWidth="1"/>
    <col min="3" max="3" width="83.5546875" style="54" customWidth="1"/>
    <col min="4" max="6" width="6.6640625" style="54" customWidth="1"/>
    <col min="7" max="7" width="6.6640625" style="59" customWidth="1"/>
    <col min="8" max="11" width="6.6640625" style="54" customWidth="1"/>
    <col min="12" max="16384" width="11.44140625" style="54"/>
  </cols>
  <sheetData>
    <row r="1" spans="1:11" ht="18" x14ac:dyDescent="0.35">
      <c r="A1" s="137"/>
      <c r="B1" s="287" t="s">
        <v>8450</v>
      </c>
      <c r="C1" s="287"/>
      <c r="D1" s="287"/>
      <c r="E1" s="287"/>
      <c r="F1" s="287"/>
      <c r="G1" s="137"/>
      <c r="I1" s="137"/>
      <c r="J1" s="137"/>
      <c r="K1" s="137"/>
    </row>
    <row r="2" spans="1:11" ht="18" x14ac:dyDescent="0.35">
      <c r="A2" s="137"/>
      <c r="B2" s="164" t="s">
        <v>8454</v>
      </c>
      <c r="C2" s="165" t="e">
        <f>'Cuestionario inicial'!#REF!</f>
        <v>#REF!</v>
      </c>
      <c r="D2" s="163"/>
      <c r="E2" s="163"/>
      <c r="F2" s="163"/>
      <c r="G2" s="137"/>
      <c r="I2" s="137"/>
      <c r="J2" s="137"/>
      <c r="K2" s="137"/>
    </row>
    <row r="3" spans="1:11" ht="14.25" customHeight="1" thickBot="1" x14ac:dyDescent="0.4">
      <c r="A3" s="137"/>
      <c r="B3" s="164"/>
      <c r="C3" s="165"/>
      <c r="D3" s="163"/>
      <c r="E3" s="163"/>
      <c r="F3" s="163"/>
      <c r="G3" s="137"/>
      <c r="H3" s="166" t="s">
        <v>8453</v>
      </c>
      <c r="I3" s="137"/>
      <c r="J3" s="137"/>
      <c r="K3" s="137"/>
    </row>
    <row r="4" spans="1:11" x14ac:dyDescent="0.3">
      <c r="B4" s="55" t="s">
        <v>8369</v>
      </c>
      <c r="C4" s="55" t="s">
        <v>8370</v>
      </c>
      <c r="D4" s="56" t="s">
        <v>8371</v>
      </c>
      <c r="E4" s="57" t="s">
        <v>8372</v>
      </c>
      <c r="F4" s="58" t="s">
        <v>8257</v>
      </c>
      <c r="H4" s="56" t="s">
        <v>8371</v>
      </c>
      <c r="I4" s="57" t="s">
        <v>8372</v>
      </c>
      <c r="J4" s="58" t="s">
        <v>8257</v>
      </c>
      <c r="K4" s="59"/>
    </row>
    <row r="5" spans="1:11" x14ac:dyDescent="0.3">
      <c r="B5" s="60" t="s">
        <v>8373</v>
      </c>
      <c r="C5" s="61" t="s">
        <v>8374</v>
      </c>
      <c r="D5" s="62" t="e">
        <f>COUNTIFS(Datos_incompletos,"N",CO01_,"S")</f>
        <v>#REF!</v>
      </c>
      <c r="E5" s="63" t="e">
        <f>COUNTIFS(Datos_incompletos,"N",CO01_,"S",SEXO_PARTICIPANTE,E$4)</f>
        <v>#REF!</v>
      </c>
      <c r="F5" s="64" t="e">
        <f>COUNTIFS(Datos_incompletos,"N",CO01_,"S",SEXO_PARTICIPANTE,F$4)</f>
        <v>#REF!</v>
      </c>
      <c r="H5" s="62" t="e">
        <f>COUNTIFS(Datos_incompletos,"S",CO01_,"S")</f>
        <v>#REF!</v>
      </c>
      <c r="I5" s="63" t="e">
        <f>COUNTIFS(Datos_incompletos,"S",CO01_,"S",SEXO_PARTICIPANTE,I$4)</f>
        <v>#REF!</v>
      </c>
      <c r="J5" s="64" t="e">
        <f>COUNTIFS(Datos_incompletos,"S",CO01_,"S",SEXO_PARTICIPANTE,J$4)</f>
        <v>#REF!</v>
      </c>
      <c r="K5" s="59"/>
    </row>
    <row r="6" spans="1:11" x14ac:dyDescent="0.3">
      <c r="B6" s="65" t="s">
        <v>8375</v>
      </c>
      <c r="C6" s="61" t="s">
        <v>8376</v>
      </c>
      <c r="D6" s="66" t="e">
        <f>COUNTIFS(Datos_incompletos,"N",CO02_,"S")</f>
        <v>#REF!</v>
      </c>
      <c r="E6" s="63" t="e">
        <f>COUNTIFS(Datos_incompletos,"N",CO02_,"S",SEXO_PARTICIPANTE,E$4)</f>
        <v>#REF!</v>
      </c>
      <c r="F6" s="64" t="e">
        <f>COUNTIFS(Datos_incompletos,"N",CO02_,"S",SEXO_PARTICIPANTE,F$4)</f>
        <v>#REF!</v>
      </c>
      <c r="H6" s="66" t="e">
        <f>COUNTIFS(Datos_incompletos,"S",CO02_,"S")</f>
        <v>#REF!</v>
      </c>
      <c r="I6" s="63" t="e">
        <f>COUNTIFS(Datos_incompletos,"S",CO02_,"S",SEXO_PARTICIPANTE,I$4)</f>
        <v>#REF!</v>
      </c>
      <c r="J6" s="64" t="e">
        <f>COUNTIFS(Datos_incompletos,"S",CO02_,"S",SEXO_PARTICIPANTE,J$4)</f>
        <v>#REF!</v>
      </c>
      <c r="K6" s="59"/>
    </row>
    <row r="7" spans="1:11" ht="21.15" customHeight="1" x14ac:dyDescent="0.3">
      <c r="B7" s="65" t="s">
        <v>8377</v>
      </c>
      <c r="C7" s="61" t="s">
        <v>8378</v>
      </c>
      <c r="D7" s="62" t="e">
        <f>COUNTIFS(Datos_incompletos,"N",CO03_,"S")</f>
        <v>#REF!</v>
      </c>
      <c r="E7" s="63" t="e">
        <f>COUNTIFS(Datos_incompletos,"N",CO03_,"S",SEXO_PARTICIPANTE,E$4)</f>
        <v>#REF!</v>
      </c>
      <c r="F7" s="64" t="e">
        <f>COUNTIFS(Datos_incompletos,"N",CO03_,"S",SEXO_PARTICIPANTE,F$4)</f>
        <v>#REF!</v>
      </c>
      <c r="H7" s="62" t="e">
        <f>COUNTIFS(Datos_incompletos,"S",CO03_,"S")</f>
        <v>#REF!</v>
      </c>
      <c r="I7" s="63" t="e">
        <f>COUNTIFS(Datos_incompletos,"S",CO03_,"S",SEXO_PARTICIPANTE,I$4)</f>
        <v>#REF!</v>
      </c>
      <c r="J7" s="64" t="e">
        <f>COUNTIFS(Datos_incompletos,"S",CO03_,"S",SEXO_PARTICIPANTE,J$4)</f>
        <v>#REF!</v>
      </c>
      <c r="K7" s="59"/>
    </row>
    <row r="8" spans="1:11" ht="21.6" thickBot="1" x14ac:dyDescent="0.35">
      <c r="B8" s="65" t="s">
        <v>8379</v>
      </c>
      <c r="C8" s="61" t="s">
        <v>8380</v>
      </c>
      <c r="D8" s="66" t="e">
        <f>COUNTIFS(Datos_incompletos,"N",CO04_,"S")</f>
        <v>#REF!</v>
      </c>
      <c r="E8" s="63" t="e">
        <f>COUNTIFS(Datos_incompletos,"N",CO04_,"S",SEXO_PARTICIPANTE,E$4)</f>
        <v>#REF!</v>
      </c>
      <c r="F8" s="64" t="e">
        <f>COUNTIFS(Datos_incompletos,"N",CO04_,"S",SEXO_PARTICIPANTE,F$4)</f>
        <v>#REF!</v>
      </c>
      <c r="H8" s="66" t="e">
        <f>COUNTIFS(Datos_incompletos,"S",CO04_,"S")</f>
        <v>#REF!</v>
      </c>
      <c r="I8" s="63" t="e">
        <f>COUNTIFS(Datos_incompletos,"S",CO04_,"S",SEXO_PARTICIPANTE,I$4)</f>
        <v>#REF!</v>
      </c>
      <c r="J8" s="64" t="e">
        <f>COUNTIFS(Datos_incompletos,"S",CO04_,"S",SEXO_PARTICIPANTE,J$4)</f>
        <v>#REF!</v>
      </c>
      <c r="K8" s="59"/>
    </row>
    <row r="9" spans="1:11" ht="21.6" thickBot="1" x14ac:dyDescent="0.35">
      <c r="B9" s="67" t="s">
        <v>8381</v>
      </c>
      <c r="C9" s="68" t="s">
        <v>8382</v>
      </c>
      <c r="D9" s="69" t="e">
        <f>COUNTIFS(Datos_incompletos,"N",CO05_,"S")</f>
        <v>#REF!</v>
      </c>
      <c r="E9" s="70" t="e">
        <f>COUNTIFS(Datos_incompletos,"N",CO05_,"S",SEXO_PARTICIPANTE,E$4)</f>
        <v>#REF!</v>
      </c>
      <c r="F9" s="71" t="e">
        <f>COUNTIFS(Datos_incompletos,"N",CO05_,"S",SEXO_PARTICIPANTE,F$4)</f>
        <v>#REF!</v>
      </c>
      <c r="G9" s="72" t="e">
        <f>D5+D7+D9</f>
        <v>#REF!</v>
      </c>
      <c r="H9" s="69" t="e">
        <f>COUNTIFS(Datos_incompletos,"S",CO05_,"S")</f>
        <v>#REF!</v>
      </c>
      <c r="I9" s="70" t="e">
        <f>COUNTIFS(Datos_incompletos,"S",CO05_,"S",SEXO_PARTICIPANTE,I$4)</f>
        <v>#REF!</v>
      </c>
      <c r="J9" s="71" t="e">
        <f>COUNTIFS(Datos_incompletos,"S",CO05_,"S",SEXO_PARTICIPANTE,J$4)</f>
        <v>#REF!</v>
      </c>
      <c r="K9" s="72" t="e">
        <f>H5+H7+H9</f>
        <v>#REF!</v>
      </c>
    </row>
    <row r="10" spans="1:11" ht="21.15" customHeight="1" x14ac:dyDescent="0.3">
      <c r="B10" s="73" t="s">
        <v>8383</v>
      </c>
      <c r="C10" s="74" t="s">
        <v>8384</v>
      </c>
      <c r="D10" s="75" t="e">
        <f>COUNTIFS(Datos_incompletos,"N",Rango_edad_participante,$B$10)</f>
        <v>#REF!</v>
      </c>
      <c r="E10" s="76" t="e">
        <f>COUNTIFS(Datos_incompletos,"N",Rango_edad_participante,$B$10,SEXO_PARTICIPANTE,E$4)</f>
        <v>#REF!</v>
      </c>
      <c r="F10" s="77" t="e">
        <f>COUNTIFS(Datos_incompletos,"N",Rango_edad_participante,$B$10,SEXO_PARTICIPANTE,F$4)</f>
        <v>#REF!</v>
      </c>
      <c r="H10" s="75" t="e">
        <f>COUNTIFS(Datos_incompletos,"S",Rango_edad_participante,$B$10)</f>
        <v>#REF!</v>
      </c>
      <c r="I10" s="76" t="e">
        <f>COUNTIFS(Datos_incompletos,"S",Rango_edad_participante,$B$10,SEXO_PARTICIPANTE,I$4)</f>
        <v>#REF!</v>
      </c>
      <c r="J10" s="77" t="e">
        <f>COUNTIFS(Datos_incompletos,"S",Rango_edad_participante,$B$10,SEXO_PARTICIPANTE,J$4)</f>
        <v>#REF!</v>
      </c>
      <c r="K10" s="59"/>
    </row>
    <row r="11" spans="1:11" ht="21.6" thickBot="1" x14ac:dyDescent="0.35">
      <c r="B11" s="65" t="s">
        <v>8385</v>
      </c>
      <c r="C11" s="78" t="s">
        <v>8386</v>
      </c>
      <c r="D11" s="66" t="e">
        <f>COUNTIFS(Datos_incompletos,"N",Rango_edad_participante,$B$11)</f>
        <v>#REF!</v>
      </c>
      <c r="E11" s="63" t="e">
        <f>COUNTIFS(Datos_incompletos,"N",Rango_edad_participante,$B$11,SEXO_PARTICIPANTE,E$4)</f>
        <v>#REF!</v>
      </c>
      <c r="F11" s="64" t="e">
        <f>COUNTIFS(Datos_incompletos,"N",Rango_edad_participante,$B$11,SEXO_PARTICIPANTE,F$4)</f>
        <v>#REF!</v>
      </c>
      <c r="H11" s="66" t="e">
        <f>COUNTIFS(Datos_incompletos,"S",Rango_edad_participante,$B$11)</f>
        <v>#REF!</v>
      </c>
      <c r="I11" s="63" t="e">
        <f>COUNTIFS(Datos_incompletos,"S",Rango_edad_participante,$B$11,SEXO_PARTICIPANTE,I$4)</f>
        <v>#REF!</v>
      </c>
      <c r="J11" s="64" t="e">
        <f>COUNTIFS(Datos_incompletos,"S",Rango_edad_participante,$B$11,SEXO_PARTICIPANTE,J$4)</f>
        <v>#REF!</v>
      </c>
      <c r="K11" s="59"/>
    </row>
    <row r="12" spans="1:11" ht="21.6" thickBot="1" x14ac:dyDescent="0.35">
      <c r="B12" s="86" t="s">
        <v>8387</v>
      </c>
      <c r="C12" s="181" t="s">
        <v>8388</v>
      </c>
      <c r="D12" s="182" t="e">
        <f>COUNTIFS(Datos_incompletos,"N",Rango_edad_participante,$B$12)</f>
        <v>#REF!</v>
      </c>
      <c r="E12" s="183" t="e">
        <f>COUNTIFS(Datos_incompletos,"N",Rango_edad_participante,$B$12,SEXO_PARTICIPANTE,E$4)</f>
        <v>#REF!</v>
      </c>
      <c r="F12" s="184" t="e">
        <f>COUNTIFS(Datos_incompletos,"N",Rango_edad_participante,$B$12,SEXO_PARTICIPANTE,F$4)</f>
        <v>#REF!</v>
      </c>
      <c r="G12" s="72" t="e">
        <f>D10+D11+D12</f>
        <v>#REF!</v>
      </c>
      <c r="H12" s="182" t="e">
        <f>COUNTIFS(Datos_incompletos,"S",Rango_edad_participante,$B$12)</f>
        <v>#REF!</v>
      </c>
      <c r="I12" s="183" t="e">
        <f>COUNTIFS(Datos_incompletos,"S",Rango_edad_participante,$B$12,SEXO_PARTICIPANTE,I$4)</f>
        <v>#REF!</v>
      </c>
      <c r="J12" s="184" t="e">
        <f>COUNTIFS(Datos_incompletos,"S",Rango_edad_participante,$B$12,SEXO_PARTICIPANTE,J$4)</f>
        <v>#REF!</v>
      </c>
      <c r="K12" s="72" t="e">
        <f>H10+H11+H12</f>
        <v>#REF!</v>
      </c>
    </row>
    <row r="13" spans="1:11" ht="22.8" x14ac:dyDescent="0.3">
      <c r="B13" s="176" t="s">
        <v>8389</v>
      </c>
      <c r="C13" s="177" t="s">
        <v>8390</v>
      </c>
      <c r="D13" s="178" t="e">
        <f>COUNTIFS(Datos_incompletos,"N",Rango_edad_participante,$B$12,CO01_,"S")+COUNTIFS(Datos_incompletos,"N",Rango_edad_participante,$B$12,CO04_,"S")</f>
        <v>#REF!</v>
      </c>
      <c r="E13" s="179" t="e">
        <f>COUNTIFS(Datos_incompletos,"N",Rango_edad_participante,$B$12,CO01_,"S",SEXO_PARTICIPANTE,E$4)+COUNTIFS(Datos_incompletos,"N",Rango_edad_participante,$B$12,CO04_,"S",SEXO_PARTICIPANTE,E$4)</f>
        <v>#REF!</v>
      </c>
      <c r="F13" s="180" t="e">
        <f>COUNTIFS(Datos_incompletos,"N",Rango_edad_participante,$B$12,CO01_,"S",SEXO_PARTICIPANTE,F$4)+COUNTIFS(Datos_incompletos,"N",Rango_edad_participante,$B$12,CO04_,"S",SEXO_PARTICIPANTE,F$4)</f>
        <v>#REF!</v>
      </c>
      <c r="H13" s="178" t="e">
        <f>COUNTIFS(Datos_incompletos,"S",Rango_edad_participante,$B$12,CO01_,"S")+COUNTIFS(Datos_incompletos,"S",Rango_edad_participante,$B$12,CO04_,"S")</f>
        <v>#REF!</v>
      </c>
      <c r="I13" s="179" t="e">
        <f>COUNTIFS(Datos_incompletos,"S",Rango_edad_participante,$B$12,CO01_,"S",SEXO_PARTICIPANTE,I$4)+COUNTIFS(Datos_incompletos,"S",Rango_edad_participante,$B$12,CO04_,"S",SEXO_PARTICIPANTE,I$4)</f>
        <v>#REF!</v>
      </c>
      <c r="J13" s="180" t="e">
        <f>COUNTIFS(Datos_incompletos,"S",Rango_edad_participante,$B$12,CO01_,"S",SEXO_PARTICIPANTE,J$4)+COUNTIFS(Datos_incompletos,"S",Rango_edad_participante,$B$12,CO04_,"S",SEXO_PARTICIPANTE,J$4)</f>
        <v>#REF!</v>
      </c>
    </row>
    <row r="14" spans="1:11" ht="21.15" customHeight="1" x14ac:dyDescent="0.3">
      <c r="B14" s="79" t="s">
        <v>8391</v>
      </c>
      <c r="C14" s="80" t="s">
        <v>8392</v>
      </c>
      <c r="D14" s="81" t="e">
        <f>COUNTIFS(Datos_incompletos,"N",CINE,"CINE 0")</f>
        <v>#REF!</v>
      </c>
      <c r="E14" s="76" t="e">
        <f>COUNTIFS(Datos_incompletos,"N",CINE,"CINE 0",SEXO_PARTICIPANTE,E$4)</f>
        <v>#REF!</v>
      </c>
      <c r="F14" s="77" t="e">
        <f>COUNTIFS(Datos_incompletos,"N",CINE,"CINE 0",SEXO_PARTICIPANTE,F$4)</f>
        <v>#REF!</v>
      </c>
      <c r="H14" s="81" t="e">
        <f>COUNTIFS(Datos_incompletos,"S",CINE,"CINE 0")</f>
        <v>#REF!</v>
      </c>
      <c r="I14" s="76" t="e">
        <f>COUNTIFS(Datos_incompletos,"S",CINE,"CINE 0",SEXO_PARTICIPANTE,I$4)</f>
        <v>#REF!</v>
      </c>
      <c r="J14" s="77" t="e">
        <f>COUNTIFS(Datos_incompletos,"S",CINE,"CINE 0",SEXO_PARTICIPANTE,J$4)</f>
        <v>#REF!</v>
      </c>
      <c r="K14" s="59"/>
    </row>
    <row r="15" spans="1:11" x14ac:dyDescent="0.3">
      <c r="B15" s="65" t="s">
        <v>8393</v>
      </c>
      <c r="C15" s="82" t="s">
        <v>8394</v>
      </c>
      <c r="D15" s="81" t="e">
        <f>COUNTIFS(Datos_incompletos,"N",CINE,"CINE 1-2")</f>
        <v>#REF!</v>
      </c>
      <c r="E15" s="63" t="e">
        <f>COUNTIFS(Datos_incompletos,"N",CINE,"CINE 1-2",SEXO_PARTICIPANTE,E$4)</f>
        <v>#REF!</v>
      </c>
      <c r="F15" s="64" t="e">
        <f>COUNTIFS(Datos_incompletos,"N",CINE,"CINE 1-2",SEXO_PARTICIPANTE,F$4)</f>
        <v>#REF!</v>
      </c>
      <c r="H15" s="81" t="e">
        <f>COUNTIFS(Datos_incompletos,"S",CINE,"CINE 1-2")</f>
        <v>#REF!</v>
      </c>
      <c r="I15" s="63" t="e">
        <f>COUNTIFS(Datos_incompletos,"S",CINE,"CINE 1-2",SEXO_PARTICIPANTE,I$4)</f>
        <v>#REF!</v>
      </c>
      <c r="J15" s="64" t="e">
        <f>COUNTIFS(Datos_incompletos,"S",CINE,"CINE 1-2",SEXO_PARTICIPANTE,J$4)</f>
        <v>#REF!</v>
      </c>
      <c r="K15" s="59"/>
    </row>
    <row r="16" spans="1:11" ht="21.6" thickBot="1" x14ac:dyDescent="0.35">
      <c r="B16" s="65" t="s">
        <v>8395</v>
      </c>
      <c r="C16" s="82" t="s">
        <v>8396</v>
      </c>
      <c r="D16" s="81" t="e">
        <f>COUNTIFS(Datos_incompletos,"N",CINE,"CINE 3-4")</f>
        <v>#REF!</v>
      </c>
      <c r="E16" s="63" t="e">
        <f>COUNTIFS(Datos_incompletos,"N",CINE,"CINE 3-4",SEXO_PARTICIPANTE,E$4)</f>
        <v>#REF!</v>
      </c>
      <c r="F16" s="64" t="e">
        <f>COUNTIFS(Datos_incompletos,"N",CINE,"CINE 3-4",SEXO_PARTICIPANTE,F$4)</f>
        <v>#REF!</v>
      </c>
      <c r="H16" s="81" t="e">
        <f>COUNTIFS(Datos_incompletos,"S",CINE,"CINE 3-4")</f>
        <v>#REF!</v>
      </c>
      <c r="I16" s="63" t="e">
        <f>COUNTIFS(Datos_incompletos,"S",CINE,"CINE 3-4",SEXO_PARTICIPANTE,I$4)</f>
        <v>#REF!</v>
      </c>
      <c r="J16" s="64" t="e">
        <f>COUNTIFS(Datos_incompletos,"S",CINE,"CINE 3-4",SEXO_PARTICIPANTE,J$4)</f>
        <v>#REF!</v>
      </c>
      <c r="K16" s="59"/>
    </row>
    <row r="17" spans="1:11" ht="21.6" thickBot="1" x14ac:dyDescent="0.35">
      <c r="B17" s="65" t="s">
        <v>8397</v>
      </c>
      <c r="C17" s="82" t="s">
        <v>8398</v>
      </c>
      <c r="D17" s="81" t="e">
        <f>COUNTIFS(Datos_incompletos,"N",CINE,"CINE 5-8")</f>
        <v>#REF!</v>
      </c>
      <c r="E17" s="63" t="e">
        <f>COUNTIFS(Datos_incompletos,"N",CINE,"CINE 5-8",SEXO_PARTICIPANTE,E$4)</f>
        <v>#REF!</v>
      </c>
      <c r="F17" s="64" t="e">
        <f>COUNTIFS(Datos_incompletos,"N",CINE,"CINE 5-8",SEXO_PARTICIPANTE,F$4)</f>
        <v>#REF!</v>
      </c>
      <c r="G17" s="72" t="e">
        <f>D14+D15+D16+D17</f>
        <v>#REF!</v>
      </c>
      <c r="H17" s="81" t="e">
        <f>COUNTIFS(Datos_incompletos,"S",CINE,"CINE 5-8")</f>
        <v>#REF!</v>
      </c>
      <c r="I17" s="63" t="e">
        <f>COUNTIFS(Datos_incompletos,"S",CINE,"CINE 5-8",SEXO_PARTICIPANTE,I$4)</f>
        <v>#REF!</v>
      </c>
      <c r="J17" s="64" t="e">
        <f>COUNTIFS(Datos_incompletos,"S",CINE,"CINE 5-8",SEXO_PARTICIPANTE,J$4)</f>
        <v>#REF!</v>
      </c>
      <c r="K17" s="72" t="e">
        <f>H14+H15+H16+H17</f>
        <v>#REF!</v>
      </c>
    </row>
    <row r="18" spans="1:11" x14ac:dyDescent="0.3">
      <c r="B18" s="65" t="s">
        <v>8399</v>
      </c>
      <c r="C18" s="83" t="s">
        <v>8400</v>
      </c>
      <c r="D18" s="66" t="e">
        <f>COUNTIFS(Datos_incompletos,"N",CO15_,"S")</f>
        <v>#REF!</v>
      </c>
      <c r="E18" s="63" t="e">
        <f>COUNTIFS(Datos_incompletos,"N",CO15_,"S",SEXO_PARTICIPANTE,E$4)</f>
        <v>#REF!</v>
      </c>
      <c r="F18" s="64" t="e">
        <f>COUNTIFS(Datos_incompletos,"N",CO15_,"S",SEXO_PARTICIPANTE,F$4)</f>
        <v>#REF!</v>
      </c>
      <c r="H18" s="66" t="e">
        <f>COUNTIFS(Datos_incompletos,"S",CO15_,"S")</f>
        <v>#REF!</v>
      </c>
      <c r="I18" s="63" t="e">
        <f>COUNTIFS(Datos_incompletos,"S",CO15_,"S",SEXO_PARTICIPANTE,I$4)</f>
        <v>#REF!</v>
      </c>
      <c r="J18" s="64" t="e">
        <f>COUNTIFS(Datos_incompletos,"S",CO15_,"S",SEXO_PARTICIPANTE,J$4)</f>
        <v>#REF!</v>
      </c>
      <c r="K18" s="59"/>
    </row>
    <row r="19" spans="1:11" x14ac:dyDescent="0.3">
      <c r="B19" s="65" t="s">
        <v>8401</v>
      </c>
      <c r="C19" s="83" t="s">
        <v>8402</v>
      </c>
      <c r="D19" s="66" t="e">
        <f>COUNTIFS(Datos_incompletos,"N",CO16_,"S")</f>
        <v>#REF!</v>
      </c>
      <c r="E19" s="63" t="e">
        <f>COUNTIFS(Datos_incompletos,"N",CO16_,"S",SEXO_PARTICIPANTE,E$4)</f>
        <v>#REF!</v>
      </c>
      <c r="F19" s="64" t="e">
        <f>COUNTIFS(Datos_incompletos,"N",CO16_,"S",SEXO_PARTICIPANTE,F$4)</f>
        <v>#REF!</v>
      </c>
      <c r="H19" s="66" t="e">
        <f>COUNTIFS(Datos_incompletos,"S",CO16_,"S")</f>
        <v>#REF!</v>
      </c>
      <c r="I19" s="63" t="e">
        <f>COUNTIFS(Datos_incompletos,"S",CO16_,"S",SEXO_PARTICIPANTE,I$4)</f>
        <v>#REF!</v>
      </c>
      <c r="J19" s="64" t="e">
        <f>COUNTIFS(Datos_incompletos,"S",CO16_,"S",SEXO_PARTICIPANTE,J$4)</f>
        <v>#REF!</v>
      </c>
      <c r="K19" s="59"/>
    </row>
    <row r="20" spans="1:11" x14ac:dyDescent="0.3">
      <c r="B20" s="65" t="s">
        <v>8403</v>
      </c>
      <c r="C20" s="83" t="s">
        <v>8404</v>
      </c>
      <c r="D20" s="66" t="e">
        <f>COUNTIFS(Datos_incompletos,"N",CO17_,"S")</f>
        <v>#REF!</v>
      </c>
      <c r="E20" s="63" t="e">
        <f>COUNTIFS(Datos_incompletos,"N",CO17_,"S",SEXO_PARTICIPANTE,E$4)</f>
        <v>#REF!</v>
      </c>
      <c r="F20" s="64" t="e">
        <f>COUNTIFS(Datos_incompletos,"N",CO17_,"S",SEXO_PARTICIPANTE,F$4)</f>
        <v>#REF!</v>
      </c>
      <c r="H20" s="66" t="e">
        <f>COUNTIFS(Datos_incompletos,"S",CO17_,"S")</f>
        <v>#REF!</v>
      </c>
      <c r="I20" s="63" t="e">
        <f>COUNTIFS(Datos_incompletos,"S",CO17_,"S",SEXO_PARTICIPANTE,I$4)</f>
        <v>#REF!</v>
      </c>
      <c r="J20" s="64" t="e">
        <f>COUNTIFS(Datos_incompletos,"S",CO17_,"S",SEXO_PARTICIPANTE,J$4)</f>
        <v>#REF!</v>
      </c>
      <c r="K20" s="59"/>
    </row>
    <row r="21" spans="1:11" x14ac:dyDescent="0.3">
      <c r="B21" s="65" t="s">
        <v>8405</v>
      </c>
      <c r="C21" s="84" t="s">
        <v>8406</v>
      </c>
      <c r="D21" s="66" t="e">
        <f>COUNTIFS(Datos_incompletos,"N",CO18_,"S")</f>
        <v>#REF!</v>
      </c>
      <c r="E21" s="63" t="e">
        <f>COUNTIFS(Datos_incompletos,"N",CO18_,"S",SEXO_PARTICIPANTE,E$4)</f>
        <v>#REF!</v>
      </c>
      <c r="F21" s="64" t="e">
        <f>COUNTIFS(Datos_incompletos,"N",CO18_,"S",SEXO_PARTICIPANTE,F$4)</f>
        <v>#REF!</v>
      </c>
      <c r="H21" s="66" t="e">
        <f>COUNTIFS(Datos_incompletos,"S",CO18_,"S")</f>
        <v>#REF!</v>
      </c>
      <c r="I21" s="63" t="e">
        <f>COUNTIFS(Datos_incompletos,"S",CO18_,"S",SEXO_PARTICIPANTE,I$4)</f>
        <v>#REF!</v>
      </c>
      <c r="J21" s="64" t="e">
        <f>COUNTIFS(Datos_incompletos,"S",CO18_,"S",SEXO_PARTICIPANTE,J$4)</f>
        <v>#REF!</v>
      </c>
      <c r="K21" s="59"/>
    </row>
    <row r="22" spans="1:11" ht="25.8" x14ac:dyDescent="0.3">
      <c r="A22" s="85"/>
      <c r="B22" s="86" t="s">
        <v>8407</v>
      </c>
      <c r="C22" s="87" t="s">
        <v>8408</v>
      </c>
      <c r="D22" s="88" t="e">
        <f>COUNTIFS(Datos_incompletos,"N",CO19_,"3")</f>
        <v>#REF!</v>
      </c>
      <c r="E22" s="145" t="e">
        <f>COUNTIFS(Datos_incompletos,"N",CO19_,"3",SEXO_PARTICIPANTE,E$4)</f>
        <v>#REF!</v>
      </c>
      <c r="F22" s="146" t="e">
        <f>COUNTIFS(Datos_incompletos,"N",CO19_,"3",SEXO_PARTICIPANTE,F$4)</f>
        <v>#REF!</v>
      </c>
      <c r="H22" s="88" t="e">
        <f>COUNTIFS(Datos_incompletos,"S",CO19_,"3")</f>
        <v>#REF!</v>
      </c>
      <c r="I22" s="145" t="e">
        <f>COUNTIFS(Datos_incompletos,"S",CO19_,"3",SEXO_PARTICIPANTE,I$4)</f>
        <v>#REF!</v>
      </c>
      <c r="J22" s="146" t="e">
        <f>COUNTIFS(Datos_incompletos,"S",CO19_,"3",SEXO_PARTICIPANTE,J$4)</f>
        <v>#REF!</v>
      </c>
      <c r="K22" s="59"/>
    </row>
    <row r="23" spans="1:11" x14ac:dyDescent="0.3">
      <c r="B23" s="89" t="s">
        <v>8409</v>
      </c>
      <c r="C23" s="90" t="s">
        <v>8410</v>
      </c>
      <c r="D23" s="66" t="e">
        <f>COUNTIFS(Datos_incompletos,"N",EO01_,"S")</f>
        <v>#REF!</v>
      </c>
      <c r="E23" s="63" t="e">
        <f>COUNTIFS(Datos_incompletos,"N",EO01_,"S",SEXO_PARTICIPANTE,E$4)</f>
        <v>#REF!</v>
      </c>
      <c r="F23" s="64" t="e">
        <f>COUNTIFS(Datos_incompletos,"N",EO01_,"S",SEXO_PARTICIPANTE,F$4)</f>
        <v>#REF!</v>
      </c>
      <c r="H23" s="154" t="e">
        <f>COUNTIFS(Datos_incompletos,"S",EO01_,"S")</f>
        <v>#REF!</v>
      </c>
      <c r="I23" s="155" t="e">
        <f>COUNTIFS(Datos_incompletos,"S",EO01_,"S",SEXO_PARTICIPANTE,I$4)</f>
        <v>#REF!</v>
      </c>
      <c r="J23" s="156" t="e">
        <f>COUNTIFS(Datos_incompletos,"S",EO01_,"S",SEXO_PARTICIPANTE,J$4)</f>
        <v>#REF!</v>
      </c>
      <c r="K23" s="59"/>
    </row>
    <row r="24" spans="1:11" ht="21.6" thickBot="1" x14ac:dyDescent="0.35">
      <c r="B24" s="288" t="s">
        <v>8411</v>
      </c>
      <c r="C24" s="289"/>
      <c r="D24" s="153" t="e">
        <f>COUNTIF(Datos_incompletos,"N")</f>
        <v>#REF!</v>
      </c>
      <c r="E24" s="91" t="e">
        <f>COUNTIFS(Datos_incompletos,"N",SEXO_PARTICIPANTE,E$4)</f>
        <v>#REF!</v>
      </c>
      <c r="F24" s="92" t="e">
        <f>COUNTIFS(Datos_incompletos,"N",SEXO_PARTICIPANTE,F$4)</f>
        <v>#REF!</v>
      </c>
      <c r="H24" s="157" t="e">
        <f>COUNTIF(Datos_incompletos,"S")</f>
        <v>#REF!</v>
      </c>
      <c r="I24" s="91" t="e">
        <f>COUNTIFS(Datos_incompletos,"S",SEXO_PARTICIPANTE,I$4)</f>
        <v>#REF!</v>
      </c>
      <c r="J24" s="92" t="e">
        <f>COUNTIFS(Datos_incompletos,"S",SEXO_PARTICIPANTE,J$4)</f>
        <v>#REF!</v>
      </c>
      <c r="K24" s="59"/>
    </row>
    <row r="25" spans="1:11" x14ac:dyDescent="0.3">
      <c r="B25" s="290" t="s">
        <v>8412</v>
      </c>
      <c r="C25" s="291"/>
      <c r="D25" s="93" t="e">
        <f>COUNTIF(Datos_incompletos,"s")</f>
        <v>#REF!</v>
      </c>
      <c r="E25" s="94"/>
      <c r="F25" s="94"/>
    </row>
    <row r="26" spans="1:11" ht="23.4" thickBot="1" x14ac:dyDescent="0.35">
      <c r="B26" s="95"/>
      <c r="C26" s="96" t="s">
        <v>8413</v>
      </c>
      <c r="D26" s="97"/>
      <c r="E26" s="98"/>
      <c r="F26" s="98"/>
    </row>
    <row r="27" spans="1:11" ht="26.4" thickBot="1" x14ac:dyDescent="0.35">
      <c r="A27" s="85"/>
      <c r="B27" s="292" t="s">
        <v>8414</v>
      </c>
      <c r="C27" s="293"/>
      <c r="D27" s="99" t="e">
        <f>D24+D25</f>
        <v>#REF!</v>
      </c>
      <c r="E27" s="98"/>
      <c r="F27" s="98"/>
    </row>
    <row r="28" spans="1:11" ht="21.6" thickBot="1" x14ac:dyDescent="0.35">
      <c r="B28" s="100"/>
      <c r="C28" s="101"/>
      <c r="D28" s="102"/>
      <c r="E28" s="103"/>
      <c r="F28" s="103"/>
    </row>
    <row r="29" spans="1:11" ht="21.15" customHeight="1" x14ac:dyDescent="0.3">
      <c r="B29" s="55" t="s">
        <v>8369</v>
      </c>
      <c r="C29" s="55" t="s">
        <v>8370</v>
      </c>
      <c r="D29" s="280" t="s">
        <v>8415</v>
      </c>
      <c r="E29" s="281"/>
      <c r="F29" s="282"/>
    </row>
    <row r="30" spans="1:11" x14ac:dyDescent="0.3">
      <c r="B30" s="104" t="s">
        <v>8416</v>
      </c>
      <c r="C30" s="105"/>
      <c r="D30" s="294"/>
      <c r="E30" s="295"/>
      <c r="F30" s="296"/>
    </row>
    <row r="31" spans="1:11" x14ac:dyDescent="0.3">
      <c r="B31" s="297" t="s">
        <v>8417</v>
      </c>
      <c r="C31" s="298"/>
      <c r="D31" s="106"/>
      <c r="E31" s="106"/>
      <c r="F31" s="106"/>
    </row>
    <row r="32" spans="1:11" x14ac:dyDescent="0.3">
      <c r="B32" s="65" t="s">
        <v>8418</v>
      </c>
      <c r="C32" s="84" t="s">
        <v>8419</v>
      </c>
      <c r="D32" s="299"/>
      <c r="E32" s="300"/>
      <c r="F32" s="301"/>
    </row>
    <row r="33" spans="2:6" x14ac:dyDescent="0.3">
      <c r="B33" s="65" t="s">
        <v>8420</v>
      </c>
      <c r="C33" s="84" t="s">
        <v>8421</v>
      </c>
      <c r="D33" s="277"/>
      <c r="E33" s="278"/>
      <c r="F33" s="279"/>
    </row>
    <row r="34" spans="2:6" x14ac:dyDescent="0.3">
      <c r="B34" s="65" t="s">
        <v>8422</v>
      </c>
      <c r="C34" s="84" t="s">
        <v>8423</v>
      </c>
      <c r="D34" s="277"/>
      <c r="E34" s="278"/>
      <c r="F34" s="279"/>
    </row>
    <row r="35" spans="2:6" ht="22.8" x14ac:dyDescent="0.3">
      <c r="B35" s="65" t="s">
        <v>8424</v>
      </c>
      <c r="C35" s="84" t="s">
        <v>8425</v>
      </c>
      <c r="D35" s="277"/>
      <c r="E35" s="278"/>
      <c r="F35" s="279"/>
    </row>
    <row r="36" spans="2:6" ht="21.6" thickBot="1" x14ac:dyDescent="0.35">
      <c r="B36" s="107"/>
      <c r="C36" s="107"/>
      <c r="D36" s="107"/>
      <c r="E36" s="107"/>
      <c r="F36" s="107"/>
    </row>
    <row r="37" spans="2:6" ht="21.15" customHeight="1" x14ac:dyDescent="0.3">
      <c r="B37" s="55" t="s">
        <v>8369</v>
      </c>
      <c r="C37" s="55" t="s">
        <v>8426</v>
      </c>
      <c r="D37" s="280" t="s">
        <v>8415</v>
      </c>
      <c r="E37" s="281"/>
      <c r="F37" s="282"/>
    </row>
    <row r="38" spans="2:6" x14ac:dyDescent="0.3">
      <c r="B38" s="283" t="s">
        <v>8427</v>
      </c>
      <c r="C38" s="283"/>
      <c r="D38" s="108" t="s">
        <v>8371</v>
      </c>
      <c r="E38" s="109" t="s">
        <v>8372</v>
      </c>
      <c r="F38" s="110" t="s">
        <v>8257</v>
      </c>
    </row>
    <row r="39" spans="2:6" x14ac:dyDescent="0.3">
      <c r="B39" s="111" t="s">
        <v>8428</v>
      </c>
      <c r="C39" s="84" t="s">
        <v>8429</v>
      </c>
      <c r="D39" s="66" t="e">
        <f>COUNTIFS(Datos_incompletos,"N",CR01_,"S")</f>
        <v>#REF!</v>
      </c>
      <c r="E39" s="63" t="e">
        <f>COUNTIFS(Datos_incompletos,"N",CR01_,"S",SEXO_PARTICIPANTE,E$4)</f>
        <v>#REF!</v>
      </c>
      <c r="F39" s="112" t="e">
        <f>COUNTIFS(Datos_incompletos,"N",CR01_,"S",SEXO_PARTICIPANTE,F$4)</f>
        <v>#REF!</v>
      </c>
    </row>
    <row r="40" spans="2:6" x14ac:dyDescent="0.3">
      <c r="B40" s="111" t="s">
        <v>8430</v>
      </c>
      <c r="C40" s="84" t="s">
        <v>8431</v>
      </c>
      <c r="D40" s="66" t="e">
        <f>COUNTIFS(Datos_incompletos,"N",CR02_,"S")</f>
        <v>#REF!</v>
      </c>
      <c r="E40" s="63" t="e">
        <f>COUNTIFS(Datos_incompletos,"N",CR02_,"S",SEXO_PARTICIPANTE,E$4)</f>
        <v>#REF!</v>
      </c>
      <c r="F40" s="112" t="e">
        <f>COUNTIFS(Datos_incompletos,"N",CR02_,"S",SEXO_PARTICIPANTE,F$4)</f>
        <v>#REF!</v>
      </c>
    </row>
    <row r="41" spans="2:6" x14ac:dyDescent="0.3">
      <c r="B41" s="111" t="s">
        <v>8432</v>
      </c>
      <c r="C41" s="84" t="s">
        <v>8433</v>
      </c>
      <c r="D41" s="66" t="e">
        <f>COUNTIFS(Datos_incompletos,"N",CR03_,"S")</f>
        <v>#REF!</v>
      </c>
      <c r="E41" s="63" t="e">
        <f>COUNTIFS(Datos_incompletos,"N",CR03_,"S",SEXO_PARTICIPANTE,E$4)</f>
        <v>#REF!</v>
      </c>
      <c r="F41" s="112" t="e">
        <f>COUNTIFS(Datos_incompletos,"N",CR03_,"S",SEXO_PARTICIPANTE,F$4)</f>
        <v>#REF!</v>
      </c>
    </row>
    <row r="42" spans="2:6" x14ac:dyDescent="0.3">
      <c r="B42" s="60" t="s">
        <v>8434</v>
      </c>
      <c r="C42" s="113" t="s">
        <v>8435</v>
      </c>
      <c r="D42" s="66" t="e">
        <f>COUNTIFS(Datos_incompletos,"N",CR04_,"S")</f>
        <v>#REF!</v>
      </c>
      <c r="E42" s="63" t="e">
        <f>COUNTIFS(Datos_incompletos,"N",CR04_,"S",SEXO_PARTICIPANTE,E$4)</f>
        <v>#REF!</v>
      </c>
      <c r="F42" s="112" t="e">
        <f>COUNTIFS(Datos_incompletos,"N",CR04_,"S",SEXO_PARTICIPANTE,F$4)</f>
        <v>#REF!</v>
      </c>
    </row>
    <row r="43" spans="2:6" ht="22.8" x14ac:dyDescent="0.3">
      <c r="B43" s="111" t="s">
        <v>8436</v>
      </c>
      <c r="C43" s="84" t="s">
        <v>8437</v>
      </c>
      <c r="D43" s="66" t="e">
        <f>COUNTIFS(Datos_incompletos,"N",CR05_,"S")</f>
        <v>#REF!</v>
      </c>
      <c r="E43" s="63" t="e">
        <f>COUNTIFS(Datos_incompletos,"N",CR05_,"S",SEXO_PARTICIPANTE,E$4)</f>
        <v>#REF!</v>
      </c>
      <c r="F43" s="112" t="e">
        <f>COUNTIFS(Datos_incompletos,"N",CR05_,"S",SEXO_PARTICIPANTE,F$4)</f>
        <v>#REF!</v>
      </c>
    </row>
    <row r="44" spans="2:6" ht="23.4" thickBot="1" x14ac:dyDescent="0.35">
      <c r="B44" s="114" t="s">
        <v>8438</v>
      </c>
      <c r="C44" s="115" t="s">
        <v>8439</v>
      </c>
      <c r="D44" s="116" t="e">
        <f>COUNTIFS(Datos_incompletos,"N",CR05_,"S")</f>
        <v>#REF!</v>
      </c>
      <c r="E44" s="117" t="e">
        <f>COUNTIFS(Datos_incompletos,"N",CR05_,"S",SEXO_PARTICIPANTE,E$4)</f>
        <v>#REF!</v>
      </c>
      <c r="F44" s="118" t="e">
        <f>COUNTIFS(Datos_incompletos,"N",CR05_,"S",SEXO_PARTICIPANTE,F$4)</f>
        <v>#REF!</v>
      </c>
    </row>
    <row r="45" spans="2:6" x14ac:dyDescent="0.3">
      <c r="B45" s="284" t="s">
        <v>8440</v>
      </c>
      <c r="C45" s="285"/>
      <c r="D45" s="119" t="s">
        <v>8371</v>
      </c>
      <c r="E45" s="120" t="s">
        <v>8372</v>
      </c>
      <c r="F45" s="121" t="s">
        <v>8257</v>
      </c>
    </row>
    <row r="46" spans="2:6" x14ac:dyDescent="0.3">
      <c r="B46" s="122" t="s">
        <v>8441</v>
      </c>
      <c r="C46" s="113" t="s">
        <v>8442</v>
      </c>
      <c r="D46" s="123"/>
      <c r="E46" s="124"/>
      <c r="F46" s="125"/>
    </row>
    <row r="47" spans="2:6" ht="22.8" x14ac:dyDescent="0.3">
      <c r="B47" s="122" t="s">
        <v>8443</v>
      </c>
      <c r="C47" s="113" t="s">
        <v>8444</v>
      </c>
      <c r="D47" s="123"/>
      <c r="E47" s="124"/>
      <c r="F47" s="125"/>
    </row>
    <row r="48" spans="2:6" ht="22.8" x14ac:dyDescent="0.3">
      <c r="B48" s="122" t="s">
        <v>8445</v>
      </c>
      <c r="C48" s="113" t="s">
        <v>8446</v>
      </c>
      <c r="D48" s="123"/>
      <c r="E48" s="124"/>
      <c r="F48" s="125"/>
    </row>
    <row r="49" spans="2:6" ht="23.4" thickBot="1" x14ac:dyDescent="0.35">
      <c r="B49" s="126" t="s">
        <v>8447</v>
      </c>
      <c r="C49" s="127" t="s">
        <v>8448</v>
      </c>
      <c r="D49" s="128"/>
      <c r="E49" s="129"/>
      <c r="F49" s="130"/>
    </row>
    <row r="50" spans="2:6" x14ac:dyDescent="0.3">
      <c r="B50" s="286" t="s">
        <v>8449</v>
      </c>
      <c r="C50" s="286"/>
      <c r="D50" s="131" t="s">
        <v>8371</v>
      </c>
      <c r="E50" s="132" t="s">
        <v>8372</v>
      </c>
      <c r="F50" s="133" t="s">
        <v>8257</v>
      </c>
    </row>
    <row r="51" spans="2:6" ht="21.6" thickBot="1" x14ac:dyDescent="0.35">
      <c r="B51" s="111"/>
      <c r="C51" s="84"/>
      <c r="D51" s="134"/>
      <c r="E51" s="135"/>
      <c r="F51" s="136"/>
    </row>
  </sheetData>
  <sheetProtection algorithmName="SHA-512" hashValue="V7RmElXPnQ40J/DDuEOpyZ3fOFOOpW/t9ntXBY4CXw/oQfLuc89FdyO0G2OcoYG447fmbkx5smY4skpfcITayA==" saltValue="fCy5zHIyGCm0IzqjdIe1Qw==" spinCount="100000" sheet="1" objects="1" scenarios="1"/>
  <mergeCells count="15">
    <mergeCell ref="B1:F1"/>
    <mergeCell ref="D34:F34"/>
    <mergeCell ref="B24:C24"/>
    <mergeCell ref="B25:C25"/>
    <mergeCell ref="B27:C27"/>
    <mergeCell ref="D29:F29"/>
    <mergeCell ref="D30:F30"/>
    <mergeCell ref="B31:C31"/>
    <mergeCell ref="D32:F32"/>
    <mergeCell ref="D33:F33"/>
    <mergeCell ref="D35:F35"/>
    <mergeCell ref="D37:F37"/>
    <mergeCell ref="B38:C38"/>
    <mergeCell ref="B45:C45"/>
    <mergeCell ref="B50:C50"/>
  </mergeCells>
  <conditionalFormatting sqref="D25">
    <cfRule type="cellIs" dxfId="1" priority="1" operator="not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J62"/>
  <sheetViews>
    <sheetView showGridLines="0" topLeftCell="A28" workbookViewId="0">
      <selection activeCell="D11" sqref="D11"/>
    </sheetView>
  </sheetViews>
  <sheetFormatPr baseColWidth="10" defaultColWidth="11.44140625" defaultRowHeight="12" x14ac:dyDescent="0.25"/>
  <cols>
    <col min="1" max="1" width="1.5546875" style="31" customWidth="1"/>
    <col min="2" max="2" width="6" style="33" customWidth="1"/>
    <col min="3" max="3" width="5.33203125" style="44" bestFit="1" customWidth="1"/>
    <col min="4" max="4" width="8.44140625" style="44" bestFit="1" customWidth="1"/>
    <col min="5" max="5" width="3.6640625" style="31" bestFit="1" customWidth="1"/>
    <col min="6" max="6" width="8.44140625" style="46" customWidth="1"/>
    <col min="7" max="7" width="3.6640625" style="47" bestFit="1" customWidth="1"/>
    <col min="8" max="8" width="99.44140625" style="31" bestFit="1" customWidth="1"/>
    <col min="9" max="10" width="5.33203125" style="31" bestFit="1" customWidth="1"/>
    <col min="11" max="16384" width="11.44140625" style="31"/>
  </cols>
  <sheetData>
    <row r="1" spans="2:10" x14ac:dyDescent="0.25">
      <c r="C1" s="34" t="s">
        <v>8332</v>
      </c>
      <c r="D1" s="48"/>
      <c r="F1" s="32" t="s">
        <v>8332</v>
      </c>
      <c r="G1" s="35" t="s">
        <v>8328</v>
      </c>
      <c r="H1" s="36" t="s">
        <v>10</v>
      </c>
      <c r="I1" s="36" t="s">
        <v>8330</v>
      </c>
      <c r="J1" s="36" t="s">
        <v>8329</v>
      </c>
    </row>
    <row r="2" spans="2:10" x14ac:dyDescent="0.25">
      <c r="C2" s="37" t="s">
        <v>8331</v>
      </c>
      <c r="D2" s="48"/>
      <c r="F2" s="33" t="s">
        <v>8331</v>
      </c>
      <c r="G2" s="38">
        <v>1</v>
      </c>
      <c r="H2" s="39" t="s">
        <v>8297</v>
      </c>
      <c r="I2" s="40" t="s">
        <v>8271</v>
      </c>
      <c r="J2" s="40" t="s">
        <v>8270</v>
      </c>
    </row>
    <row r="3" spans="2:10" ht="12.6" thickBot="1" x14ac:dyDescent="0.3">
      <c r="C3" s="41" t="s">
        <v>8333</v>
      </c>
      <c r="D3" s="48"/>
      <c r="F3" s="33" t="s">
        <v>8331</v>
      </c>
      <c r="G3" s="42">
        <v>1</v>
      </c>
      <c r="H3" s="39" t="s">
        <v>8267</v>
      </c>
      <c r="I3" s="43" t="s">
        <v>8272</v>
      </c>
      <c r="J3" s="43" t="s">
        <v>8270</v>
      </c>
    </row>
    <row r="4" spans="2:10" ht="12.6" thickBot="1" x14ac:dyDescent="0.3">
      <c r="D4" s="49"/>
      <c r="F4" s="33" t="s">
        <v>8331</v>
      </c>
      <c r="G4" s="42">
        <v>1</v>
      </c>
      <c r="H4" s="39" t="s">
        <v>8298</v>
      </c>
      <c r="I4" s="43" t="s">
        <v>8272</v>
      </c>
      <c r="J4" s="43" t="s">
        <v>8270</v>
      </c>
    </row>
    <row r="5" spans="2:10" ht="12.6" thickBot="1" x14ac:dyDescent="0.3">
      <c r="C5" s="34" t="s">
        <v>8328</v>
      </c>
      <c r="D5" s="48"/>
      <c r="F5" s="33" t="s">
        <v>8331</v>
      </c>
      <c r="G5" s="42">
        <v>1</v>
      </c>
      <c r="H5" s="39" t="s">
        <v>8268</v>
      </c>
      <c r="I5" s="43" t="s">
        <v>8272</v>
      </c>
      <c r="J5" s="43" t="s">
        <v>8270</v>
      </c>
    </row>
    <row r="6" spans="2:10" x14ac:dyDescent="0.25">
      <c r="B6" s="33" t="s">
        <v>8331</v>
      </c>
      <c r="C6" s="37">
        <v>1</v>
      </c>
      <c r="D6" s="50" t="s">
        <v>8360</v>
      </c>
      <c r="F6" s="33" t="s">
        <v>8331</v>
      </c>
      <c r="G6" s="42">
        <v>1</v>
      </c>
      <c r="H6" s="39" t="s">
        <v>8299</v>
      </c>
      <c r="I6" s="43" t="s">
        <v>8272</v>
      </c>
      <c r="J6" s="43" t="s">
        <v>8270</v>
      </c>
    </row>
    <row r="7" spans="2:10" x14ac:dyDescent="0.25">
      <c r="B7" s="33" t="s">
        <v>8331</v>
      </c>
      <c r="C7" s="37">
        <v>2</v>
      </c>
      <c r="D7" s="51" t="s">
        <v>8361</v>
      </c>
      <c r="F7" s="33" t="s">
        <v>8331</v>
      </c>
      <c r="G7" s="42">
        <v>1</v>
      </c>
      <c r="H7" s="39" t="s">
        <v>8300</v>
      </c>
      <c r="I7" s="43" t="s">
        <v>8272</v>
      </c>
      <c r="J7" s="43" t="s">
        <v>8270</v>
      </c>
    </row>
    <row r="8" spans="2:10" x14ac:dyDescent="0.25">
      <c r="B8" s="33" t="s">
        <v>8331</v>
      </c>
      <c r="C8" s="37">
        <v>3</v>
      </c>
      <c r="D8" s="51" t="s">
        <v>8362</v>
      </c>
      <c r="F8" s="33" t="s">
        <v>8331</v>
      </c>
      <c r="G8" s="42">
        <v>1</v>
      </c>
      <c r="H8" s="39" t="s">
        <v>8301</v>
      </c>
      <c r="I8" s="43" t="s">
        <v>8272</v>
      </c>
      <c r="J8" s="43" t="s">
        <v>8270</v>
      </c>
    </row>
    <row r="9" spans="2:10" x14ac:dyDescent="0.25">
      <c r="B9" s="33" t="s">
        <v>8331</v>
      </c>
      <c r="C9" s="37">
        <v>8</v>
      </c>
      <c r="D9" s="51" t="s">
        <v>8363</v>
      </c>
      <c r="F9" s="33" t="s">
        <v>8331</v>
      </c>
      <c r="G9" s="42">
        <v>1</v>
      </c>
      <c r="H9" s="39" t="s">
        <v>8302</v>
      </c>
      <c r="I9" s="43" t="s">
        <v>8273</v>
      </c>
      <c r="J9" s="43" t="s">
        <v>8270</v>
      </c>
    </row>
    <row r="10" spans="2:10" x14ac:dyDescent="0.25">
      <c r="B10" s="33" t="s">
        <v>8331</v>
      </c>
      <c r="C10" s="37" t="s">
        <v>8459</v>
      </c>
      <c r="D10" s="51" t="s">
        <v>8470</v>
      </c>
      <c r="F10" s="33" t="s">
        <v>8331</v>
      </c>
      <c r="G10" s="42">
        <v>1</v>
      </c>
      <c r="H10" s="39" t="s">
        <v>8303</v>
      </c>
      <c r="I10" s="43" t="s">
        <v>8275</v>
      </c>
      <c r="J10" s="43" t="s">
        <v>8274</v>
      </c>
    </row>
    <row r="11" spans="2:10" x14ac:dyDescent="0.25">
      <c r="B11" s="33" t="s">
        <v>8333</v>
      </c>
      <c r="C11" s="37">
        <v>1</v>
      </c>
      <c r="D11" s="51" t="s">
        <v>8364</v>
      </c>
      <c r="F11" s="33" t="s">
        <v>8331</v>
      </c>
      <c r="G11" s="42">
        <v>1</v>
      </c>
      <c r="H11" s="39" t="s">
        <v>8269</v>
      </c>
      <c r="I11" s="43" t="s">
        <v>8275</v>
      </c>
      <c r="J11" s="43" t="s">
        <v>8274</v>
      </c>
    </row>
    <row r="12" spans="2:10" x14ac:dyDescent="0.25">
      <c r="B12" s="33" t="s">
        <v>8333</v>
      </c>
      <c r="C12" s="37">
        <v>5</v>
      </c>
      <c r="D12" s="51" t="s">
        <v>8365</v>
      </c>
      <c r="F12" s="33" t="s">
        <v>8331</v>
      </c>
      <c r="G12" s="42">
        <v>1</v>
      </c>
      <c r="H12" s="39" t="s">
        <v>8304</v>
      </c>
      <c r="I12" s="43" t="s">
        <v>8277</v>
      </c>
      <c r="J12" s="43" t="s">
        <v>8276</v>
      </c>
    </row>
    <row r="13" spans="2:10" ht="12.6" thickBot="1" x14ac:dyDescent="0.3">
      <c r="B13" s="33" t="s">
        <v>8333</v>
      </c>
      <c r="C13" s="41">
        <v>8</v>
      </c>
      <c r="D13" s="52" t="s">
        <v>8366</v>
      </c>
      <c r="F13" s="33" t="s">
        <v>8331</v>
      </c>
      <c r="G13" s="42">
        <v>2</v>
      </c>
      <c r="H13" s="39" t="s">
        <v>8305</v>
      </c>
      <c r="I13" s="43" t="s">
        <v>8279</v>
      </c>
      <c r="J13" s="43" t="s">
        <v>8278</v>
      </c>
    </row>
    <row r="14" spans="2:10" x14ac:dyDescent="0.25">
      <c r="F14" s="33" t="s">
        <v>8331</v>
      </c>
      <c r="G14" s="42">
        <v>2</v>
      </c>
      <c r="H14" s="39" t="s">
        <v>8306</v>
      </c>
      <c r="I14" s="43" t="s">
        <v>8279</v>
      </c>
      <c r="J14" s="43" t="s">
        <v>8278</v>
      </c>
    </row>
    <row r="15" spans="2:10" x14ac:dyDescent="0.25">
      <c r="F15" s="33" t="s">
        <v>8331</v>
      </c>
      <c r="G15" s="42">
        <v>2</v>
      </c>
      <c r="H15" s="39" t="s">
        <v>8307</v>
      </c>
      <c r="I15" s="43" t="s">
        <v>8279</v>
      </c>
      <c r="J15" s="43" t="s">
        <v>8278</v>
      </c>
    </row>
    <row r="16" spans="2:10" x14ac:dyDescent="0.25">
      <c r="F16" s="33" t="s">
        <v>8331</v>
      </c>
      <c r="G16" s="42">
        <v>2</v>
      </c>
      <c r="H16" s="39" t="s">
        <v>8308</v>
      </c>
      <c r="I16" s="43" t="s">
        <v>8279</v>
      </c>
      <c r="J16" s="43" t="s">
        <v>8278</v>
      </c>
    </row>
    <row r="17" spans="3:10" x14ac:dyDescent="0.25">
      <c r="F17" s="33" t="s">
        <v>8331</v>
      </c>
      <c r="G17" s="42">
        <v>2</v>
      </c>
      <c r="H17" s="39" t="s">
        <v>8309</v>
      </c>
      <c r="I17" s="43" t="s">
        <v>8279</v>
      </c>
      <c r="J17" s="43" t="s">
        <v>8278</v>
      </c>
    </row>
    <row r="18" spans="3:10" x14ac:dyDescent="0.25">
      <c r="F18" s="33" t="s">
        <v>8331</v>
      </c>
      <c r="G18" s="42">
        <v>2</v>
      </c>
      <c r="H18" s="39" t="s">
        <v>8310</v>
      </c>
      <c r="I18" s="43" t="s">
        <v>8280</v>
      </c>
      <c r="J18" s="43" t="s">
        <v>8278</v>
      </c>
    </row>
    <row r="19" spans="3:10" x14ac:dyDescent="0.25">
      <c r="C19" s="31"/>
      <c r="D19" s="31"/>
      <c r="F19" s="33" t="s">
        <v>8331</v>
      </c>
      <c r="G19" s="42">
        <v>2</v>
      </c>
      <c r="H19" s="39" t="s">
        <v>8311</v>
      </c>
      <c r="I19" s="43" t="s">
        <v>8280</v>
      </c>
      <c r="J19" s="43" t="s">
        <v>8278</v>
      </c>
    </row>
    <row r="20" spans="3:10" x14ac:dyDescent="0.25">
      <c r="F20" s="33" t="s">
        <v>8331</v>
      </c>
      <c r="G20" s="42">
        <v>2</v>
      </c>
      <c r="H20" s="39" t="s">
        <v>8312</v>
      </c>
      <c r="I20" s="43" t="s">
        <v>8282</v>
      </c>
      <c r="J20" s="43" t="s">
        <v>8281</v>
      </c>
    </row>
    <row r="21" spans="3:10" x14ac:dyDescent="0.25">
      <c r="F21" s="33" t="s">
        <v>8331</v>
      </c>
      <c r="G21" s="42">
        <v>2</v>
      </c>
      <c r="H21" s="39" t="s">
        <v>8313</v>
      </c>
      <c r="I21" s="43" t="s">
        <v>8282</v>
      </c>
      <c r="J21" s="43" t="s">
        <v>8281</v>
      </c>
    </row>
    <row r="22" spans="3:10" x14ac:dyDescent="0.25">
      <c r="F22" s="33" t="s">
        <v>8331</v>
      </c>
      <c r="G22" s="42">
        <v>3</v>
      </c>
      <c r="H22" s="39" t="s">
        <v>8314</v>
      </c>
      <c r="I22" s="43" t="s">
        <v>8284</v>
      </c>
      <c r="J22" s="43" t="s">
        <v>8283</v>
      </c>
    </row>
    <row r="23" spans="3:10" x14ac:dyDescent="0.25">
      <c r="F23" s="33" t="s">
        <v>8331</v>
      </c>
      <c r="G23" s="42">
        <v>3</v>
      </c>
      <c r="H23" s="39" t="s">
        <v>8315</v>
      </c>
      <c r="I23" s="43" t="s">
        <v>8284</v>
      </c>
      <c r="J23" s="43" t="s">
        <v>8283</v>
      </c>
    </row>
    <row r="24" spans="3:10" x14ac:dyDescent="0.25">
      <c r="F24" s="33" t="s">
        <v>8331</v>
      </c>
      <c r="G24" s="42">
        <v>3</v>
      </c>
      <c r="H24" s="39" t="s">
        <v>8316</v>
      </c>
      <c r="I24" s="43" t="s">
        <v>8286</v>
      </c>
      <c r="J24" s="43" t="s">
        <v>8285</v>
      </c>
    </row>
    <row r="25" spans="3:10" x14ac:dyDescent="0.25">
      <c r="F25" s="33" t="s">
        <v>8331</v>
      </c>
      <c r="G25" s="42">
        <v>3</v>
      </c>
      <c r="H25" s="39" t="s">
        <v>8317</v>
      </c>
      <c r="I25" s="43" t="s">
        <v>8286</v>
      </c>
      <c r="J25" s="43" t="s">
        <v>8285</v>
      </c>
    </row>
    <row r="26" spans="3:10" x14ac:dyDescent="0.25">
      <c r="F26" s="33" t="s">
        <v>8331</v>
      </c>
      <c r="G26" s="42">
        <v>3</v>
      </c>
      <c r="H26" s="39" t="s">
        <v>8318</v>
      </c>
      <c r="I26" s="43" t="s">
        <v>8288</v>
      </c>
      <c r="J26" s="43" t="s">
        <v>8287</v>
      </c>
    </row>
    <row r="27" spans="3:10" x14ac:dyDescent="0.25">
      <c r="F27" s="33" t="s">
        <v>8331</v>
      </c>
      <c r="G27" s="42">
        <v>3</v>
      </c>
      <c r="H27" s="39" t="s">
        <v>8319</v>
      </c>
      <c r="I27" s="43" t="s">
        <v>8288</v>
      </c>
      <c r="J27" s="43" t="s">
        <v>8287</v>
      </c>
    </row>
    <row r="28" spans="3:10" x14ac:dyDescent="0.25">
      <c r="F28" s="33" t="s">
        <v>8331</v>
      </c>
      <c r="G28" s="42">
        <v>3</v>
      </c>
      <c r="H28" s="39" t="s">
        <v>8320</v>
      </c>
      <c r="I28" s="43" t="s">
        <v>8288</v>
      </c>
      <c r="J28" s="43" t="s">
        <v>8287</v>
      </c>
    </row>
    <row r="29" spans="3:10" x14ac:dyDescent="0.25">
      <c r="F29" s="33" t="s">
        <v>8331</v>
      </c>
      <c r="G29" s="42">
        <v>3</v>
      </c>
      <c r="H29" s="39" t="s">
        <v>8321</v>
      </c>
      <c r="I29" s="43" t="s">
        <v>8289</v>
      </c>
      <c r="J29" s="43" t="s">
        <v>8287</v>
      </c>
    </row>
    <row r="30" spans="3:10" x14ac:dyDescent="0.25">
      <c r="F30" s="33" t="s">
        <v>8331</v>
      </c>
      <c r="G30" s="42">
        <v>3</v>
      </c>
      <c r="H30" s="39" t="s">
        <v>8322</v>
      </c>
      <c r="I30" s="43" t="s">
        <v>8291</v>
      </c>
      <c r="J30" s="43" t="s">
        <v>8290</v>
      </c>
    </row>
    <row r="31" spans="3:10" x14ac:dyDescent="0.25">
      <c r="F31" s="33" t="s">
        <v>8331</v>
      </c>
      <c r="G31" s="42">
        <v>3</v>
      </c>
      <c r="H31" s="39" t="s">
        <v>8323</v>
      </c>
      <c r="I31" s="43" t="s">
        <v>8292</v>
      </c>
      <c r="J31" s="43" t="s">
        <v>8290</v>
      </c>
    </row>
    <row r="32" spans="3:10" x14ac:dyDescent="0.25">
      <c r="F32" s="33" t="s">
        <v>8331</v>
      </c>
      <c r="G32" s="42">
        <v>8</v>
      </c>
      <c r="H32" s="39" t="s">
        <v>8324</v>
      </c>
      <c r="I32" s="43" t="s">
        <v>8294</v>
      </c>
      <c r="J32" s="43" t="s">
        <v>8293</v>
      </c>
    </row>
    <row r="33" spans="6:10" x14ac:dyDescent="0.25">
      <c r="F33" s="33" t="s">
        <v>8331</v>
      </c>
      <c r="G33" s="42">
        <v>8</v>
      </c>
      <c r="H33" s="39" t="s">
        <v>8325</v>
      </c>
      <c r="I33" s="43" t="s">
        <v>8294</v>
      </c>
      <c r="J33" s="43" t="s">
        <v>8293</v>
      </c>
    </row>
    <row r="34" spans="6:10" x14ac:dyDescent="0.25">
      <c r="F34" s="33" t="s">
        <v>8331</v>
      </c>
      <c r="G34" s="42">
        <v>8</v>
      </c>
      <c r="H34" s="39" t="s">
        <v>8326</v>
      </c>
      <c r="I34" s="43" t="s">
        <v>8295</v>
      </c>
      <c r="J34" s="43" t="s">
        <v>8293</v>
      </c>
    </row>
    <row r="35" spans="6:10" x14ac:dyDescent="0.25">
      <c r="F35" s="33" t="s">
        <v>8331</v>
      </c>
      <c r="G35" s="45">
        <v>8</v>
      </c>
      <c r="H35" s="39" t="s">
        <v>8327</v>
      </c>
      <c r="I35" s="43" t="s">
        <v>8296</v>
      </c>
      <c r="J35" s="43" t="s">
        <v>8293</v>
      </c>
    </row>
    <row r="36" spans="6:10" x14ac:dyDescent="0.25">
      <c r="F36" s="33" t="s">
        <v>8333</v>
      </c>
      <c r="G36" s="38">
        <v>1</v>
      </c>
      <c r="H36" s="39" t="s">
        <v>8334</v>
      </c>
      <c r="I36" s="40" t="s">
        <v>8356</v>
      </c>
      <c r="J36" s="40" t="s">
        <v>8355</v>
      </c>
    </row>
    <row r="37" spans="6:10" x14ac:dyDescent="0.25">
      <c r="F37" s="33" t="s">
        <v>8333</v>
      </c>
      <c r="G37" s="42">
        <v>1</v>
      </c>
      <c r="H37" s="39" t="s">
        <v>8335</v>
      </c>
      <c r="I37" s="43" t="s">
        <v>8357</v>
      </c>
      <c r="J37" s="43" t="s">
        <v>8355</v>
      </c>
    </row>
    <row r="38" spans="6:10" x14ac:dyDescent="0.25">
      <c r="F38" s="33" t="s">
        <v>8333</v>
      </c>
      <c r="G38" s="42">
        <v>1</v>
      </c>
      <c r="H38" s="39" t="s">
        <v>8336</v>
      </c>
      <c r="I38" s="43" t="s">
        <v>8357</v>
      </c>
      <c r="J38" s="43" t="s">
        <v>8355</v>
      </c>
    </row>
    <row r="39" spans="6:10" x14ac:dyDescent="0.25">
      <c r="F39" s="33" t="s">
        <v>8333</v>
      </c>
      <c r="G39" s="42">
        <v>1</v>
      </c>
      <c r="H39" s="39" t="s">
        <v>8337</v>
      </c>
      <c r="I39" s="43" t="s">
        <v>8357</v>
      </c>
      <c r="J39" s="43" t="s">
        <v>8355</v>
      </c>
    </row>
    <row r="40" spans="6:10" x14ac:dyDescent="0.25">
      <c r="F40" s="33" t="s">
        <v>8333</v>
      </c>
      <c r="G40" s="42">
        <v>1</v>
      </c>
      <c r="H40" s="39" t="s">
        <v>8338</v>
      </c>
      <c r="I40" s="43" t="s">
        <v>8358</v>
      </c>
      <c r="J40" s="43" t="s">
        <v>8355</v>
      </c>
    </row>
    <row r="41" spans="6:10" x14ac:dyDescent="0.25">
      <c r="F41" s="33" t="s">
        <v>8333</v>
      </c>
      <c r="G41" s="42">
        <v>1</v>
      </c>
      <c r="H41" s="39" t="s">
        <v>8339</v>
      </c>
      <c r="I41" s="43" t="s">
        <v>8358</v>
      </c>
      <c r="J41" s="43" t="s">
        <v>8355</v>
      </c>
    </row>
    <row r="42" spans="6:10" x14ac:dyDescent="0.25">
      <c r="F42" s="33" t="s">
        <v>8331</v>
      </c>
      <c r="G42" s="185" t="s">
        <v>8459</v>
      </c>
      <c r="H42" s="39" t="s">
        <v>8460</v>
      </c>
      <c r="I42" s="186" t="s">
        <v>8461</v>
      </c>
      <c r="J42" s="186" t="s">
        <v>8462</v>
      </c>
    </row>
    <row r="43" spans="6:10" x14ac:dyDescent="0.25">
      <c r="F43" s="33" t="s">
        <v>8331</v>
      </c>
      <c r="G43" s="185" t="s">
        <v>8459</v>
      </c>
      <c r="H43" s="39" t="s">
        <v>8463</v>
      </c>
      <c r="I43" s="186" t="s">
        <v>8464</v>
      </c>
      <c r="J43" s="186" t="s">
        <v>8462</v>
      </c>
    </row>
    <row r="44" spans="6:10" x14ac:dyDescent="0.25">
      <c r="F44" s="33" t="s">
        <v>8331</v>
      </c>
      <c r="G44" s="185" t="s">
        <v>8459</v>
      </c>
      <c r="H44" s="39" t="s">
        <v>8465</v>
      </c>
      <c r="I44" s="186" t="s">
        <v>8466</v>
      </c>
      <c r="J44" s="186" t="s">
        <v>8462</v>
      </c>
    </row>
    <row r="45" spans="6:10" x14ac:dyDescent="0.25">
      <c r="F45" s="33" t="s">
        <v>8331</v>
      </c>
      <c r="G45" s="185" t="s">
        <v>8459</v>
      </c>
      <c r="H45" s="39" t="s">
        <v>8467</v>
      </c>
      <c r="I45" s="186" t="s">
        <v>8468</v>
      </c>
      <c r="J45" s="186" t="s">
        <v>8469</v>
      </c>
    </row>
    <row r="46" spans="6:10" x14ac:dyDescent="0.25">
      <c r="F46" s="33" t="s">
        <v>8333</v>
      </c>
      <c r="G46" s="42">
        <v>5</v>
      </c>
      <c r="H46" s="39" t="s">
        <v>8334</v>
      </c>
      <c r="I46" s="43" t="s">
        <v>8356</v>
      </c>
      <c r="J46" s="43" t="s">
        <v>8355</v>
      </c>
    </row>
    <row r="47" spans="6:10" x14ac:dyDescent="0.25">
      <c r="F47" s="33" t="s">
        <v>8333</v>
      </c>
      <c r="G47" s="42">
        <v>5</v>
      </c>
      <c r="H47" s="39" t="s">
        <v>8340</v>
      </c>
      <c r="I47" s="43" t="s">
        <v>8357</v>
      </c>
      <c r="J47" s="43" t="s">
        <v>8355</v>
      </c>
    </row>
    <row r="48" spans="6:10" x14ac:dyDescent="0.25">
      <c r="F48" s="33" t="s">
        <v>8333</v>
      </c>
      <c r="G48" s="42">
        <v>5</v>
      </c>
      <c r="H48" s="39" t="s">
        <v>8341</v>
      </c>
      <c r="I48" s="43" t="s">
        <v>8357</v>
      </c>
      <c r="J48" s="43" t="s">
        <v>8355</v>
      </c>
    </row>
    <row r="49" spans="6:10" x14ac:dyDescent="0.25">
      <c r="F49" s="33" t="s">
        <v>8333</v>
      </c>
      <c r="G49" s="42">
        <v>5</v>
      </c>
      <c r="H49" s="39" t="s">
        <v>8336</v>
      </c>
      <c r="I49" s="43" t="s">
        <v>8357</v>
      </c>
      <c r="J49" s="43" t="s">
        <v>8355</v>
      </c>
    </row>
    <row r="50" spans="6:10" x14ac:dyDescent="0.25">
      <c r="F50" s="33" t="s">
        <v>8333</v>
      </c>
      <c r="G50" s="42">
        <v>5</v>
      </c>
      <c r="H50" s="39" t="s">
        <v>8342</v>
      </c>
      <c r="I50" s="43" t="s">
        <v>8357</v>
      </c>
      <c r="J50" s="43" t="s">
        <v>8355</v>
      </c>
    </row>
    <row r="51" spans="6:10" x14ac:dyDescent="0.25">
      <c r="F51" s="33" t="s">
        <v>8333</v>
      </c>
      <c r="G51" s="42">
        <v>5</v>
      </c>
      <c r="H51" s="39" t="s">
        <v>8343</v>
      </c>
      <c r="I51" s="43" t="s">
        <v>8357</v>
      </c>
      <c r="J51" s="43" t="s">
        <v>8355</v>
      </c>
    </row>
    <row r="52" spans="6:10" x14ac:dyDescent="0.25">
      <c r="F52" s="33" t="s">
        <v>8333</v>
      </c>
      <c r="G52" s="42">
        <v>5</v>
      </c>
      <c r="H52" s="39" t="s">
        <v>8344</v>
      </c>
      <c r="I52" s="43" t="s">
        <v>8357</v>
      </c>
      <c r="J52" s="43" t="s">
        <v>8355</v>
      </c>
    </row>
    <row r="53" spans="6:10" x14ac:dyDescent="0.25">
      <c r="F53" s="33" t="s">
        <v>8333</v>
      </c>
      <c r="G53" s="42">
        <v>5</v>
      </c>
      <c r="H53" s="39" t="s">
        <v>8345</v>
      </c>
      <c r="I53" s="43" t="s">
        <v>8357</v>
      </c>
      <c r="J53" s="43" t="s">
        <v>8355</v>
      </c>
    </row>
    <row r="54" spans="6:10" x14ac:dyDescent="0.25">
      <c r="F54" s="33" t="s">
        <v>8333</v>
      </c>
      <c r="G54" s="42">
        <v>5</v>
      </c>
      <c r="H54" s="39" t="s">
        <v>8346</v>
      </c>
      <c r="I54" s="43" t="s">
        <v>8357</v>
      </c>
      <c r="J54" s="43" t="s">
        <v>8355</v>
      </c>
    </row>
    <row r="55" spans="6:10" x14ac:dyDescent="0.25">
      <c r="F55" s="33" t="s">
        <v>8333</v>
      </c>
      <c r="G55" s="42">
        <v>5</v>
      </c>
      <c r="H55" s="39" t="s">
        <v>8347</v>
      </c>
      <c r="I55" s="43" t="s">
        <v>8359</v>
      </c>
      <c r="J55" s="43" t="s">
        <v>8355</v>
      </c>
    </row>
    <row r="56" spans="6:10" x14ac:dyDescent="0.25">
      <c r="F56" s="33" t="s">
        <v>8333</v>
      </c>
      <c r="G56" s="42">
        <v>5</v>
      </c>
      <c r="H56" s="39" t="s">
        <v>8348</v>
      </c>
      <c r="I56" s="43" t="s">
        <v>8359</v>
      </c>
      <c r="J56" s="43" t="s">
        <v>8355</v>
      </c>
    </row>
    <row r="57" spans="6:10" x14ac:dyDescent="0.25">
      <c r="F57" s="33" t="s">
        <v>8333</v>
      </c>
      <c r="G57" s="42">
        <v>5</v>
      </c>
      <c r="H57" s="39" t="s">
        <v>8349</v>
      </c>
      <c r="I57" s="43" t="s">
        <v>8358</v>
      </c>
      <c r="J57" s="43" t="s">
        <v>8355</v>
      </c>
    </row>
    <row r="58" spans="6:10" x14ac:dyDescent="0.25">
      <c r="F58" s="33" t="s">
        <v>8333</v>
      </c>
      <c r="G58" s="42">
        <v>5</v>
      </c>
      <c r="H58" s="39" t="s">
        <v>8350</v>
      </c>
      <c r="I58" s="43" t="s">
        <v>8358</v>
      </c>
      <c r="J58" s="43" t="s">
        <v>8355</v>
      </c>
    </row>
    <row r="59" spans="6:10" x14ac:dyDescent="0.25">
      <c r="F59" s="33" t="s">
        <v>8333</v>
      </c>
      <c r="G59" s="42">
        <v>8</v>
      </c>
      <c r="H59" s="39" t="s">
        <v>8351</v>
      </c>
      <c r="I59" s="43" t="s">
        <v>8294</v>
      </c>
      <c r="J59" s="43" t="s">
        <v>8293</v>
      </c>
    </row>
    <row r="60" spans="6:10" x14ac:dyDescent="0.25">
      <c r="F60" s="33" t="s">
        <v>8333</v>
      </c>
      <c r="G60" s="42">
        <v>8</v>
      </c>
      <c r="H60" s="39" t="s">
        <v>8352</v>
      </c>
      <c r="I60" s="43" t="s">
        <v>8294</v>
      </c>
      <c r="J60" s="43" t="s">
        <v>8293</v>
      </c>
    </row>
    <row r="61" spans="6:10" x14ac:dyDescent="0.25">
      <c r="F61" s="33" t="s">
        <v>8333</v>
      </c>
      <c r="G61" s="42">
        <v>8</v>
      </c>
      <c r="H61" s="39" t="s">
        <v>8353</v>
      </c>
      <c r="I61" s="43" t="s">
        <v>8294</v>
      </c>
      <c r="J61" s="43" t="s">
        <v>8293</v>
      </c>
    </row>
    <row r="62" spans="6:10" x14ac:dyDescent="0.25">
      <c r="F62" s="33" t="s">
        <v>8333</v>
      </c>
      <c r="G62" s="42">
        <v>8</v>
      </c>
      <c r="H62" s="39" t="s">
        <v>8354</v>
      </c>
      <c r="I62" s="43" t="s">
        <v>8296</v>
      </c>
      <c r="J62" s="43" t="s">
        <v>8293</v>
      </c>
    </row>
  </sheetData>
  <sortState xmlns:xlrd2="http://schemas.microsoft.com/office/spreadsheetml/2017/richdata2" ref="B6:D13">
    <sortCondition ref="B6"/>
  </sortState>
  <conditionalFormatting sqref="H1:H41 H46:H1048576">
    <cfRule type="duplicateValues" dxfId="10" priority="3"/>
  </conditionalFormatting>
  <conditionalFormatting sqref="H42 H45">
    <cfRule type="duplicateValues" dxfId="9" priority="2"/>
  </conditionalFormatting>
  <conditionalFormatting sqref="H43:H4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D53"/>
  <sheetViews>
    <sheetView showGridLines="0" workbookViewId="0">
      <selection sqref="A1:B32"/>
    </sheetView>
  </sheetViews>
  <sheetFormatPr baseColWidth="10" defaultRowHeight="14.4" x14ac:dyDescent="0.3"/>
  <cols>
    <col min="1" max="1" width="15.6640625" bestFit="1" customWidth="1"/>
    <col min="2" max="2" width="23.5546875" bestFit="1" customWidth="1"/>
    <col min="4" max="4" width="26.44140625" hidden="1" customWidth="1"/>
  </cols>
  <sheetData>
    <row r="1" spans="1:4" x14ac:dyDescent="0.3">
      <c r="A1" s="13" t="s">
        <v>8218</v>
      </c>
      <c r="B1" s="13" t="s">
        <v>160</v>
      </c>
    </row>
    <row r="2" spans="1:4" x14ac:dyDescent="0.3">
      <c r="A2" s="14">
        <v>2</v>
      </c>
      <c r="B2" s="12" t="s">
        <v>113</v>
      </c>
      <c r="D2" t="str">
        <f t="shared" ref="D2:D53" si="0">B2</f>
        <v>ALBACETE</v>
      </c>
    </row>
    <row r="3" spans="1:4" x14ac:dyDescent="0.3">
      <c r="A3" s="14">
        <v>13</v>
      </c>
      <c r="B3" s="12" t="s">
        <v>8235</v>
      </c>
      <c r="D3" t="str">
        <f t="shared" si="0"/>
        <v>CIUDADREAL</v>
      </c>
    </row>
    <row r="4" spans="1:4" x14ac:dyDescent="0.3">
      <c r="A4" s="14">
        <v>16</v>
      </c>
      <c r="B4" s="12" t="s">
        <v>125</v>
      </c>
      <c r="D4" t="str">
        <f t="shared" si="0"/>
        <v>CUENCA</v>
      </c>
    </row>
    <row r="5" spans="1:4" x14ac:dyDescent="0.3">
      <c r="A5" s="14">
        <v>19</v>
      </c>
      <c r="B5" s="12" t="s">
        <v>128</v>
      </c>
      <c r="D5" t="str">
        <f t="shared" si="0"/>
        <v>GUADALAJARA</v>
      </c>
    </row>
    <row r="6" spans="1:4" x14ac:dyDescent="0.3">
      <c r="A6" s="14">
        <v>45</v>
      </c>
      <c r="B6" s="12" t="s">
        <v>152</v>
      </c>
      <c r="D6" t="str">
        <f t="shared" si="0"/>
        <v>TOLEDO</v>
      </c>
    </row>
    <row r="7" spans="1:4" x14ac:dyDescent="0.3">
      <c r="A7" s="14">
        <v>1</v>
      </c>
      <c r="B7" s="12" t="s">
        <v>8230</v>
      </c>
      <c r="D7" t="str">
        <f t="shared" si="0"/>
        <v>ALAVA</v>
      </c>
    </row>
    <row r="8" spans="1:4" x14ac:dyDescent="0.3">
      <c r="A8" s="14">
        <v>3</v>
      </c>
      <c r="B8" s="12" t="s">
        <v>114</v>
      </c>
      <c r="D8" t="str">
        <f t="shared" si="0"/>
        <v>ALICANTE</v>
      </c>
    </row>
    <row r="9" spans="1:4" x14ac:dyDescent="0.3">
      <c r="A9" s="14">
        <v>4</v>
      </c>
      <c r="B9" s="12" t="s">
        <v>115</v>
      </c>
      <c r="D9" t="str">
        <f t="shared" si="0"/>
        <v>ALMERIA</v>
      </c>
    </row>
    <row r="10" spans="1:4" x14ac:dyDescent="0.3">
      <c r="A10" s="14">
        <v>5</v>
      </c>
      <c r="B10" s="12" t="s">
        <v>116</v>
      </c>
      <c r="D10" t="str">
        <f t="shared" si="0"/>
        <v>AVILA</v>
      </c>
    </row>
    <row r="11" spans="1:4" x14ac:dyDescent="0.3">
      <c r="A11" s="14">
        <v>6</v>
      </c>
      <c r="B11" s="12" t="s">
        <v>117</v>
      </c>
      <c r="D11" t="str">
        <f t="shared" si="0"/>
        <v>BADAJOZ</v>
      </c>
    </row>
    <row r="12" spans="1:4" x14ac:dyDescent="0.3">
      <c r="A12" s="14">
        <v>7</v>
      </c>
      <c r="B12" s="12" t="s">
        <v>8231</v>
      </c>
      <c r="D12" t="str">
        <f t="shared" si="0"/>
        <v>BALEARS</v>
      </c>
    </row>
    <row r="13" spans="1:4" x14ac:dyDescent="0.3">
      <c r="A13" s="14">
        <v>8</v>
      </c>
      <c r="B13" s="12" t="s">
        <v>118</v>
      </c>
      <c r="D13" t="str">
        <f t="shared" si="0"/>
        <v>BARCELONA</v>
      </c>
    </row>
    <row r="14" spans="1:4" x14ac:dyDescent="0.3">
      <c r="A14" s="14">
        <v>9</v>
      </c>
      <c r="B14" s="12" t="s">
        <v>119</v>
      </c>
      <c r="D14" t="str">
        <f t="shared" si="0"/>
        <v>BURGOS</v>
      </c>
    </row>
    <row r="15" spans="1:4" x14ac:dyDescent="0.3">
      <c r="A15" s="14">
        <v>10</v>
      </c>
      <c r="B15" s="12" t="s">
        <v>120</v>
      </c>
      <c r="D15" t="str">
        <f t="shared" si="0"/>
        <v>CACERES</v>
      </c>
    </row>
    <row r="16" spans="1:4" x14ac:dyDescent="0.3">
      <c r="A16" s="14">
        <v>11</v>
      </c>
      <c r="B16" s="12" t="s">
        <v>121</v>
      </c>
      <c r="D16" t="str">
        <f t="shared" si="0"/>
        <v>CADIZ</v>
      </c>
    </row>
    <row r="17" spans="1:4" x14ac:dyDescent="0.3">
      <c r="A17" s="14">
        <v>12</v>
      </c>
      <c r="B17" s="12" t="s">
        <v>122</v>
      </c>
      <c r="D17" t="str">
        <f t="shared" si="0"/>
        <v>CASTELLON</v>
      </c>
    </row>
    <row r="18" spans="1:4" x14ac:dyDescent="0.3">
      <c r="A18" s="14">
        <v>14</v>
      </c>
      <c r="B18" s="12" t="s">
        <v>124</v>
      </c>
      <c r="D18" t="str">
        <f t="shared" si="0"/>
        <v>CORDOBA</v>
      </c>
    </row>
    <row r="19" spans="1:4" x14ac:dyDescent="0.3">
      <c r="A19" s="14">
        <v>15</v>
      </c>
      <c r="B19" s="12" t="s">
        <v>8232</v>
      </c>
      <c r="D19" t="str">
        <f t="shared" si="0"/>
        <v>CORUÑA</v>
      </c>
    </row>
    <row r="20" spans="1:4" x14ac:dyDescent="0.3">
      <c r="A20" s="14">
        <v>17</v>
      </c>
      <c r="B20" s="12" t="s">
        <v>126</v>
      </c>
      <c r="D20" t="str">
        <f t="shared" si="0"/>
        <v>GIRONA</v>
      </c>
    </row>
    <row r="21" spans="1:4" x14ac:dyDescent="0.3">
      <c r="A21" s="14">
        <v>18</v>
      </c>
      <c r="B21" s="12" t="s">
        <v>127</v>
      </c>
      <c r="D21" t="str">
        <f t="shared" si="0"/>
        <v>GRANADA</v>
      </c>
    </row>
    <row r="22" spans="1:4" x14ac:dyDescent="0.3">
      <c r="A22" s="14">
        <v>20</v>
      </c>
      <c r="B22" s="12" t="s">
        <v>129</v>
      </c>
      <c r="D22" t="str">
        <f t="shared" si="0"/>
        <v>GIPUZKOA</v>
      </c>
    </row>
    <row r="23" spans="1:4" x14ac:dyDescent="0.3">
      <c r="A23" s="14">
        <v>21</v>
      </c>
      <c r="B23" s="12" t="s">
        <v>130</v>
      </c>
      <c r="D23" t="str">
        <f t="shared" si="0"/>
        <v>HUELVA</v>
      </c>
    </row>
    <row r="24" spans="1:4" x14ac:dyDescent="0.3">
      <c r="A24" s="14">
        <v>22</v>
      </c>
      <c r="B24" s="12" t="s">
        <v>131</v>
      </c>
      <c r="D24" t="str">
        <f t="shared" si="0"/>
        <v>HUESCA</v>
      </c>
    </row>
    <row r="25" spans="1:4" x14ac:dyDescent="0.3">
      <c r="A25" s="14">
        <v>23</v>
      </c>
      <c r="B25" s="12" t="s">
        <v>132</v>
      </c>
      <c r="D25" t="str">
        <f t="shared" si="0"/>
        <v>JAEN</v>
      </c>
    </row>
    <row r="26" spans="1:4" x14ac:dyDescent="0.3">
      <c r="A26" s="14">
        <v>24</v>
      </c>
      <c r="B26" s="12" t="s">
        <v>133</v>
      </c>
      <c r="D26" t="str">
        <f t="shared" si="0"/>
        <v>LEON</v>
      </c>
    </row>
    <row r="27" spans="1:4" x14ac:dyDescent="0.3">
      <c r="A27" s="14">
        <v>25</v>
      </c>
      <c r="B27" s="12" t="s">
        <v>134</v>
      </c>
      <c r="D27" t="str">
        <f t="shared" si="0"/>
        <v>LLEIDA</v>
      </c>
    </row>
    <row r="28" spans="1:4" x14ac:dyDescent="0.3">
      <c r="A28" s="14">
        <v>26</v>
      </c>
      <c r="B28" s="12" t="s">
        <v>511</v>
      </c>
      <c r="D28" t="str">
        <f t="shared" si="0"/>
        <v>RIOJA</v>
      </c>
    </row>
    <row r="29" spans="1:4" x14ac:dyDescent="0.3">
      <c r="A29" s="14">
        <v>27</v>
      </c>
      <c r="B29" s="12" t="s">
        <v>135</v>
      </c>
      <c r="D29" t="str">
        <f t="shared" si="0"/>
        <v>LUGO</v>
      </c>
    </row>
    <row r="30" spans="1:4" x14ac:dyDescent="0.3">
      <c r="A30" s="14">
        <v>28</v>
      </c>
      <c r="B30" s="12" t="s">
        <v>136</v>
      </c>
      <c r="D30" t="str">
        <f t="shared" si="0"/>
        <v>MADRID</v>
      </c>
    </row>
    <row r="31" spans="1:4" x14ac:dyDescent="0.3">
      <c r="A31" s="14">
        <v>29</v>
      </c>
      <c r="B31" s="12" t="s">
        <v>137</v>
      </c>
      <c r="D31" t="str">
        <f t="shared" si="0"/>
        <v>MALAGA</v>
      </c>
    </row>
    <row r="32" spans="1:4" x14ac:dyDescent="0.3">
      <c r="A32" s="14">
        <v>30</v>
      </c>
      <c r="B32" s="12" t="s">
        <v>138</v>
      </c>
      <c r="D32" t="str">
        <f t="shared" si="0"/>
        <v>MURCIA</v>
      </c>
    </row>
    <row r="33" spans="1:4" x14ac:dyDescent="0.3">
      <c r="A33" s="14">
        <v>31</v>
      </c>
      <c r="B33" s="12" t="s">
        <v>139</v>
      </c>
      <c r="D33" t="str">
        <f t="shared" si="0"/>
        <v>NAVARRA</v>
      </c>
    </row>
    <row r="34" spans="1:4" x14ac:dyDescent="0.3">
      <c r="A34" s="14">
        <v>32</v>
      </c>
      <c r="B34" s="12" t="s">
        <v>140</v>
      </c>
      <c r="D34" t="str">
        <f t="shared" si="0"/>
        <v>OURENSE</v>
      </c>
    </row>
    <row r="35" spans="1:4" x14ac:dyDescent="0.3">
      <c r="A35" s="14">
        <v>33</v>
      </c>
      <c r="B35" s="12" t="s">
        <v>141</v>
      </c>
      <c r="D35" t="str">
        <f t="shared" si="0"/>
        <v>ASTURIAS</v>
      </c>
    </row>
    <row r="36" spans="1:4" x14ac:dyDescent="0.3">
      <c r="A36" s="14">
        <v>34</v>
      </c>
      <c r="B36" s="12" t="s">
        <v>142</v>
      </c>
      <c r="D36" t="str">
        <f t="shared" si="0"/>
        <v>PALENCIA</v>
      </c>
    </row>
    <row r="37" spans="1:4" x14ac:dyDescent="0.3">
      <c r="A37" s="14">
        <v>35</v>
      </c>
      <c r="B37" s="12" t="s">
        <v>8233</v>
      </c>
      <c r="D37" t="str">
        <f t="shared" si="0"/>
        <v>PALMAS</v>
      </c>
    </row>
    <row r="38" spans="1:4" x14ac:dyDescent="0.3">
      <c r="A38" s="14">
        <v>36</v>
      </c>
      <c r="B38" s="12" t="s">
        <v>143</v>
      </c>
      <c r="D38" t="str">
        <f t="shared" si="0"/>
        <v>PONTEVEDRA</v>
      </c>
    </row>
    <row r="39" spans="1:4" x14ac:dyDescent="0.3">
      <c r="A39" s="14">
        <v>37</v>
      </c>
      <c r="B39" s="12" t="s">
        <v>144</v>
      </c>
      <c r="D39" t="str">
        <f t="shared" si="0"/>
        <v>SALAMANCA</v>
      </c>
    </row>
    <row r="40" spans="1:4" x14ac:dyDescent="0.3">
      <c r="A40" s="14">
        <v>38</v>
      </c>
      <c r="B40" s="12" t="s">
        <v>8234</v>
      </c>
      <c r="D40" t="str">
        <f t="shared" si="0"/>
        <v>TENERIFE</v>
      </c>
    </row>
    <row r="41" spans="1:4" x14ac:dyDescent="0.3">
      <c r="A41" s="14">
        <v>39</v>
      </c>
      <c r="B41" s="12" t="s">
        <v>146</v>
      </c>
      <c r="D41" t="str">
        <f t="shared" si="0"/>
        <v>CANTABRIA</v>
      </c>
    </row>
    <row r="42" spans="1:4" x14ac:dyDescent="0.3">
      <c r="A42" s="14">
        <v>40</v>
      </c>
      <c r="B42" s="12" t="s">
        <v>147</v>
      </c>
      <c r="D42" t="str">
        <f t="shared" si="0"/>
        <v>SEGOVIA</v>
      </c>
    </row>
    <row r="43" spans="1:4" x14ac:dyDescent="0.3">
      <c r="A43" s="14">
        <v>41</v>
      </c>
      <c r="B43" s="12" t="s">
        <v>148</v>
      </c>
      <c r="D43" t="str">
        <f t="shared" si="0"/>
        <v>SEVILLA</v>
      </c>
    </row>
    <row r="44" spans="1:4" x14ac:dyDescent="0.3">
      <c r="A44" s="14">
        <v>42</v>
      </c>
      <c r="B44" s="12" t="s">
        <v>149</v>
      </c>
      <c r="D44" t="str">
        <f t="shared" si="0"/>
        <v>SORIA</v>
      </c>
    </row>
    <row r="45" spans="1:4" x14ac:dyDescent="0.3">
      <c r="A45" s="14">
        <v>43</v>
      </c>
      <c r="B45" s="12" t="s">
        <v>150</v>
      </c>
      <c r="D45" t="str">
        <f t="shared" si="0"/>
        <v>TARRAGONA</v>
      </c>
    </row>
    <row r="46" spans="1:4" x14ac:dyDescent="0.3">
      <c r="A46" s="14">
        <v>44</v>
      </c>
      <c r="B46" s="12" t="s">
        <v>151</v>
      </c>
      <c r="D46" t="str">
        <f t="shared" si="0"/>
        <v>TERUEL</v>
      </c>
    </row>
    <row r="47" spans="1:4" x14ac:dyDescent="0.3">
      <c r="A47" s="14">
        <v>46</v>
      </c>
      <c r="B47" s="12" t="s">
        <v>153</v>
      </c>
      <c r="D47" t="str">
        <f t="shared" si="0"/>
        <v>VALENCIA</v>
      </c>
    </row>
    <row r="48" spans="1:4" x14ac:dyDescent="0.3">
      <c r="A48" s="14">
        <v>47</v>
      </c>
      <c r="B48" s="12" t="s">
        <v>154</v>
      </c>
      <c r="D48" t="str">
        <f t="shared" si="0"/>
        <v>VALLADOLID</v>
      </c>
    </row>
    <row r="49" spans="1:4" x14ac:dyDescent="0.3">
      <c r="A49" s="14">
        <v>48</v>
      </c>
      <c r="B49" s="12" t="s">
        <v>155</v>
      </c>
      <c r="D49" t="str">
        <f t="shared" si="0"/>
        <v>BIZKAIA</v>
      </c>
    </row>
    <row r="50" spans="1:4" x14ac:dyDescent="0.3">
      <c r="A50" s="14">
        <v>49</v>
      </c>
      <c r="B50" s="12" t="s">
        <v>156</v>
      </c>
      <c r="D50" t="str">
        <f t="shared" si="0"/>
        <v>ZAMORA</v>
      </c>
    </row>
    <row r="51" spans="1:4" x14ac:dyDescent="0.3">
      <c r="A51" s="14">
        <v>50</v>
      </c>
      <c r="B51" s="12" t="s">
        <v>157</v>
      </c>
      <c r="D51" t="str">
        <f t="shared" si="0"/>
        <v>ZARAGOZA</v>
      </c>
    </row>
    <row r="52" spans="1:4" x14ac:dyDescent="0.3">
      <c r="A52" s="14">
        <v>51</v>
      </c>
      <c r="B52" s="12" t="s">
        <v>158</v>
      </c>
      <c r="D52" t="str">
        <f t="shared" si="0"/>
        <v>CEUTA</v>
      </c>
    </row>
    <row r="53" spans="1:4" x14ac:dyDescent="0.3">
      <c r="A53" s="14">
        <v>52</v>
      </c>
      <c r="B53" s="12" t="s">
        <v>159</v>
      </c>
      <c r="D53" t="str">
        <f t="shared" si="0"/>
        <v>MELILLA</v>
      </c>
    </row>
  </sheetData>
  <sheetProtection password="82C5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8114"/>
  <sheetViews>
    <sheetView showGridLines="0" topLeftCell="A2263" workbookViewId="0">
      <selection activeCell="C2282" sqref="C2282"/>
    </sheetView>
  </sheetViews>
  <sheetFormatPr baseColWidth="10" defaultRowHeight="14.4" x14ac:dyDescent="0.3"/>
  <cols>
    <col min="1" max="1" width="15.6640625" bestFit="1" customWidth="1"/>
    <col min="2" max="2" width="15.88671875" bestFit="1" customWidth="1"/>
    <col min="3" max="3" width="42.88671875" bestFit="1" customWidth="1"/>
    <col min="5" max="5" width="46.5546875" hidden="1" customWidth="1"/>
  </cols>
  <sheetData>
    <row r="1" spans="1:5" x14ac:dyDescent="0.3">
      <c r="A1" s="13" t="s">
        <v>8218</v>
      </c>
      <c r="B1" s="13" t="s">
        <v>8219</v>
      </c>
      <c r="C1" s="13" t="s">
        <v>8220</v>
      </c>
    </row>
    <row r="2" spans="1:5" x14ac:dyDescent="0.3">
      <c r="A2" s="12">
        <v>1</v>
      </c>
      <c r="B2" s="14">
        <v>1</v>
      </c>
      <c r="C2" s="12" t="s">
        <v>161</v>
      </c>
      <c r="E2" t="str">
        <f>CONCATENATE(B2,"-",C2)</f>
        <v>1-ALEGRIA-DULANTZI</v>
      </c>
    </row>
    <row r="3" spans="1:5" x14ac:dyDescent="0.3">
      <c r="A3" s="12">
        <v>1</v>
      </c>
      <c r="B3" s="14">
        <v>2</v>
      </c>
      <c r="C3" s="12" t="s">
        <v>162</v>
      </c>
      <c r="E3" t="str">
        <f t="shared" ref="E3:E66" si="0">CONCATENATE(B3,"-",C3)</f>
        <v>2-AMURRIO</v>
      </c>
    </row>
    <row r="4" spans="1:5" x14ac:dyDescent="0.3">
      <c r="A4" s="12">
        <v>1</v>
      </c>
      <c r="B4" s="14">
        <v>3</v>
      </c>
      <c r="C4" s="12" t="s">
        <v>163</v>
      </c>
      <c r="E4" t="str">
        <f t="shared" si="0"/>
        <v>3-ARAMAIO</v>
      </c>
    </row>
    <row r="5" spans="1:5" x14ac:dyDescent="0.3">
      <c r="A5" s="12">
        <v>1</v>
      </c>
      <c r="B5" s="14">
        <v>4</v>
      </c>
      <c r="C5" s="12" t="s">
        <v>164</v>
      </c>
      <c r="E5" t="str">
        <f t="shared" si="0"/>
        <v>4-ARTZINIEGA</v>
      </c>
    </row>
    <row r="6" spans="1:5" x14ac:dyDescent="0.3">
      <c r="A6" s="12">
        <v>1</v>
      </c>
      <c r="B6" s="14">
        <v>6</v>
      </c>
      <c r="C6" s="12" t="s">
        <v>165</v>
      </c>
      <c r="E6" t="str">
        <f t="shared" si="0"/>
        <v>6-ARMI/ON</v>
      </c>
    </row>
    <row r="7" spans="1:5" x14ac:dyDescent="0.3">
      <c r="A7" s="12">
        <v>1</v>
      </c>
      <c r="B7" s="14">
        <v>8</v>
      </c>
      <c r="C7" s="12" t="s">
        <v>166</v>
      </c>
      <c r="E7" t="str">
        <f t="shared" si="0"/>
        <v>8-ARRAZUA-UBARRUNDIA</v>
      </c>
    </row>
    <row r="8" spans="1:5" x14ac:dyDescent="0.3">
      <c r="A8" s="12">
        <v>1</v>
      </c>
      <c r="B8" s="14">
        <v>9</v>
      </c>
      <c r="C8" s="12" t="s">
        <v>167</v>
      </c>
      <c r="E8" t="str">
        <f t="shared" si="0"/>
        <v>9-ASPARRENA</v>
      </c>
    </row>
    <row r="9" spans="1:5" x14ac:dyDescent="0.3">
      <c r="A9" s="12">
        <v>1</v>
      </c>
      <c r="B9" s="14">
        <v>10</v>
      </c>
      <c r="C9" s="12" t="s">
        <v>168</v>
      </c>
      <c r="E9" t="str">
        <f t="shared" si="0"/>
        <v>10-AYARA/AIARA</v>
      </c>
    </row>
    <row r="10" spans="1:5" x14ac:dyDescent="0.3">
      <c r="A10" s="12">
        <v>1</v>
      </c>
      <c r="B10" s="14">
        <v>11</v>
      </c>
      <c r="C10" s="12" t="s">
        <v>169</v>
      </c>
      <c r="E10" t="str">
        <f t="shared" si="0"/>
        <v>11-BAÑOS DE EBRO/MAÑUETA</v>
      </c>
    </row>
    <row r="11" spans="1:5" x14ac:dyDescent="0.3">
      <c r="A11" s="12">
        <v>1</v>
      </c>
      <c r="B11" s="14">
        <v>13</v>
      </c>
      <c r="C11" s="12" t="s">
        <v>170</v>
      </c>
      <c r="E11" t="str">
        <f t="shared" si="0"/>
        <v>13-BARRUNDIA</v>
      </c>
    </row>
    <row r="12" spans="1:5" x14ac:dyDescent="0.3">
      <c r="A12" s="12">
        <v>1</v>
      </c>
      <c r="B12" s="14">
        <v>14</v>
      </c>
      <c r="C12" s="12" t="s">
        <v>171</v>
      </c>
      <c r="E12" t="str">
        <f t="shared" si="0"/>
        <v>14-BERANTEVILLA</v>
      </c>
    </row>
    <row r="13" spans="1:5" x14ac:dyDescent="0.3">
      <c r="A13" s="12">
        <v>1</v>
      </c>
      <c r="B13" s="14">
        <v>16</v>
      </c>
      <c r="C13" s="12" t="s">
        <v>172</v>
      </c>
      <c r="E13" t="str">
        <f t="shared" si="0"/>
        <v>16-BERNEDO</v>
      </c>
    </row>
    <row r="14" spans="1:5" x14ac:dyDescent="0.3">
      <c r="A14" s="12">
        <v>1</v>
      </c>
      <c r="B14" s="14">
        <v>17</v>
      </c>
      <c r="C14" s="12" t="s">
        <v>173</v>
      </c>
      <c r="E14" t="str">
        <f t="shared" si="0"/>
        <v>17-CAMPEZO/KANPEZU</v>
      </c>
    </row>
    <row r="15" spans="1:5" x14ac:dyDescent="0.3">
      <c r="A15" s="12">
        <v>1</v>
      </c>
      <c r="B15" s="14">
        <v>18</v>
      </c>
      <c r="C15" s="12" t="s">
        <v>174</v>
      </c>
      <c r="E15" t="str">
        <f t="shared" si="0"/>
        <v>18-ZIGOITIA</v>
      </c>
    </row>
    <row r="16" spans="1:5" x14ac:dyDescent="0.3">
      <c r="A16" s="12">
        <v>1</v>
      </c>
      <c r="B16" s="14">
        <v>19</v>
      </c>
      <c r="C16" s="12" t="s">
        <v>175</v>
      </c>
      <c r="E16" t="str">
        <f t="shared" si="0"/>
        <v>19-KRIPAN</v>
      </c>
    </row>
    <row r="17" spans="1:5" x14ac:dyDescent="0.3">
      <c r="A17" s="12">
        <v>1</v>
      </c>
      <c r="B17" s="14">
        <v>20</v>
      </c>
      <c r="C17" s="12" t="s">
        <v>176</v>
      </c>
      <c r="E17" t="str">
        <f t="shared" si="0"/>
        <v>20-KUARTANGO</v>
      </c>
    </row>
    <row r="18" spans="1:5" x14ac:dyDescent="0.3">
      <c r="A18" s="12">
        <v>1</v>
      </c>
      <c r="B18" s="14">
        <v>21</v>
      </c>
      <c r="C18" s="12" t="s">
        <v>177</v>
      </c>
      <c r="E18" t="str">
        <f t="shared" si="0"/>
        <v>21-ELBURGO/BURGUELU</v>
      </c>
    </row>
    <row r="19" spans="1:5" x14ac:dyDescent="0.3">
      <c r="A19" s="12">
        <v>1</v>
      </c>
      <c r="B19" s="14">
        <v>22</v>
      </c>
      <c r="C19" s="12" t="s">
        <v>178</v>
      </c>
      <c r="E19" t="str">
        <f t="shared" si="0"/>
        <v>22-ELCIEGO</v>
      </c>
    </row>
    <row r="20" spans="1:5" x14ac:dyDescent="0.3">
      <c r="A20" s="12">
        <v>1</v>
      </c>
      <c r="B20" s="14">
        <v>23</v>
      </c>
      <c r="C20" s="12" t="s">
        <v>179</v>
      </c>
      <c r="E20" t="str">
        <f t="shared" si="0"/>
        <v>23-ELVILLAR/BILAR</v>
      </c>
    </row>
    <row r="21" spans="1:5" x14ac:dyDescent="0.3">
      <c r="A21" s="12">
        <v>1</v>
      </c>
      <c r="B21" s="14">
        <v>27</v>
      </c>
      <c r="C21" s="12" t="s">
        <v>180</v>
      </c>
      <c r="E21" t="str">
        <f t="shared" si="0"/>
        <v>27-IRURAIZ-GAUNA</v>
      </c>
    </row>
    <row r="22" spans="1:5" x14ac:dyDescent="0.3">
      <c r="A22" s="12">
        <v>1</v>
      </c>
      <c r="B22" s="14">
        <v>28</v>
      </c>
      <c r="C22" s="12" t="s">
        <v>181</v>
      </c>
      <c r="E22" t="str">
        <f t="shared" si="0"/>
        <v>28-LABASTIDA</v>
      </c>
    </row>
    <row r="23" spans="1:5" x14ac:dyDescent="0.3">
      <c r="A23" s="12">
        <v>1</v>
      </c>
      <c r="B23" s="14">
        <v>30</v>
      </c>
      <c r="C23" s="12" t="s">
        <v>182</v>
      </c>
      <c r="E23" t="str">
        <f t="shared" si="0"/>
        <v>30-LAGRAN</v>
      </c>
    </row>
    <row r="24" spans="1:5" x14ac:dyDescent="0.3">
      <c r="A24" s="12">
        <v>1</v>
      </c>
      <c r="B24" s="14">
        <v>31</v>
      </c>
      <c r="C24" s="12" t="s">
        <v>183</v>
      </c>
      <c r="E24" t="str">
        <f t="shared" si="0"/>
        <v>31-LAGUARDIA</v>
      </c>
    </row>
    <row r="25" spans="1:5" x14ac:dyDescent="0.3">
      <c r="A25" s="12">
        <v>1</v>
      </c>
      <c r="B25" s="14">
        <v>32</v>
      </c>
      <c r="C25" s="12" t="s">
        <v>184</v>
      </c>
      <c r="E25" t="str">
        <f t="shared" si="0"/>
        <v>32-LANCIEGO/LANFZIEGO</v>
      </c>
    </row>
    <row r="26" spans="1:5" x14ac:dyDescent="0.3">
      <c r="A26" s="12">
        <v>1</v>
      </c>
      <c r="B26" s="14">
        <v>33</v>
      </c>
      <c r="C26" s="12" t="s">
        <v>185</v>
      </c>
      <c r="E26" t="str">
        <f t="shared" si="0"/>
        <v>33-LAPUEBLA DE LABARCA</v>
      </c>
    </row>
    <row r="27" spans="1:5" x14ac:dyDescent="0.3">
      <c r="A27" s="12">
        <v>1</v>
      </c>
      <c r="B27" s="14">
        <v>34</v>
      </c>
      <c r="C27" s="12" t="s">
        <v>186</v>
      </c>
      <c r="E27" t="str">
        <f t="shared" si="0"/>
        <v>34-LEZA</v>
      </c>
    </row>
    <row r="28" spans="1:5" x14ac:dyDescent="0.3">
      <c r="A28" s="12">
        <v>1</v>
      </c>
      <c r="B28" s="14">
        <v>36</v>
      </c>
      <c r="C28" s="12" t="s">
        <v>187</v>
      </c>
      <c r="E28" t="str">
        <f t="shared" si="0"/>
        <v>36-LLODIO</v>
      </c>
    </row>
    <row r="29" spans="1:5" x14ac:dyDescent="0.3">
      <c r="A29" s="12">
        <v>1</v>
      </c>
      <c r="B29" s="14">
        <v>37</v>
      </c>
      <c r="C29" s="12" t="s">
        <v>188</v>
      </c>
      <c r="E29" t="str">
        <f t="shared" si="0"/>
        <v>37-ARRAIA-MAEZTU</v>
      </c>
    </row>
    <row r="30" spans="1:5" x14ac:dyDescent="0.3">
      <c r="A30" s="12">
        <v>1</v>
      </c>
      <c r="B30" s="14">
        <v>39</v>
      </c>
      <c r="C30" s="12" t="s">
        <v>189</v>
      </c>
      <c r="E30" t="str">
        <f t="shared" si="0"/>
        <v>39-MOREDA DE ALAVA</v>
      </c>
    </row>
    <row r="31" spans="1:5" x14ac:dyDescent="0.3">
      <c r="A31" s="12">
        <v>1</v>
      </c>
      <c r="B31" s="14">
        <v>41</v>
      </c>
      <c r="C31" s="12" t="s">
        <v>190</v>
      </c>
      <c r="E31" t="str">
        <f t="shared" si="0"/>
        <v>41-NAVARIDAS</v>
      </c>
    </row>
    <row r="32" spans="1:5" x14ac:dyDescent="0.3">
      <c r="A32" s="12">
        <v>1</v>
      </c>
      <c r="B32" s="14">
        <v>42</v>
      </c>
      <c r="C32" s="12" t="s">
        <v>191</v>
      </c>
      <c r="E32" t="str">
        <f t="shared" si="0"/>
        <v>42-OKONDO</v>
      </c>
    </row>
    <row r="33" spans="1:5" x14ac:dyDescent="0.3">
      <c r="A33" s="12">
        <v>1</v>
      </c>
      <c r="B33" s="14">
        <v>43</v>
      </c>
      <c r="C33" s="12" t="s">
        <v>192</v>
      </c>
      <c r="E33" t="str">
        <f t="shared" si="0"/>
        <v>43-OYON/OION</v>
      </c>
    </row>
    <row r="34" spans="1:5" x14ac:dyDescent="0.3">
      <c r="A34" s="12">
        <v>1</v>
      </c>
      <c r="B34" s="14">
        <v>44</v>
      </c>
      <c r="C34" s="12" t="s">
        <v>193</v>
      </c>
      <c r="E34" t="str">
        <f t="shared" si="0"/>
        <v>44-PEÑACERRADA-URIZAHARRA</v>
      </c>
    </row>
    <row r="35" spans="1:5" x14ac:dyDescent="0.3">
      <c r="A35" s="12">
        <v>1</v>
      </c>
      <c r="B35" s="14">
        <v>46</v>
      </c>
      <c r="C35" s="12" t="s">
        <v>194</v>
      </c>
      <c r="E35" t="str">
        <f t="shared" si="0"/>
        <v>46-RIBERA ALTA</v>
      </c>
    </row>
    <row r="36" spans="1:5" x14ac:dyDescent="0.3">
      <c r="A36" s="12">
        <v>1</v>
      </c>
      <c r="B36" s="14">
        <v>47</v>
      </c>
      <c r="C36" s="12" t="s">
        <v>195</v>
      </c>
      <c r="E36" t="str">
        <f t="shared" si="0"/>
        <v>47-RIBERA BAJA/ERRIBERA BEITIA</v>
      </c>
    </row>
    <row r="37" spans="1:5" x14ac:dyDescent="0.3">
      <c r="A37" s="12">
        <v>1</v>
      </c>
      <c r="B37" s="14">
        <v>49</v>
      </c>
      <c r="C37" s="12" t="s">
        <v>196</v>
      </c>
      <c r="E37" t="str">
        <f t="shared" si="0"/>
        <v>49-AÑANA</v>
      </c>
    </row>
    <row r="38" spans="1:5" x14ac:dyDescent="0.3">
      <c r="A38" s="12">
        <v>1</v>
      </c>
      <c r="B38" s="14">
        <v>51</v>
      </c>
      <c r="C38" s="12" t="s">
        <v>197</v>
      </c>
      <c r="E38" t="str">
        <f t="shared" si="0"/>
        <v>51-SALVATIERRA/AGURAIN</v>
      </c>
    </row>
    <row r="39" spans="1:5" x14ac:dyDescent="0.3">
      <c r="A39" s="12">
        <v>1</v>
      </c>
      <c r="B39" s="14">
        <v>52</v>
      </c>
      <c r="C39" s="12" t="s">
        <v>198</v>
      </c>
      <c r="E39" t="str">
        <f t="shared" si="0"/>
        <v>52-SAMANIEGO</v>
      </c>
    </row>
    <row r="40" spans="1:5" x14ac:dyDescent="0.3">
      <c r="A40" s="12">
        <v>1</v>
      </c>
      <c r="B40" s="14">
        <v>53</v>
      </c>
      <c r="C40" s="12" t="s">
        <v>199</v>
      </c>
      <c r="E40" t="str">
        <f t="shared" si="0"/>
        <v>53-SAN MILLAN/DONEMILIAGA</v>
      </c>
    </row>
    <row r="41" spans="1:5" x14ac:dyDescent="0.3">
      <c r="A41" s="12">
        <v>1</v>
      </c>
      <c r="B41" s="14">
        <v>54</v>
      </c>
      <c r="C41" s="12" t="s">
        <v>200</v>
      </c>
      <c r="E41" t="str">
        <f t="shared" si="0"/>
        <v>54-URKABUSTAIZ</v>
      </c>
    </row>
    <row r="42" spans="1:5" x14ac:dyDescent="0.3">
      <c r="A42" s="12">
        <v>1</v>
      </c>
      <c r="B42" s="14">
        <v>55</v>
      </c>
      <c r="C42" s="12" t="s">
        <v>201</v>
      </c>
      <c r="E42" t="str">
        <f t="shared" si="0"/>
        <v>55-VALDEGOVIA</v>
      </c>
    </row>
    <row r="43" spans="1:5" x14ac:dyDescent="0.3">
      <c r="A43" s="12">
        <v>1</v>
      </c>
      <c r="B43" s="14">
        <v>56</v>
      </c>
      <c r="C43" s="12" t="s">
        <v>202</v>
      </c>
      <c r="E43" t="str">
        <f t="shared" si="0"/>
        <v>56-HARANA/VALLE DE ARANA</v>
      </c>
    </row>
    <row r="44" spans="1:5" x14ac:dyDescent="0.3">
      <c r="A44" s="12">
        <v>1</v>
      </c>
      <c r="B44" s="14">
        <v>57</v>
      </c>
      <c r="C44" s="12" t="s">
        <v>203</v>
      </c>
      <c r="E44" t="str">
        <f t="shared" si="0"/>
        <v>57-VILLABUENA DE ALAVA/ESKUERNAGA</v>
      </c>
    </row>
    <row r="45" spans="1:5" x14ac:dyDescent="0.3">
      <c r="A45" s="12">
        <v>1</v>
      </c>
      <c r="B45" s="14">
        <v>58</v>
      </c>
      <c r="C45" s="12" t="s">
        <v>204</v>
      </c>
      <c r="E45" t="str">
        <f t="shared" si="0"/>
        <v>58-LEGUTIANO</v>
      </c>
    </row>
    <row r="46" spans="1:5" x14ac:dyDescent="0.3">
      <c r="A46" s="12">
        <v>1</v>
      </c>
      <c r="B46" s="14">
        <v>59</v>
      </c>
      <c r="C46" s="12" t="s">
        <v>205</v>
      </c>
      <c r="E46" t="str">
        <f t="shared" si="0"/>
        <v>59-VITORIA-GASTEIZ</v>
      </c>
    </row>
    <row r="47" spans="1:5" x14ac:dyDescent="0.3">
      <c r="A47" s="12">
        <v>1</v>
      </c>
      <c r="B47" s="14">
        <v>60</v>
      </c>
      <c r="C47" s="12" t="s">
        <v>206</v>
      </c>
      <c r="E47" t="str">
        <f t="shared" si="0"/>
        <v>60-YECORA/LEKORA</v>
      </c>
    </row>
    <row r="48" spans="1:5" x14ac:dyDescent="0.3">
      <c r="A48" s="12">
        <v>1</v>
      </c>
      <c r="B48" s="14">
        <v>61</v>
      </c>
      <c r="C48" s="12" t="s">
        <v>207</v>
      </c>
      <c r="E48" t="str">
        <f t="shared" si="0"/>
        <v>61-ZALDUONDO</v>
      </c>
    </row>
    <row r="49" spans="1:5" x14ac:dyDescent="0.3">
      <c r="A49" s="12">
        <v>1</v>
      </c>
      <c r="B49" s="14">
        <v>62</v>
      </c>
      <c r="C49" s="12" t="s">
        <v>208</v>
      </c>
      <c r="E49" t="str">
        <f t="shared" si="0"/>
        <v>62-ZAMBRANA</v>
      </c>
    </row>
    <row r="50" spans="1:5" x14ac:dyDescent="0.3">
      <c r="A50" s="12">
        <v>1</v>
      </c>
      <c r="B50" s="14">
        <v>63</v>
      </c>
      <c r="C50" s="12" t="s">
        <v>209</v>
      </c>
      <c r="E50" t="str">
        <f t="shared" si="0"/>
        <v>63-ZUIA</v>
      </c>
    </row>
    <row r="51" spans="1:5" x14ac:dyDescent="0.3">
      <c r="A51" s="12">
        <v>1</v>
      </c>
      <c r="B51" s="14">
        <v>901</v>
      </c>
      <c r="C51" s="12" t="s">
        <v>210</v>
      </c>
      <c r="E51" t="str">
        <f t="shared" si="0"/>
        <v>901-IRUÑA OKA/IRUÑA DE OCA</v>
      </c>
    </row>
    <row r="52" spans="1:5" x14ac:dyDescent="0.3">
      <c r="A52" s="12">
        <v>1</v>
      </c>
      <c r="B52" s="14">
        <v>902</v>
      </c>
      <c r="C52" s="12" t="s">
        <v>211</v>
      </c>
      <c r="E52" t="str">
        <f t="shared" si="0"/>
        <v>902-LANTARON</v>
      </c>
    </row>
    <row r="53" spans="1:5" x14ac:dyDescent="0.3">
      <c r="A53" s="12">
        <v>2</v>
      </c>
      <c r="B53" s="14">
        <v>1</v>
      </c>
      <c r="C53" s="12" t="s">
        <v>212</v>
      </c>
      <c r="E53" t="str">
        <f t="shared" si="0"/>
        <v>1-ABENGIBRE</v>
      </c>
    </row>
    <row r="54" spans="1:5" x14ac:dyDescent="0.3">
      <c r="A54" s="12">
        <v>2</v>
      </c>
      <c r="B54" s="14">
        <v>2</v>
      </c>
      <c r="C54" s="12" t="s">
        <v>213</v>
      </c>
      <c r="E54" t="str">
        <f t="shared" si="0"/>
        <v>2-ALATOZ</v>
      </c>
    </row>
    <row r="55" spans="1:5" x14ac:dyDescent="0.3">
      <c r="A55" s="12">
        <v>2</v>
      </c>
      <c r="B55" s="14">
        <v>3</v>
      </c>
      <c r="C55" s="12" t="s">
        <v>113</v>
      </c>
      <c r="E55" t="str">
        <f t="shared" si="0"/>
        <v>3-ALBACETE</v>
      </c>
    </row>
    <row r="56" spans="1:5" x14ac:dyDescent="0.3">
      <c r="A56" s="12">
        <v>2</v>
      </c>
      <c r="B56" s="14">
        <v>4</v>
      </c>
      <c r="C56" s="12" t="s">
        <v>214</v>
      </c>
      <c r="E56" t="str">
        <f t="shared" si="0"/>
        <v>4-ALBATANA</v>
      </c>
    </row>
    <row r="57" spans="1:5" x14ac:dyDescent="0.3">
      <c r="A57" s="12">
        <v>2</v>
      </c>
      <c r="B57" s="14">
        <v>5</v>
      </c>
      <c r="C57" s="12" t="s">
        <v>215</v>
      </c>
      <c r="E57" t="str">
        <f t="shared" si="0"/>
        <v>5-ALBOREA</v>
      </c>
    </row>
    <row r="58" spans="1:5" x14ac:dyDescent="0.3">
      <c r="A58" s="12">
        <v>2</v>
      </c>
      <c r="B58" s="14">
        <v>6</v>
      </c>
      <c r="C58" s="12" t="s">
        <v>216</v>
      </c>
      <c r="E58" t="str">
        <f t="shared" si="0"/>
        <v>6-ALCADOZO</v>
      </c>
    </row>
    <row r="59" spans="1:5" x14ac:dyDescent="0.3">
      <c r="A59" s="12">
        <v>2</v>
      </c>
      <c r="B59" s="14">
        <v>7</v>
      </c>
      <c r="C59" s="12" t="s">
        <v>217</v>
      </c>
      <c r="E59" t="str">
        <f t="shared" si="0"/>
        <v>7-ALCALA DEL JUCAR</v>
      </c>
    </row>
    <row r="60" spans="1:5" x14ac:dyDescent="0.3">
      <c r="A60" s="12">
        <v>2</v>
      </c>
      <c r="B60" s="14">
        <v>8</v>
      </c>
      <c r="C60" s="12" t="s">
        <v>218</v>
      </c>
      <c r="E60" t="str">
        <f t="shared" si="0"/>
        <v>8-ALCARAZ</v>
      </c>
    </row>
    <row r="61" spans="1:5" x14ac:dyDescent="0.3">
      <c r="A61" s="12">
        <v>2</v>
      </c>
      <c r="B61" s="14">
        <v>9</v>
      </c>
      <c r="C61" s="12" t="s">
        <v>219</v>
      </c>
      <c r="E61" t="str">
        <f t="shared" si="0"/>
        <v>9-ALMANSA</v>
      </c>
    </row>
    <row r="62" spans="1:5" x14ac:dyDescent="0.3">
      <c r="A62" s="12">
        <v>2</v>
      </c>
      <c r="B62" s="14">
        <v>10</v>
      </c>
      <c r="C62" s="12" t="s">
        <v>220</v>
      </c>
      <c r="E62" t="str">
        <f t="shared" si="0"/>
        <v>10-ALPERA</v>
      </c>
    </row>
    <row r="63" spans="1:5" x14ac:dyDescent="0.3">
      <c r="A63" s="12">
        <v>2</v>
      </c>
      <c r="B63" s="14">
        <v>11</v>
      </c>
      <c r="C63" s="12" t="s">
        <v>221</v>
      </c>
      <c r="E63" t="str">
        <f t="shared" si="0"/>
        <v>11-AYNA</v>
      </c>
    </row>
    <row r="64" spans="1:5" x14ac:dyDescent="0.3">
      <c r="A64" s="12">
        <v>2</v>
      </c>
      <c r="B64" s="14">
        <v>12</v>
      </c>
      <c r="C64" s="12" t="s">
        <v>222</v>
      </c>
      <c r="E64" t="str">
        <f t="shared" si="0"/>
        <v>12-BALAZOTE</v>
      </c>
    </row>
    <row r="65" spans="1:5" x14ac:dyDescent="0.3">
      <c r="A65" s="12">
        <v>2</v>
      </c>
      <c r="B65" s="14">
        <v>13</v>
      </c>
      <c r="C65" s="12" t="s">
        <v>223</v>
      </c>
      <c r="E65" t="str">
        <f t="shared" si="0"/>
        <v>13-BALSA DE VES</v>
      </c>
    </row>
    <row r="66" spans="1:5" x14ac:dyDescent="0.3">
      <c r="A66" s="12">
        <v>2</v>
      </c>
      <c r="B66" s="14">
        <v>14</v>
      </c>
      <c r="C66" s="12" t="s">
        <v>224</v>
      </c>
      <c r="E66" t="str">
        <f t="shared" si="0"/>
        <v>14-BALLESTERO, EL</v>
      </c>
    </row>
    <row r="67" spans="1:5" x14ac:dyDescent="0.3">
      <c r="A67" s="12">
        <v>2</v>
      </c>
      <c r="B67" s="14">
        <v>15</v>
      </c>
      <c r="C67" s="12" t="s">
        <v>225</v>
      </c>
      <c r="E67" t="str">
        <f t="shared" ref="E67:E130" si="1">CONCATENATE(B67,"-",C67)</f>
        <v>15-BARRAX</v>
      </c>
    </row>
    <row r="68" spans="1:5" x14ac:dyDescent="0.3">
      <c r="A68" s="12">
        <v>2</v>
      </c>
      <c r="B68" s="14">
        <v>16</v>
      </c>
      <c r="C68" s="12" t="s">
        <v>226</v>
      </c>
      <c r="E68" t="str">
        <f t="shared" si="1"/>
        <v>16-BIENSERVIDA</v>
      </c>
    </row>
    <row r="69" spans="1:5" x14ac:dyDescent="0.3">
      <c r="A69" s="12">
        <v>2</v>
      </c>
      <c r="B69" s="14">
        <v>17</v>
      </c>
      <c r="C69" s="12" t="s">
        <v>227</v>
      </c>
      <c r="E69" t="str">
        <f t="shared" si="1"/>
        <v>17-BOGARRA</v>
      </c>
    </row>
    <row r="70" spans="1:5" x14ac:dyDescent="0.3">
      <c r="A70" s="12">
        <v>2</v>
      </c>
      <c r="B70" s="14">
        <v>18</v>
      </c>
      <c r="C70" s="12" t="s">
        <v>228</v>
      </c>
      <c r="E70" t="str">
        <f t="shared" si="1"/>
        <v>18-BONETE</v>
      </c>
    </row>
    <row r="71" spans="1:5" x14ac:dyDescent="0.3">
      <c r="A71" s="12">
        <v>2</v>
      </c>
      <c r="B71" s="14">
        <v>19</v>
      </c>
      <c r="C71" s="12" t="s">
        <v>229</v>
      </c>
      <c r="E71" t="str">
        <f t="shared" si="1"/>
        <v>19-BONILLO, EL</v>
      </c>
    </row>
    <row r="72" spans="1:5" x14ac:dyDescent="0.3">
      <c r="A72" s="12">
        <v>2</v>
      </c>
      <c r="B72" s="14">
        <v>20</v>
      </c>
      <c r="C72" s="12" t="s">
        <v>230</v>
      </c>
      <c r="E72" t="str">
        <f t="shared" si="1"/>
        <v>20-CARCELEN</v>
      </c>
    </row>
    <row r="73" spans="1:5" x14ac:dyDescent="0.3">
      <c r="A73" s="12">
        <v>2</v>
      </c>
      <c r="B73" s="14">
        <v>21</v>
      </c>
      <c r="C73" s="12" t="s">
        <v>231</v>
      </c>
      <c r="E73" t="str">
        <f t="shared" si="1"/>
        <v>21-CASAS DE JUAN NUÑEZ</v>
      </c>
    </row>
    <row r="74" spans="1:5" x14ac:dyDescent="0.3">
      <c r="A74" s="12">
        <v>2</v>
      </c>
      <c r="B74" s="14">
        <v>22</v>
      </c>
      <c r="C74" s="12" t="s">
        <v>232</v>
      </c>
      <c r="E74" t="str">
        <f t="shared" si="1"/>
        <v>22-CASAS DE LAZARO</v>
      </c>
    </row>
    <row r="75" spans="1:5" x14ac:dyDescent="0.3">
      <c r="A75" s="12">
        <v>2</v>
      </c>
      <c r="B75" s="14">
        <v>23</v>
      </c>
      <c r="C75" s="12" t="s">
        <v>233</v>
      </c>
      <c r="E75" t="str">
        <f t="shared" si="1"/>
        <v>23-CASAS DE VES</v>
      </c>
    </row>
    <row r="76" spans="1:5" x14ac:dyDescent="0.3">
      <c r="A76" s="12">
        <v>2</v>
      </c>
      <c r="B76" s="14">
        <v>24</v>
      </c>
      <c r="C76" s="12" t="s">
        <v>234</v>
      </c>
      <c r="E76" t="str">
        <f t="shared" si="1"/>
        <v>24-CASAS-IBAÑEZ</v>
      </c>
    </row>
    <row r="77" spans="1:5" x14ac:dyDescent="0.3">
      <c r="A77" s="12">
        <v>2</v>
      </c>
      <c r="B77" s="14">
        <v>25</v>
      </c>
      <c r="C77" s="12" t="s">
        <v>235</v>
      </c>
      <c r="E77" t="str">
        <f t="shared" si="1"/>
        <v>25-CAUDETE</v>
      </c>
    </row>
    <row r="78" spans="1:5" x14ac:dyDescent="0.3">
      <c r="A78" s="12">
        <v>2</v>
      </c>
      <c r="B78" s="14">
        <v>26</v>
      </c>
      <c r="C78" s="12" t="s">
        <v>236</v>
      </c>
      <c r="E78" t="str">
        <f t="shared" si="1"/>
        <v>26-CENIZATE</v>
      </c>
    </row>
    <row r="79" spans="1:5" x14ac:dyDescent="0.3">
      <c r="A79" s="12">
        <v>2</v>
      </c>
      <c r="B79" s="14">
        <v>27</v>
      </c>
      <c r="C79" s="12" t="s">
        <v>237</v>
      </c>
      <c r="E79" t="str">
        <f t="shared" si="1"/>
        <v>27-CORRAL-RUBIO</v>
      </c>
    </row>
    <row r="80" spans="1:5" x14ac:dyDescent="0.3">
      <c r="A80" s="12">
        <v>2</v>
      </c>
      <c r="B80" s="14">
        <v>28</v>
      </c>
      <c r="C80" s="12" t="s">
        <v>238</v>
      </c>
      <c r="E80" t="str">
        <f t="shared" si="1"/>
        <v>28-COTILLAS</v>
      </c>
    </row>
    <row r="81" spans="1:5" x14ac:dyDescent="0.3">
      <c r="A81" s="12">
        <v>2</v>
      </c>
      <c r="B81" s="14">
        <v>29</v>
      </c>
      <c r="C81" s="12" t="s">
        <v>239</v>
      </c>
      <c r="E81" t="str">
        <f t="shared" si="1"/>
        <v>29-CHINCHILLA DE MONTE-ARAGON</v>
      </c>
    </row>
    <row r="82" spans="1:5" x14ac:dyDescent="0.3">
      <c r="A82" s="12">
        <v>2</v>
      </c>
      <c r="B82" s="14">
        <v>30</v>
      </c>
      <c r="C82" s="12" t="s">
        <v>240</v>
      </c>
      <c r="E82" t="str">
        <f t="shared" si="1"/>
        <v>30-ELCHE DE LA SIERRA</v>
      </c>
    </row>
    <row r="83" spans="1:5" x14ac:dyDescent="0.3">
      <c r="A83" s="12">
        <v>2</v>
      </c>
      <c r="B83" s="14">
        <v>31</v>
      </c>
      <c r="C83" s="12" t="s">
        <v>241</v>
      </c>
      <c r="E83" t="str">
        <f t="shared" si="1"/>
        <v>31-FEREZ</v>
      </c>
    </row>
    <row r="84" spans="1:5" x14ac:dyDescent="0.3">
      <c r="A84" s="12">
        <v>2</v>
      </c>
      <c r="B84" s="14">
        <v>32</v>
      </c>
      <c r="C84" s="12" t="s">
        <v>242</v>
      </c>
      <c r="E84" t="str">
        <f t="shared" si="1"/>
        <v>32-FUENSANTA</v>
      </c>
    </row>
    <row r="85" spans="1:5" x14ac:dyDescent="0.3">
      <c r="A85" s="12">
        <v>2</v>
      </c>
      <c r="B85" s="14">
        <v>33</v>
      </c>
      <c r="C85" s="12" t="s">
        <v>243</v>
      </c>
      <c r="E85" t="str">
        <f t="shared" si="1"/>
        <v>33-FUENTE-ALAMO</v>
      </c>
    </row>
    <row r="86" spans="1:5" x14ac:dyDescent="0.3">
      <c r="A86" s="12">
        <v>2</v>
      </c>
      <c r="B86" s="14">
        <v>34</v>
      </c>
      <c r="C86" s="12" t="s">
        <v>244</v>
      </c>
      <c r="E86" t="str">
        <f t="shared" si="1"/>
        <v>34-FUENTEALBILLA</v>
      </c>
    </row>
    <row r="87" spans="1:5" x14ac:dyDescent="0.3">
      <c r="A87" s="12">
        <v>2</v>
      </c>
      <c r="B87" s="14">
        <v>35</v>
      </c>
      <c r="C87" s="12" t="s">
        <v>245</v>
      </c>
      <c r="E87" t="str">
        <f t="shared" si="1"/>
        <v>35-GINETA, LA</v>
      </c>
    </row>
    <row r="88" spans="1:5" x14ac:dyDescent="0.3">
      <c r="A88" s="12">
        <v>2</v>
      </c>
      <c r="B88" s="14">
        <v>36</v>
      </c>
      <c r="C88" s="12" t="s">
        <v>246</v>
      </c>
      <c r="E88" t="str">
        <f t="shared" si="1"/>
        <v>36-GOLOSALVO</v>
      </c>
    </row>
    <row r="89" spans="1:5" x14ac:dyDescent="0.3">
      <c r="A89" s="12">
        <v>2</v>
      </c>
      <c r="B89" s="14">
        <v>37</v>
      </c>
      <c r="C89" s="12" t="s">
        <v>247</v>
      </c>
      <c r="E89" t="str">
        <f t="shared" si="1"/>
        <v>37-HELLIN</v>
      </c>
    </row>
    <row r="90" spans="1:5" x14ac:dyDescent="0.3">
      <c r="A90" s="12">
        <v>2</v>
      </c>
      <c r="B90" s="14">
        <v>38</v>
      </c>
      <c r="C90" s="12" t="s">
        <v>248</v>
      </c>
      <c r="E90" t="str">
        <f t="shared" si="1"/>
        <v>38-HERRERA, LA</v>
      </c>
    </row>
    <row r="91" spans="1:5" x14ac:dyDescent="0.3">
      <c r="A91" s="12">
        <v>2</v>
      </c>
      <c r="B91" s="14">
        <v>39</v>
      </c>
      <c r="C91" s="12" t="s">
        <v>249</v>
      </c>
      <c r="E91" t="str">
        <f t="shared" si="1"/>
        <v>39-HIGUERUELA</v>
      </c>
    </row>
    <row r="92" spans="1:5" x14ac:dyDescent="0.3">
      <c r="A92" s="12">
        <v>2</v>
      </c>
      <c r="B92" s="14">
        <v>40</v>
      </c>
      <c r="C92" s="12" t="s">
        <v>250</v>
      </c>
      <c r="E92" t="str">
        <f t="shared" si="1"/>
        <v>40-HOYA-GONZALO</v>
      </c>
    </row>
    <row r="93" spans="1:5" x14ac:dyDescent="0.3">
      <c r="A93" s="12">
        <v>2</v>
      </c>
      <c r="B93" s="14">
        <v>41</v>
      </c>
      <c r="C93" s="12" t="s">
        <v>251</v>
      </c>
      <c r="E93" t="str">
        <f t="shared" si="1"/>
        <v>41-JORQUERA</v>
      </c>
    </row>
    <row r="94" spans="1:5" x14ac:dyDescent="0.3">
      <c r="A94" s="12">
        <v>2</v>
      </c>
      <c r="B94" s="14">
        <v>42</v>
      </c>
      <c r="C94" s="12" t="s">
        <v>252</v>
      </c>
      <c r="E94" t="str">
        <f t="shared" si="1"/>
        <v>42-LETUR</v>
      </c>
    </row>
    <row r="95" spans="1:5" x14ac:dyDescent="0.3">
      <c r="A95" s="12">
        <v>2</v>
      </c>
      <c r="B95" s="14">
        <v>43</v>
      </c>
      <c r="C95" s="12" t="s">
        <v>253</v>
      </c>
      <c r="E95" t="str">
        <f t="shared" si="1"/>
        <v>43-LEZUZA</v>
      </c>
    </row>
    <row r="96" spans="1:5" x14ac:dyDescent="0.3">
      <c r="A96" s="12">
        <v>2</v>
      </c>
      <c r="B96" s="14">
        <v>44</v>
      </c>
      <c r="C96" s="12" t="s">
        <v>254</v>
      </c>
      <c r="E96" t="str">
        <f t="shared" si="1"/>
        <v>44-LIETOR</v>
      </c>
    </row>
    <row r="97" spans="1:5" x14ac:dyDescent="0.3">
      <c r="A97" s="12">
        <v>2</v>
      </c>
      <c r="B97" s="14">
        <v>45</v>
      </c>
      <c r="C97" s="12" t="s">
        <v>255</v>
      </c>
      <c r="E97" t="str">
        <f t="shared" si="1"/>
        <v>45-MADRIGUERAS</v>
      </c>
    </row>
    <row r="98" spans="1:5" x14ac:dyDescent="0.3">
      <c r="A98" s="12">
        <v>2</v>
      </c>
      <c r="B98" s="14">
        <v>46</v>
      </c>
      <c r="C98" s="12" t="s">
        <v>256</v>
      </c>
      <c r="E98" t="str">
        <f t="shared" si="1"/>
        <v>46-MAHORA</v>
      </c>
    </row>
    <row r="99" spans="1:5" x14ac:dyDescent="0.3">
      <c r="A99" s="12">
        <v>2</v>
      </c>
      <c r="B99" s="14">
        <v>47</v>
      </c>
      <c r="C99" s="12" t="s">
        <v>257</v>
      </c>
      <c r="E99" t="str">
        <f t="shared" si="1"/>
        <v>47-MASEGOSO</v>
      </c>
    </row>
    <row r="100" spans="1:5" x14ac:dyDescent="0.3">
      <c r="A100" s="12">
        <v>2</v>
      </c>
      <c r="B100" s="14">
        <v>48</v>
      </c>
      <c r="C100" s="12" t="s">
        <v>258</v>
      </c>
      <c r="E100" t="str">
        <f t="shared" si="1"/>
        <v>48-MINAYA</v>
      </c>
    </row>
    <row r="101" spans="1:5" x14ac:dyDescent="0.3">
      <c r="A101" s="12">
        <v>2</v>
      </c>
      <c r="B101" s="14">
        <v>49</v>
      </c>
      <c r="C101" s="12" t="s">
        <v>259</v>
      </c>
      <c r="E101" t="str">
        <f t="shared" si="1"/>
        <v>49-MOLINICOS</v>
      </c>
    </row>
    <row r="102" spans="1:5" x14ac:dyDescent="0.3">
      <c r="A102" s="12">
        <v>2</v>
      </c>
      <c r="B102" s="14">
        <v>50</v>
      </c>
      <c r="C102" s="12" t="s">
        <v>260</v>
      </c>
      <c r="E102" t="str">
        <f t="shared" si="1"/>
        <v>50-MONTALVOS</v>
      </c>
    </row>
    <row r="103" spans="1:5" x14ac:dyDescent="0.3">
      <c r="A103" s="12">
        <v>2</v>
      </c>
      <c r="B103" s="14">
        <v>51</v>
      </c>
      <c r="C103" s="12" t="s">
        <v>261</v>
      </c>
      <c r="E103" t="str">
        <f t="shared" si="1"/>
        <v>51-MONTEALEGRE DEL CASTILLO</v>
      </c>
    </row>
    <row r="104" spans="1:5" x14ac:dyDescent="0.3">
      <c r="A104" s="12">
        <v>2</v>
      </c>
      <c r="B104" s="14">
        <v>52</v>
      </c>
      <c r="C104" s="12" t="s">
        <v>262</v>
      </c>
      <c r="E104" t="str">
        <f t="shared" si="1"/>
        <v>52-MOTILLEJA</v>
      </c>
    </row>
    <row r="105" spans="1:5" x14ac:dyDescent="0.3">
      <c r="A105" s="12">
        <v>2</v>
      </c>
      <c r="B105" s="14">
        <v>53</v>
      </c>
      <c r="C105" s="12" t="s">
        <v>263</v>
      </c>
      <c r="E105" t="str">
        <f t="shared" si="1"/>
        <v>53-MUNERA</v>
      </c>
    </row>
    <row r="106" spans="1:5" x14ac:dyDescent="0.3">
      <c r="A106" s="12">
        <v>2</v>
      </c>
      <c r="B106" s="14">
        <v>54</v>
      </c>
      <c r="C106" s="12" t="s">
        <v>264</v>
      </c>
      <c r="E106" t="str">
        <f t="shared" si="1"/>
        <v>54-NAVAS DE JORQUERA</v>
      </c>
    </row>
    <row r="107" spans="1:5" x14ac:dyDescent="0.3">
      <c r="A107" s="12">
        <v>2</v>
      </c>
      <c r="B107" s="14">
        <v>55</v>
      </c>
      <c r="C107" s="12" t="s">
        <v>265</v>
      </c>
      <c r="E107" t="str">
        <f t="shared" si="1"/>
        <v>55-NERPIO</v>
      </c>
    </row>
    <row r="108" spans="1:5" x14ac:dyDescent="0.3">
      <c r="A108" s="12">
        <v>2</v>
      </c>
      <c r="B108" s="14">
        <v>56</v>
      </c>
      <c r="C108" s="12" t="s">
        <v>266</v>
      </c>
      <c r="E108" t="str">
        <f t="shared" si="1"/>
        <v>56-ONTUR</v>
      </c>
    </row>
    <row r="109" spans="1:5" x14ac:dyDescent="0.3">
      <c r="A109" s="12">
        <v>2</v>
      </c>
      <c r="B109" s="14">
        <v>57</v>
      </c>
      <c r="C109" s="12" t="s">
        <v>267</v>
      </c>
      <c r="E109" t="str">
        <f t="shared" si="1"/>
        <v>57-OSSA DE MONTIEL</v>
      </c>
    </row>
    <row r="110" spans="1:5" x14ac:dyDescent="0.3">
      <c r="A110" s="12">
        <v>2</v>
      </c>
      <c r="B110" s="14">
        <v>58</v>
      </c>
      <c r="C110" s="12" t="s">
        <v>268</v>
      </c>
      <c r="E110" t="str">
        <f t="shared" si="1"/>
        <v>58-PATERNA DEL MADERA</v>
      </c>
    </row>
    <row r="111" spans="1:5" x14ac:dyDescent="0.3">
      <c r="A111" s="12">
        <v>2</v>
      </c>
      <c r="B111" s="14">
        <v>59</v>
      </c>
      <c r="C111" s="12" t="s">
        <v>269</v>
      </c>
      <c r="E111" t="str">
        <f t="shared" si="1"/>
        <v>59-PEÑASCOSA</v>
      </c>
    </row>
    <row r="112" spans="1:5" x14ac:dyDescent="0.3">
      <c r="A112" s="12">
        <v>2</v>
      </c>
      <c r="B112" s="14">
        <v>60</v>
      </c>
      <c r="C112" s="12" t="s">
        <v>270</v>
      </c>
      <c r="E112" t="str">
        <f t="shared" si="1"/>
        <v>60-PEÑAS DE SAN PEDRO</v>
      </c>
    </row>
    <row r="113" spans="1:5" x14ac:dyDescent="0.3">
      <c r="A113" s="12">
        <v>2</v>
      </c>
      <c r="B113" s="14">
        <v>61</v>
      </c>
      <c r="C113" s="12" t="s">
        <v>271</v>
      </c>
      <c r="E113" t="str">
        <f t="shared" si="1"/>
        <v>61-PETROLA</v>
      </c>
    </row>
    <row r="114" spans="1:5" x14ac:dyDescent="0.3">
      <c r="A114" s="12">
        <v>2</v>
      </c>
      <c r="B114" s="14">
        <v>62</v>
      </c>
      <c r="C114" s="12" t="s">
        <v>272</v>
      </c>
      <c r="E114" t="str">
        <f t="shared" si="1"/>
        <v>62-POVEDILLA</v>
      </c>
    </row>
    <row r="115" spans="1:5" x14ac:dyDescent="0.3">
      <c r="A115" s="12">
        <v>2</v>
      </c>
      <c r="B115" s="14">
        <v>63</v>
      </c>
      <c r="C115" s="12" t="s">
        <v>273</v>
      </c>
      <c r="E115" t="str">
        <f t="shared" si="1"/>
        <v>63-POZOHONDO</v>
      </c>
    </row>
    <row r="116" spans="1:5" x14ac:dyDescent="0.3">
      <c r="A116" s="12">
        <v>2</v>
      </c>
      <c r="B116" s="14">
        <v>64</v>
      </c>
      <c r="C116" s="12" t="s">
        <v>274</v>
      </c>
      <c r="E116" t="str">
        <f t="shared" si="1"/>
        <v>64-POZO-LORENTE</v>
      </c>
    </row>
    <row r="117" spans="1:5" x14ac:dyDescent="0.3">
      <c r="A117" s="12">
        <v>2</v>
      </c>
      <c r="B117" s="14">
        <v>65</v>
      </c>
      <c r="C117" s="12" t="s">
        <v>275</v>
      </c>
      <c r="E117" t="str">
        <f t="shared" si="1"/>
        <v>65-POZUELO</v>
      </c>
    </row>
    <row r="118" spans="1:5" x14ac:dyDescent="0.3">
      <c r="A118" s="12">
        <v>2</v>
      </c>
      <c r="B118" s="14">
        <v>66</v>
      </c>
      <c r="C118" s="12" t="s">
        <v>276</v>
      </c>
      <c r="E118" t="str">
        <f t="shared" si="1"/>
        <v>66-RECUEJA, LA</v>
      </c>
    </row>
    <row r="119" spans="1:5" x14ac:dyDescent="0.3">
      <c r="A119" s="12">
        <v>2</v>
      </c>
      <c r="B119" s="14">
        <v>67</v>
      </c>
      <c r="C119" s="12" t="s">
        <v>277</v>
      </c>
      <c r="E119" t="str">
        <f t="shared" si="1"/>
        <v>67-RIOPAR</v>
      </c>
    </row>
    <row r="120" spans="1:5" x14ac:dyDescent="0.3">
      <c r="A120" s="12">
        <v>2</v>
      </c>
      <c r="B120" s="14">
        <v>68</v>
      </c>
      <c r="C120" s="12" t="s">
        <v>278</v>
      </c>
      <c r="E120" t="str">
        <f t="shared" si="1"/>
        <v>68-ROBLEDO</v>
      </c>
    </row>
    <row r="121" spans="1:5" x14ac:dyDescent="0.3">
      <c r="A121" s="12">
        <v>2</v>
      </c>
      <c r="B121" s="14">
        <v>69</v>
      </c>
      <c r="C121" s="12" t="s">
        <v>279</v>
      </c>
      <c r="E121" t="str">
        <f t="shared" si="1"/>
        <v>69-RODA, LA</v>
      </c>
    </row>
    <row r="122" spans="1:5" x14ac:dyDescent="0.3">
      <c r="A122" s="12">
        <v>2</v>
      </c>
      <c r="B122" s="14">
        <v>70</v>
      </c>
      <c r="C122" s="12" t="s">
        <v>280</v>
      </c>
      <c r="E122" t="str">
        <f t="shared" si="1"/>
        <v>70-SALOBRE</v>
      </c>
    </row>
    <row r="123" spans="1:5" x14ac:dyDescent="0.3">
      <c r="A123" s="12">
        <v>2</v>
      </c>
      <c r="B123" s="14">
        <v>71</v>
      </c>
      <c r="C123" s="12" t="s">
        <v>281</v>
      </c>
      <c r="E123" t="str">
        <f t="shared" si="1"/>
        <v>71-SAN PEDRO</v>
      </c>
    </row>
    <row r="124" spans="1:5" x14ac:dyDescent="0.3">
      <c r="A124" s="12">
        <v>2</v>
      </c>
      <c r="B124" s="14">
        <v>72</v>
      </c>
      <c r="C124" s="12" t="s">
        <v>282</v>
      </c>
      <c r="E124" t="str">
        <f t="shared" si="1"/>
        <v>72-SOCOVOS</v>
      </c>
    </row>
    <row r="125" spans="1:5" x14ac:dyDescent="0.3">
      <c r="A125" s="12">
        <v>2</v>
      </c>
      <c r="B125" s="14">
        <v>73</v>
      </c>
      <c r="C125" s="12" t="s">
        <v>283</v>
      </c>
      <c r="E125" t="str">
        <f t="shared" si="1"/>
        <v>73-TARAZONA DE LA MANCHA</v>
      </c>
    </row>
    <row r="126" spans="1:5" x14ac:dyDescent="0.3">
      <c r="A126" s="12">
        <v>2</v>
      </c>
      <c r="B126" s="14">
        <v>74</v>
      </c>
      <c r="C126" s="12" t="s">
        <v>284</v>
      </c>
      <c r="E126" t="str">
        <f t="shared" si="1"/>
        <v>74-TOBARRA</v>
      </c>
    </row>
    <row r="127" spans="1:5" x14ac:dyDescent="0.3">
      <c r="A127" s="12">
        <v>2</v>
      </c>
      <c r="B127" s="14">
        <v>75</v>
      </c>
      <c r="C127" s="12" t="s">
        <v>285</v>
      </c>
      <c r="E127" t="str">
        <f t="shared" si="1"/>
        <v>75-VALDEGANGA</v>
      </c>
    </row>
    <row r="128" spans="1:5" x14ac:dyDescent="0.3">
      <c r="A128" s="12">
        <v>2</v>
      </c>
      <c r="B128" s="14">
        <v>76</v>
      </c>
      <c r="C128" s="12" t="s">
        <v>286</v>
      </c>
      <c r="E128" t="str">
        <f t="shared" si="1"/>
        <v>76-VIANOS</v>
      </c>
    </row>
    <row r="129" spans="1:5" x14ac:dyDescent="0.3">
      <c r="A129" s="12">
        <v>2</v>
      </c>
      <c r="B129" s="14">
        <v>77</v>
      </c>
      <c r="C129" s="12" t="s">
        <v>287</v>
      </c>
      <c r="E129" t="str">
        <f t="shared" si="1"/>
        <v>77-VILLA DE VES</v>
      </c>
    </row>
    <row r="130" spans="1:5" x14ac:dyDescent="0.3">
      <c r="A130" s="12">
        <v>2</v>
      </c>
      <c r="B130" s="14">
        <v>78</v>
      </c>
      <c r="C130" s="12" t="s">
        <v>288</v>
      </c>
      <c r="E130" t="str">
        <f t="shared" si="1"/>
        <v>78-VILLALGORDO DEL JUCAR</v>
      </c>
    </row>
    <row r="131" spans="1:5" x14ac:dyDescent="0.3">
      <c r="A131" s="12">
        <v>2</v>
      </c>
      <c r="B131" s="14">
        <v>79</v>
      </c>
      <c r="C131" s="12" t="s">
        <v>289</v>
      </c>
      <c r="E131" t="str">
        <f t="shared" ref="E131:E194" si="2">CONCATENATE(B131,"-",C131)</f>
        <v>79-VILLAMALEA</v>
      </c>
    </row>
    <row r="132" spans="1:5" x14ac:dyDescent="0.3">
      <c r="A132" s="12">
        <v>2</v>
      </c>
      <c r="B132" s="14">
        <v>80</v>
      </c>
      <c r="C132" s="12" t="s">
        <v>290</v>
      </c>
      <c r="E132" t="str">
        <f t="shared" si="2"/>
        <v>80-VILLAPALACIOS</v>
      </c>
    </row>
    <row r="133" spans="1:5" x14ac:dyDescent="0.3">
      <c r="A133" s="12">
        <v>2</v>
      </c>
      <c r="B133" s="14">
        <v>81</v>
      </c>
      <c r="C133" s="12" t="s">
        <v>291</v>
      </c>
      <c r="E133" t="str">
        <f t="shared" si="2"/>
        <v>81-VILLARROBLEDO</v>
      </c>
    </row>
    <row r="134" spans="1:5" x14ac:dyDescent="0.3">
      <c r="A134" s="12">
        <v>2</v>
      </c>
      <c r="B134" s="14">
        <v>82</v>
      </c>
      <c r="C134" s="12" t="s">
        <v>292</v>
      </c>
      <c r="E134" t="str">
        <f t="shared" si="2"/>
        <v>82-VILLATOYA</v>
      </c>
    </row>
    <row r="135" spans="1:5" x14ac:dyDescent="0.3">
      <c r="A135" s="12">
        <v>2</v>
      </c>
      <c r="B135" s="14">
        <v>83</v>
      </c>
      <c r="C135" s="12" t="s">
        <v>293</v>
      </c>
      <c r="E135" t="str">
        <f t="shared" si="2"/>
        <v>83-VILLAVALIENTE</v>
      </c>
    </row>
    <row r="136" spans="1:5" x14ac:dyDescent="0.3">
      <c r="A136" s="12">
        <v>2</v>
      </c>
      <c r="B136" s="14">
        <v>84</v>
      </c>
      <c r="C136" s="12" t="s">
        <v>294</v>
      </c>
      <c r="E136" t="str">
        <f t="shared" si="2"/>
        <v>84-VILLAVERDE DE GUADALIMAR</v>
      </c>
    </row>
    <row r="137" spans="1:5" x14ac:dyDescent="0.3">
      <c r="A137" s="12">
        <v>2</v>
      </c>
      <c r="B137" s="14">
        <v>85</v>
      </c>
      <c r="C137" s="12" t="s">
        <v>295</v>
      </c>
      <c r="E137" t="str">
        <f t="shared" si="2"/>
        <v>85-VIVEROS</v>
      </c>
    </row>
    <row r="138" spans="1:5" x14ac:dyDescent="0.3">
      <c r="A138" s="12">
        <v>2</v>
      </c>
      <c r="B138" s="14">
        <v>86</v>
      </c>
      <c r="C138" s="12" t="s">
        <v>296</v>
      </c>
      <c r="E138" t="str">
        <f t="shared" si="2"/>
        <v>86-YESTE</v>
      </c>
    </row>
    <row r="139" spans="1:5" x14ac:dyDescent="0.3">
      <c r="A139" s="12">
        <v>2</v>
      </c>
      <c r="B139" s="14">
        <v>901</v>
      </c>
      <c r="C139" s="12" t="s">
        <v>297</v>
      </c>
      <c r="E139" t="str">
        <f t="shared" si="2"/>
        <v>901-POZO CAÑADA</v>
      </c>
    </row>
    <row r="140" spans="1:5" x14ac:dyDescent="0.3">
      <c r="A140" s="12">
        <v>3</v>
      </c>
      <c r="B140" s="14">
        <v>1</v>
      </c>
      <c r="C140" s="12" t="s">
        <v>298</v>
      </c>
      <c r="E140" t="str">
        <f t="shared" si="2"/>
        <v>1-ADSUBIA</v>
      </c>
    </row>
    <row r="141" spans="1:5" x14ac:dyDescent="0.3">
      <c r="A141" s="12">
        <v>3</v>
      </c>
      <c r="B141" s="14">
        <v>2</v>
      </c>
      <c r="C141" s="12" t="s">
        <v>299</v>
      </c>
      <c r="E141" t="str">
        <f t="shared" si="2"/>
        <v>2-AGOST</v>
      </c>
    </row>
    <row r="142" spans="1:5" x14ac:dyDescent="0.3">
      <c r="A142" s="12">
        <v>3</v>
      </c>
      <c r="B142" s="14">
        <v>3</v>
      </c>
      <c r="C142" s="12" t="s">
        <v>300</v>
      </c>
      <c r="E142" t="str">
        <f t="shared" si="2"/>
        <v>3-AGRES</v>
      </c>
    </row>
    <row r="143" spans="1:5" x14ac:dyDescent="0.3">
      <c r="A143" s="12">
        <v>3</v>
      </c>
      <c r="B143" s="14">
        <v>4</v>
      </c>
      <c r="C143" s="12" t="s">
        <v>301</v>
      </c>
      <c r="E143" t="str">
        <f t="shared" si="2"/>
        <v>4-AIG?S</v>
      </c>
    </row>
    <row r="144" spans="1:5" x14ac:dyDescent="0.3">
      <c r="A144" s="12">
        <v>3</v>
      </c>
      <c r="B144" s="14">
        <v>5</v>
      </c>
      <c r="C144" s="12" t="s">
        <v>302</v>
      </c>
      <c r="E144" t="str">
        <f t="shared" si="2"/>
        <v>5-ALBATERA</v>
      </c>
    </row>
    <row r="145" spans="1:5" x14ac:dyDescent="0.3">
      <c r="A145" s="12">
        <v>3</v>
      </c>
      <c r="B145" s="14">
        <v>6</v>
      </c>
      <c r="C145" s="12" t="s">
        <v>303</v>
      </c>
      <c r="E145" t="str">
        <f t="shared" si="2"/>
        <v>6-ALCALALI</v>
      </c>
    </row>
    <row r="146" spans="1:5" x14ac:dyDescent="0.3">
      <c r="A146" s="12">
        <v>3</v>
      </c>
      <c r="B146" s="14">
        <v>7</v>
      </c>
      <c r="C146" s="12" t="s">
        <v>304</v>
      </c>
      <c r="E146" t="str">
        <f t="shared" si="2"/>
        <v>7-ALCOCER DE PLANES</v>
      </c>
    </row>
    <row r="147" spans="1:5" x14ac:dyDescent="0.3">
      <c r="A147" s="12">
        <v>3</v>
      </c>
      <c r="B147" s="14">
        <v>8</v>
      </c>
      <c r="C147" s="12" t="s">
        <v>305</v>
      </c>
      <c r="E147" t="str">
        <f t="shared" si="2"/>
        <v>8-ALCOLEJA</v>
      </c>
    </row>
    <row r="148" spans="1:5" x14ac:dyDescent="0.3">
      <c r="A148" s="12">
        <v>3</v>
      </c>
      <c r="B148" s="14">
        <v>9</v>
      </c>
      <c r="C148" s="12" t="s">
        <v>306</v>
      </c>
      <c r="E148" t="str">
        <f t="shared" si="2"/>
        <v>9-ALCOY/ALCOI</v>
      </c>
    </row>
    <row r="149" spans="1:5" x14ac:dyDescent="0.3">
      <c r="A149" s="12">
        <v>3</v>
      </c>
      <c r="B149" s="14">
        <v>10</v>
      </c>
      <c r="C149" s="12" t="s">
        <v>307</v>
      </c>
      <c r="E149" t="str">
        <f t="shared" si="2"/>
        <v>10-ALFAFARA</v>
      </c>
    </row>
    <row r="150" spans="1:5" x14ac:dyDescent="0.3">
      <c r="A150" s="12">
        <v>3</v>
      </c>
      <c r="B150" s="14">
        <v>11</v>
      </c>
      <c r="C150" s="12" t="s">
        <v>308</v>
      </c>
      <c r="E150" t="str">
        <f t="shared" si="2"/>
        <v>11-ALFAS DEL PI, L'</v>
      </c>
    </row>
    <row r="151" spans="1:5" x14ac:dyDescent="0.3">
      <c r="A151" s="12">
        <v>3</v>
      </c>
      <c r="B151" s="14">
        <v>12</v>
      </c>
      <c r="C151" s="12" t="s">
        <v>309</v>
      </c>
      <c r="E151" t="str">
        <f t="shared" si="2"/>
        <v>12-ALGORFA</v>
      </c>
    </row>
    <row r="152" spans="1:5" x14ac:dyDescent="0.3">
      <c r="A152" s="12">
        <v>3</v>
      </c>
      <c r="B152" s="14">
        <v>13</v>
      </c>
      <c r="C152" s="12" t="s">
        <v>310</v>
      </c>
      <c r="E152" t="str">
        <f t="shared" si="2"/>
        <v>13-ALGUEÑA</v>
      </c>
    </row>
    <row r="153" spans="1:5" x14ac:dyDescent="0.3">
      <c r="A153" s="12">
        <v>3</v>
      </c>
      <c r="B153" s="14">
        <v>14</v>
      </c>
      <c r="C153" s="12" t="s">
        <v>311</v>
      </c>
      <c r="E153" t="str">
        <f t="shared" si="2"/>
        <v>14-ALICANTE/ALACANT</v>
      </c>
    </row>
    <row r="154" spans="1:5" x14ac:dyDescent="0.3">
      <c r="A154" s="12">
        <v>3</v>
      </c>
      <c r="B154" s="14">
        <v>15</v>
      </c>
      <c r="C154" s="12" t="s">
        <v>312</v>
      </c>
      <c r="E154" t="str">
        <f t="shared" si="2"/>
        <v>15-ALMORADI</v>
      </c>
    </row>
    <row r="155" spans="1:5" x14ac:dyDescent="0.3">
      <c r="A155" s="12">
        <v>3</v>
      </c>
      <c r="B155" s="14">
        <v>16</v>
      </c>
      <c r="C155" s="12" t="s">
        <v>313</v>
      </c>
      <c r="E155" t="str">
        <f t="shared" si="2"/>
        <v>16-ALMUDAINA</v>
      </c>
    </row>
    <row r="156" spans="1:5" x14ac:dyDescent="0.3">
      <c r="A156" s="12">
        <v>3</v>
      </c>
      <c r="B156" s="14">
        <v>17</v>
      </c>
      <c r="C156" s="12" t="s">
        <v>314</v>
      </c>
      <c r="E156" t="str">
        <f t="shared" si="2"/>
        <v>17-ALQUERIA D'ASNAR, L'</v>
      </c>
    </row>
    <row r="157" spans="1:5" x14ac:dyDescent="0.3">
      <c r="A157" s="12">
        <v>3</v>
      </c>
      <c r="B157" s="14">
        <v>18</v>
      </c>
      <c r="C157" s="12" t="s">
        <v>315</v>
      </c>
      <c r="E157" t="str">
        <f t="shared" si="2"/>
        <v>18-ALTEA</v>
      </c>
    </row>
    <row r="158" spans="1:5" x14ac:dyDescent="0.3">
      <c r="A158" s="12">
        <v>3</v>
      </c>
      <c r="B158" s="14">
        <v>19</v>
      </c>
      <c r="C158" s="12" t="s">
        <v>316</v>
      </c>
      <c r="E158" t="str">
        <f t="shared" si="2"/>
        <v>19-ASPE</v>
      </c>
    </row>
    <row r="159" spans="1:5" x14ac:dyDescent="0.3">
      <c r="A159" s="12">
        <v>3</v>
      </c>
      <c r="B159" s="14">
        <v>20</v>
      </c>
      <c r="C159" s="12" t="s">
        <v>317</v>
      </c>
      <c r="E159" t="str">
        <f t="shared" si="2"/>
        <v>20-BALONES</v>
      </c>
    </row>
    <row r="160" spans="1:5" x14ac:dyDescent="0.3">
      <c r="A160" s="12">
        <v>3</v>
      </c>
      <c r="B160" s="14">
        <v>21</v>
      </c>
      <c r="C160" s="12" t="s">
        <v>318</v>
      </c>
      <c r="E160" t="str">
        <f t="shared" si="2"/>
        <v>21-BANYERES DE MARIOLA</v>
      </c>
    </row>
    <row r="161" spans="1:5" x14ac:dyDescent="0.3">
      <c r="A161" s="12">
        <v>3</v>
      </c>
      <c r="B161" s="14">
        <v>22</v>
      </c>
      <c r="C161" s="12" t="s">
        <v>319</v>
      </c>
      <c r="E161" t="str">
        <f t="shared" si="2"/>
        <v>22-BENASAU</v>
      </c>
    </row>
    <row r="162" spans="1:5" x14ac:dyDescent="0.3">
      <c r="A162" s="12">
        <v>3</v>
      </c>
      <c r="B162" s="14">
        <v>23</v>
      </c>
      <c r="C162" s="12" t="s">
        <v>320</v>
      </c>
      <c r="E162" t="str">
        <f t="shared" si="2"/>
        <v>23-BENEIXAMA</v>
      </c>
    </row>
    <row r="163" spans="1:5" x14ac:dyDescent="0.3">
      <c r="A163" s="12">
        <v>3</v>
      </c>
      <c r="B163" s="14">
        <v>24</v>
      </c>
      <c r="C163" s="12" t="s">
        <v>321</v>
      </c>
      <c r="E163" t="str">
        <f t="shared" si="2"/>
        <v>24-BENEJUZAR</v>
      </c>
    </row>
    <row r="164" spans="1:5" x14ac:dyDescent="0.3">
      <c r="A164" s="12">
        <v>3</v>
      </c>
      <c r="B164" s="14">
        <v>25</v>
      </c>
      <c r="C164" s="12" t="s">
        <v>322</v>
      </c>
      <c r="E164" t="str">
        <f t="shared" si="2"/>
        <v>25-BENFERRI</v>
      </c>
    </row>
    <row r="165" spans="1:5" x14ac:dyDescent="0.3">
      <c r="A165" s="12">
        <v>3</v>
      </c>
      <c r="B165" s="14">
        <v>26</v>
      </c>
      <c r="C165" s="12" t="s">
        <v>323</v>
      </c>
      <c r="E165" t="str">
        <f t="shared" si="2"/>
        <v>26-BENIARBEIG</v>
      </c>
    </row>
    <row r="166" spans="1:5" x14ac:dyDescent="0.3">
      <c r="A166" s="12">
        <v>3</v>
      </c>
      <c r="B166" s="14">
        <v>27</v>
      </c>
      <c r="C166" s="12" t="s">
        <v>324</v>
      </c>
      <c r="E166" t="str">
        <f t="shared" si="2"/>
        <v>27-BENIARDA</v>
      </c>
    </row>
    <row r="167" spans="1:5" x14ac:dyDescent="0.3">
      <c r="A167" s="12">
        <v>3</v>
      </c>
      <c r="B167" s="14">
        <v>28</v>
      </c>
      <c r="C167" s="12" t="s">
        <v>325</v>
      </c>
      <c r="E167" t="str">
        <f t="shared" si="2"/>
        <v>28-BENIARRES</v>
      </c>
    </row>
    <row r="168" spans="1:5" x14ac:dyDescent="0.3">
      <c r="A168" s="12">
        <v>3</v>
      </c>
      <c r="B168" s="14">
        <v>29</v>
      </c>
      <c r="C168" s="12" t="s">
        <v>326</v>
      </c>
      <c r="E168" t="str">
        <f t="shared" si="2"/>
        <v>29-BENIGEMBLA</v>
      </c>
    </row>
    <row r="169" spans="1:5" x14ac:dyDescent="0.3">
      <c r="A169" s="12">
        <v>3</v>
      </c>
      <c r="B169" s="14">
        <v>30</v>
      </c>
      <c r="C169" s="12" t="s">
        <v>327</v>
      </c>
      <c r="E169" t="str">
        <f t="shared" si="2"/>
        <v>30-BENIDOLEIG</v>
      </c>
    </row>
    <row r="170" spans="1:5" x14ac:dyDescent="0.3">
      <c r="A170" s="12">
        <v>3</v>
      </c>
      <c r="B170" s="14">
        <v>31</v>
      </c>
      <c r="C170" s="12" t="s">
        <v>328</v>
      </c>
      <c r="E170" t="str">
        <f t="shared" si="2"/>
        <v>31-BENIDORM</v>
      </c>
    </row>
    <row r="171" spans="1:5" x14ac:dyDescent="0.3">
      <c r="A171" s="12">
        <v>3</v>
      </c>
      <c r="B171" s="14">
        <v>32</v>
      </c>
      <c r="C171" s="12" t="s">
        <v>329</v>
      </c>
      <c r="E171" t="str">
        <f t="shared" si="2"/>
        <v>32-BENIFALLIM</v>
      </c>
    </row>
    <row r="172" spans="1:5" x14ac:dyDescent="0.3">
      <c r="A172" s="12">
        <v>3</v>
      </c>
      <c r="B172" s="14">
        <v>33</v>
      </c>
      <c r="C172" s="12" t="s">
        <v>330</v>
      </c>
      <c r="E172" t="str">
        <f t="shared" si="2"/>
        <v>33-BENIFATO</v>
      </c>
    </row>
    <row r="173" spans="1:5" x14ac:dyDescent="0.3">
      <c r="A173" s="12">
        <v>3</v>
      </c>
      <c r="B173" s="14">
        <v>34</v>
      </c>
      <c r="C173" s="12" t="s">
        <v>331</v>
      </c>
      <c r="E173" t="str">
        <f t="shared" si="2"/>
        <v>34-BENIJOFAR</v>
      </c>
    </row>
    <row r="174" spans="1:5" x14ac:dyDescent="0.3">
      <c r="A174" s="12">
        <v>3</v>
      </c>
      <c r="B174" s="14">
        <v>35</v>
      </c>
      <c r="C174" s="12" t="s">
        <v>332</v>
      </c>
      <c r="E174" t="str">
        <f t="shared" si="2"/>
        <v>35-BENILLOBA</v>
      </c>
    </row>
    <row r="175" spans="1:5" x14ac:dyDescent="0.3">
      <c r="A175" s="12">
        <v>3</v>
      </c>
      <c r="B175" s="14">
        <v>36</v>
      </c>
      <c r="C175" s="12" t="s">
        <v>333</v>
      </c>
      <c r="E175" t="str">
        <f t="shared" si="2"/>
        <v>36-BENILLUP</v>
      </c>
    </row>
    <row r="176" spans="1:5" x14ac:dyDescent="0.3">
      <c r="A176" s="12">
        <v>3</v>
      </c>
      <c r="B176" s="14">
        <v>37</v>
      </c>
      <c r="C176" s="12" t="s">
        <v>334</v>
      </c>
      <c r="E176" t="str">
        <f t="shared" si="2"/>
        <v>37-BENIMANTELL</v>
      </c>
    </row>
    <row r="177" spans="1:5" x14ac:dyDescent="0.3">
      <c r="A177" s="12">
        <v>3</v>
      </c>
      <c r="B177" s="14">
        <v>38</v>
      </c>
      <c r="C177" s="12" t="s">
        <v>335</v>
      </c>
      <c r="E177" t="str">
        <f t="shared" si="2"/>
        <v>38-BENIMARFULL</v>
      </c>
    </row>
    <row r="178" spans="1:5" x14ac:dyDescent="0.3">
      <c r="A178" s="12">
        <v>3</v>
      </c>
      <c r="B178" s="14">
        <v>39</v>
      </c>
      <c r="C178" s="12" t="s">
        <v>336</v>
      </c>
      <c r="E178" t="str">
        <f t="shared" si="2"/>
        <v>39-BENIMASSOT</v>
      </c>
    </row>
    <row r="179" spans="1:5" x14ac:dyDescent="0.3">
      <c r="A179" s="12">
        <v>3</v>
      </c>
      <c r="B179" s="14">
        <v>40</v>
      </c>
      <c r="C179" s="12" t="s">
        <v>337</v>
      </c>
      <c r="E179" t="str">
        <f t="shared" si="2"/>
        <v>40-BENIMELI</v>
      </c>
    </row>
    <row r="180" spans="1:5" x14ac:dyDescent="0.3">
      <c r="A180" s="12">
        <v>3</v>
      </c>
      <c r="B180" s="14">
        <v>41</v>
      </c>
      <c r="C180" s="12" t="s">
        <v>338</v>
      </c>
      <c r="E180" t="str">
        <f t="shared" si="2"/>
        <v>41-BENISSA</v>
      </c>
    </row>
    <row r="181" spans="1:5" x14ac:dyDescent="0.3">
      <c r="A181" s="12">
        <v>3</v>
      </c>
      <c r="B181" s="14">
        <v>42</v>
      </c>
      <c r="C181" s="12" t="s">
        <v>339</v>
      </c>
      <c r="E181" t="str">
        <f t="shared" si="2"/>
        <v>42-BENITACHELL/POBLE NOU DE BENITATXELL, EL</v>
      </c>
    </row>
    <row r="182" spans="1:5" x14ac:dyDescent="0.3">
      <c r="A182" s="12">
        <v>3</v>
      </c>
      <c r="B182" s="14">
        <v>43</v>
      </c>
      <c r="C182" s="12" t="s">
        <v>340</v>
      </c>
      <c r="E182" t="str">
        <f t="shared" si="2"/>
        <v>43-BIAR</v>
      </c>
    </row>
    <row r="183" spans="1:5" x14ac:dyDescent="0.3">
      <c r="A183" s="12">
        <v>3</v>
      </c>
      <c r="B183" s="14">
        <v>44</v>
      </c>
      <c r="C183" s="12" t="s">
        <v>341</v>
      </c>
      <c r="E183" t="str">
        <f t="shared" si="2"/>
        <v>44-BIGASTRO</v>
      </c>
    </row>
    <row r="184" spans="1:5" x14ac:dyDescent="0.3">
      <c r="A184" s="12">
        <v>3</v>
      </c>
      <c r="B184" s="14">
        <v>45</v>
      </c>
      <c r="C184" s="12" t="s">
        <v>342</v>
      </c>
      <c r="E184" t="str">
        <f t="shared" si="2"/>
        <v>45-BOLULLA</v>
      </c>
    </row>
    <row r="185" spans="1:5" x14ac:dyDescent="0.3">
      <c r="A185" s="12">
        <v>3</v>
      </c>
      <c r="B185" s="14">
        <v>46</v>
      </c>
      <c r="C185" s="12" t="s">
        <v>343</v>
      </c>
      <c r="E185" t="str">
        <f t="shared" si="2"/>
        <v>46-BUSOT</v>
      </c>
    </row>
    <row r="186" spans="1:5" x14ac:dyDescent="0.3">
      <c r="A186" s="12">
        <v>3</v>
      </c>
      <c r="B186" s="14">
        <v>47</v>
      </c>
      <c r="C186" s="12" t="s">
        <v>344</v>
      </c>
      <c r="E186" t="str">
        <f t="shared" si="2"/>
        <v>47-CALPE/CALP</v>
      </c>
    </row>
    <row r="187" spans="1:5" x14ac:dyDescent="0.3">
      <c r="A187" s="12">
        <v>3</v>
      </c>
      <c r="B187" s="14">
        <v>48</v>
      </c>
      <c r="C187" s="12" t="s">
        <v>345</v>
      </c>
      <c r="E187" t="str">
        <f t="shared" si="2"/>
        <v>48-CALLOSA D'EN SARRIA</v>
      </c>
    </row>
    <row r="188" spans="1:5" x14ac:dyDescent="0.3">
      <c r="A188" s="12">
        <v>3</v>
      </c>
      <c r="B188" s="14">
        <v>49</v>
      </c>
      <c r="C188" s="12" t="s">
        <v>346</v>
      </c>
      <c r="E188" t="str">
        <f t="shared" si="2"/>
        <v>49-CALLOSA DE SEGURA</v>
      </c>
    </row>
    <row r="189" spans="1:5" x14ac:dyDescent="0.3">
      <c r="A189" s="12">
        <v>3</v>
      </c>
      <c r="B189" s="14">
        <v>50</v>
      </c>
      <c r="C189" s="12" t="s">
        <v>347</v>
      </c>
      <c r="E189" t="str">
        <f t="shared" si="2"/>
        <v>50-CAMPELLO, EL</v>
      </c>
    </row>
    <row r="190" spans="1:5" x14ac:dyDescent="0.3">
      <c r="A190" s="12">
        <v>3</v>
      </c>
      <c r="B190" s="14">
        <v>51</v>
      </c>
      <c r="C190" s="12" t="s">
        <v>348</v>
      </c>
      <c r="E190" t="str">
        <f t="shared" si="2"/>
        <v>51-CAMPO DE MIRRA/CAMP DE MIRRA, EL</v>
      </c>
    </row>
    <row r="191" spans="1:5" x14ac:dyDescent="0.3">
      <c r="A191" s="12">
        <v>3</v>
      </c>
      <c r="B191" s="14">
        <v>52</v>
      </c>
      <c r="C191" s="12" t="s">
        <v>349</v>
      </c>
      <c r="E191" t="str">
        <f t="shared" si="2"/>
        <v>52-CAÑADA</v>
      </c>
    </row>
    <row r="192" spans="1:5" x14ac:dyDescent="0.3">
      <c r="A192" s="12">
        <v>3</v>
      </c>
      <c r="B192" s="14">
        <v>53</v>
      </c>
      <c r="C192" s="12" t="s">
        <v>350</v>
      </c>
      <c r="E192" t="str">
        <f t="shared" si="2"/>
        <v>53-CASTALLA</v>
      </c>
    </row>
    <row r="193" spans="1:5" x14ac:dyDescent="0.3">
      <c r="A193" s="12">
        <v>3</v>
      </c>
      <c r="B193" s="14">
        <v>54</v>
      </c>
      <c r="C193" s="12" t="s">
        <v>351</v>
      </c>
      <c r="E193" t="str">
        <f t="shared" si="2"/>
        <v>54-CASTELL DE CASTELLS</v>
      </c>
    </row>
    <row r="194" spans="1:5" x14ac:dyDescent="0.3">
      <c r="A194" s="12">
        <v>3</v>
      </c>
      <c r="B194" s="14">
        <v>55</v>
      </c>
      <c r="C194" s="12" t="s">
        <v>352</v>
      </c>
      <c r="E194" t="str">
        <f t="shared" si="2"/>
        <v>55-CATRAL</v>
      </c>
    </row>
    <row r="195" spans="1:5" x14ac:dyDescent="0.3">
      <c r="A195" s="12">
        <v>3</v>
      </c>
      <c r="B195" s="14">
        <v>56</v>
      </c>
      <c r="C195" s="12" t="s">
        <v>353</v>
      </c>
      <c r="E195" t="str">
        <f t="shared" ref="E195:E258" si="3">CONCATENATE(B195,"-",C195)</f>
        <v>56-COCENTAINA</v>
      </c>
    </row>
    <row r="196" spans="1:5" x14ac:dyDescent="0.3">
      <c r="A196" s="12">
        <v>3</v>
      </c>
      <c r="B196" s="14">
        <v>57</v>
      </c>
      <c r="C196" s="12" t="s">
        <v>354</v>
      </c>
      <c r="E196" t="str">
        <f t="shared" si="3"/>
        <v>57-CONFRIDES</v>
      </c>
    </row>
    <row r="197" spans="1:5" x14ac:dyDescent="0.3">
      <c r="A197" s="12">
        <v>3</v>
      </c>
      <c r="B197" s="14">
        <v>58</v>
      </c>
      <c r="C197" s="12" t="s">
        <v>355</v>
      </c>
      <c r="E197" t="str">
        <f t="shared" si="3"/>
        <v>58-COX</v>
      </c>
    </row>
    <row r="198" spans="1:5" x14ac:dyDescent="0.3">
      <c r="A198" s="12">
        <v>3</v>
      </c>
      <c r="B198" s="14">
        <v>59</v>
      </c>
      <c r="C198" s="12" t="s">
        <v>356</v>
      </c>
      <c r="E198" t="str">
        <f t="shared" si="3"/>
        <v>59-CREVILLENT</v>
      </c>
    </row>
    <row r="199" spans="1:5" x14ac:dyDescent="0.3">
      <c r="A199" s="12">
        <v>3</v>
      </c>
      <c r="B199" s="14">
        <v>60</v>
      </c>
      <c r="C199" s="12" t="s">
        <v>357</v>
      </c>
      <c r="E199" t="str">
        <f t="shared" si="3"/>
        <v>60-QUATRETONDETA</v>
      </c>
    </row>
    <row r="200" spans="1:5" x14ac:dyDescent="0.3">
      <c r="A200" s="12">
        <v>3</v>
      </c>
      <c r="B200" s="14">
        <v>61</v>
      </c>
      <c r="C200" s="12" t="s">
        <v>358</v>
      </c>
      <c r="E200" t="str">
        <f t="shared" si="3"/>
        <v>61-DAYA NUEVA</v>
      </c>
    </row>
    <row r="201" spans="1:5" x14ac:dyDescent="0.3">
      <c r="A201" s="12">
        <v>3</v>
      </c>
      <c r="B201" s="14">
        <v>62</v>
      </c>
      <c r="C201" s="12" t="s">
        <v>359</v>
      </c>
      <c r="E201" t="str">
        <f t="shared" si="3"/>
        <v>62-DAYA VIEJA</v>
      </c>
    </row>
    <row r="202" spans="1:5" x14ac:dyDescent="0.3">
      <c r="A202" s="12">
        <v>3</v>
      </c>
      <c r="B202" s="14">
        <v>63</v>
      </c>
      <c r="C202" s="12" t="s">
        <v>360</v>
      </c>
      <c r="E202" t="str">
        <f t="shared" si="3"/>
        <v>63-DENIA</v>
      </c>
    </row>
    <row r="203" spans="1:5" x14ac:dyDescent="0.3">
      <c r="A203" s="12">
        <v>3</v>
      </c>
      <c r="B203" s="14">
        <v>64</v>
      </c>
      <c r="C203" s="12" t="s">
        <v>361</v>
      </c>
      <c r="E203" t="str">
        <f t="shared" si="3"/>
        <v>64-DOLORES</v>
      </c>
    </row>
    <row r="204" spans="1:5" x14ac:dyDescent="0.3">
      <c r="A204" s="12">
        <v>3</v>
      </c>
      <c r="B204" s="14">
        <v>65</v>
      </c>
      <c r="C204" s="12" t="s">
        <v>362</v>
      </c>
      <c r="E204" t="str">
        <f t="shared" si="3"/>
        <v>65-ELCHE/ELX</v>
      </c>
    </row>
    <row r="205" spans="1:5" x14ac:dyDescent="0.3">
      <c r="A205" s="12">
        <v>3</v>
      </c>
      <c r="B205" s="14">
        <v>66</v>
      </c>
      <c r="C205" s="12" t="s">
        <v>363</v>
      </c>
      <c r="E205" t="str">
        <f t="shared" si="3"/>
        <v>66-ELDA</v>
      </c>
    </row>
    <row r="206" spans="1:5" x14ac:dyDescent="0.3">
      <c r="A206" s="12">
        <v>3</v>
      </c>
      <c r="B206" s="14">
        <v>67</v>
      </c>
      <c r="C206" s="12" t="s">
        <v>364</v>
      </c>
      <c r="E206" t="str">
        <f t="shared" si="3"/>
        <v>67-FACHECA</v>
      </c>
    </row>
    <row r="207" spans="1:5" x14ac:dyDescent="0.3">
      <c r="A207" s="12">
        <v>3</v>
      </c>
      <c r="B207" s="14">
        <v>68</v>
      </c>
      <c r="C207" s="12" t="s">
        <v>365</v>
      </c>
      <c r="E207" t="str">
        <f t="shared" si="3"/>
        <v>68-FAMORCA</v>
      </c>
    </row>
    <row r="208" spans="1:5" x14ac:dyDescent="0.3">
      <c r="A208" s="12">
        <v>3</v>
      </c>
      <c r="B208" s="14">
        <v>69</v>
      </c>
      <c r="C208" s="12" t="s">
        <v>366</v>
      </c>
      <c r="E208" t="str">
        <f t="shared" si="3"/>
        <v>69-FINESTRAT</v>
      </c>
    </row>
    <row r="209" spans="1:5" x14ac:dyDescent="0.3">
      <c r="A209" s="12">
        <v>3</v>
      </c>
      <c r="B209" s="14">
        <v>70</v>
      </c>
      <c r="C209" s="12" t="s">
        <v>367</v>
      </c>
      <c r="E209" t="str">
        <f t="shared" si="3"/>
        <v>70-FORMENTERA DEL SEGURA</v>
      </c>
    </row>
    <row r="210" spans="1:5" x14ac:dyDescent="0.3">
      <c r="A210" s="12">
        <v>3</v>
      </c>
      <c r="B210" s="14">
        <v>71</v>
      </c>
      <c r="C210" s="12" t="s">
        <v>368</v>
      </c>
      <c r="E210" t="str">
        <f t="shared" si="3"/>
        <v>71-GATA DE GORGOS</v>
      </c>
    </row>
    <row r="211" spans="1:5" x14ac:dyDescent="0.3">
      <c r="A211" s="12">
        <v>3</v>
      </c>
      <c r="B211" s="14">
        <v>72</v>
      </c>
      <c r="C211" s="12" t="s">
        <v>369</v>
      </c>
      <c r="E211" t="str">
        <f t="shared" si="3"/>
        <v>72-GAIANES</v>
      </c>
    </row>
    <row r="212" spans="1:5" x14ac:dyDescent="0.3">
      <c r="A212" s="12">
        <v>3</v>
      </c>
      <c r="B212" s="14">
        <v>73</v>
      </c>
      <c r="C212" s="12" t="s">
        <v>370</v>
      </c>
      <c r="E212" t="str">
        <f t="shared" si="3"/>
        <v>73-GORGA</v>
      </c>
    </row>
    <row r="213" spans="1:5" x14ac:dyDescent="0.3">
      <c r="A213" s="12">
        <v>3</v>
      </c>
      <c r="B213" s="14">
        <v>74</v>
      </c>
      <c r="C213" s="12" t="s">
        <v>371</v>
      </c>
      <c r="E213" t="str">
        <f t="shared" si="3"/>
        <v>74-GRANJA DE ROCAMORA</v>
      </c>
    </row>
    <row r="214" spans="1:5" x14ac:dyDescent="0.3">
      <c r="A214" s="12">
        <v>3</v>
      </c>
      <c r="B214" s="14">
        <v>75</v>
      </c>
      <c r="C214" s="12" t="s">
        <v>372</v>
      </c>
      <c r="E214" t="str">
        <f t="shared" si="3"/>
        <v>75-CASTELL DE GUADALEST (EL)</v>
      </c>
    </row>
    <row r="215" spans="1:5" x14ac:dyDescent="0.3">
      <c r="A215" s="12">
        <v>3</v>
      </c>
      <c r="B215" s="14">
        <v>76</v>
      </c>
      <c r="C215" s="12" t="s">
        <v>373</v>
      </c>
      <c r="E215" t="str">
        <f t="shared" si="3"/>
        <v>76-GUARDAMAR DEL SEGURA</v>
      </c>
    </row>
    <row r="216" spans="1:5" x14ac:dyDescent="0.3">
      <c r="A216" s="12">
        <v>3</v>
      </c>
      <c r="B216" s="14">
        <v>77</v>
      </c>
      <c r="C216" s="12" t="s">
        <v>374</v>
      </c>
      <c r="E216" t="str">
        <f t="shared" si="3"/>
        <v>77-HONDON DE LAS NIEVES</v>
      </c>
    </row>
    <row r="217" spans="1:5" x14ac:dyDescent="0.3">
      <c r="A217" s="12">
        <v>3</v>
      </c>
      <c r="B217" s="14">
        <v>78</v>
      </c>
      <c r="C217" s="12" t="s">
        <v>375</v>
      </c>
      <c r="E217" t="str">
        <f t="shared" si="3"/>
        <v>78-HONDON DE LOS FRAILES</v>
      </c>
    </row>
    <row r="218" spans="1:5" x14ac:dyDescent="0.3">
      <c r="A218" s="12">
        <v>3</v>
      </c>
      <c r="B218" s="14">
        <v>79</v>
      </c>
      <c r="C218" s="12" t="s">
        <v>376</v>
      </c>
      <c r="E218" t="str">
        <f t="shared" si="3"/>
        <v>79-IBI</v>
      </c>
    </row>
    <row r="219" spans="1:5" x14ac:dyDescent="0.3">
      <c r="A219" s="12">
        <v>3</v>
      </c>
      <c r="B219" s="14">
        <v>80</v>
      </c>
      <c r="C219" s="12" t="s">
        <v>377</v>
      </c>
      <c r="E219" t="str">
        <f t="shared" si="3"/>
        <v>80-JACARILLA</v>
      </c>
    </row>
    <row r="220" spans="1:5" x14ac:dyDescent="0.3">
      <c r="A220" s="12">
        <v>3</v>
      </c>
      <c r="B220" s="14">
        <v>81</v>
      </c>
      <c r="C220" s="12" t="s">
        <v>378</v>
      </c>
      <c r="E220" t="str">
        <f t="shared" si="3"/>
        <v>81-JALON/XALO</v>
      </c>
    </row>
    <row r="221" spans="1:5" x14ac:dyDescent="0.3">
      <c r="A221" s="12">
        <v>3</v>
      </c>
      <c r="B221" s="14">
        <v>82</v>
      </c>
      <c r="C221" s="12" t="s">
        <v>379</v>
      </c>
      <c r="E221" t="str">
        <f t="shared" si="3"/>
        <v>82-JAVEA/XABIA</v>
      </c>
    </row>
    <row r="222" spans="1:5" x14ac:dyDescent="0.3">
      <c r="A222" s="12">
        <v>3</v>
      </c>
      <c r="B222" s="14">
        <v>83</v>
      </c>
      <c r="C222" s="12" t="s">
        <v>380</v>
      </c>
      <c r="E222" t="str">
        <f t="shared" si="3"/>
        <v>83-JIJONA/XIXONA</v>
      </c>
    </row>
    <row r="223" spans="1:5" x14ac:dyDescent="0.3">
      <c r="A223" s="12">
        <v>3</v>
      </c>
      <c r="B223" s="14">
        <v>84</v>
      </c>
      <c r="C223" s="12" t="s">
        <v>381</v>
      </c>
      <c r="E223" t="str">
        <f t="shared" si="3"/>
        <v>84-LORCHA/ORXA, L'</v>
      </c>
    </row>
    <row r="224" spans="1:5" x14ac:dyDescent="0.3">
      <c r="A224" s="12">
        <v>3</v>
      </c>
      <c r="B224" s="14">
        <v>85</v>
      </c>
      <c r="C224" s="12" t="s">
        <v>382</v>
      </c>
      <c r="E224" t="str">
        <f t="shared" si="3"/>
        <v>85-LLIBER</v>
      </c>
    </row>
    <row r="225" spans="1:5" x14ac:dyDescent="0.3">
      <c r="A225" s="12">
        <v>3</v>
      </c>
      <c r="B225" s="14">
        <v>86</v>
      </c>
      <c r="C225" s="12" t="s">
        <v>383</v>
      </c>
      <c r="E225" t="str">
        <f t="shared" si="3"/>
        <v>86-MILLENA</v>
      </c>
    </row>
    <row r="226" spans="1:5" x14ac:dyDescent="0.3">
      <c r="A226" s="12">
        <v>3</v>
      </c>
      <c r="B226" s="14">
        <v>88</v>
      </c>
      <c r="C226" s="12" t="s">
        <v>384</v>
      </c>
      <c r="E226" t="str">
        <f t="shared" si="3"/>
        <v>88-MONFORTE DEL CID</v>
      </c>
    </row>
    <row r="227" spans="1:5" x14ac:dyDescent="0.3">
      <c r="A227" s="12">
        <v>3</v>
      </c>
      <c r="B227" s="14">
        <v>89</v>
      </c>
      <c r="C227" s="12" t="s">
        <v>385</v>
      </c>
      <c r="E227" t="str">
        <f t="shared" si="3"/>
        <v>89-MONOVAR/MONOVER</v>
      </c>
    </row>
    <row r="228" spans="1:5" x14ac:dyDescent="0.3">
      <c r="A228" s="12">
        <v>3</v>
      </c>
      <c r="B228" s="14">
        <v>90</v>
      </c>
      <c r="C228" s="12" t="s">
        <v>386</v>
      </c>
      <c r="E228" t="str">
        <f t="shared" si="3"/>
        <v>90-MUTXAMEL</v>
      </c>
    </row>
    <row r="229" spans="1:5" x14ac:dyDescent="0.3">
      <c r="A229" s="12">
        <v>3</v>
      </c>
      <c r="B229" s="14">
        <v>91</v>
      </c>
      <c r="C229" s="12" t="s">
        <v>387</v>
      </c>
      <c r="E229" t="str">
        <f t="shared" si="3"/>
        <v>91-MURLA</v>
      </c>
    </row>
    <row r="230" spans="1:5" x14ac:dyDescent="0.3">
      <c r="A230" s="12">
        <v>3</v>
      </c>
      <c r="B230" s="14">
        <v>92</v>
      </c>
      <c r="C230" s="12" t="s">
        <v>388</v>
      </c>
      <c r="E230" t="str">
        <f t="shared" si="3"/>
        <v>92-MURO DE ALCOY</v>
      </c>
    </row>
    <row r="231" spans="1:5" x14ac:dyDescent="0.3">
      <c r="A231" s="12">
        <v>3</v>
      </c>
      <c r="B231" s="14">
        <v>93</v>
      </c>
      <c r="C231" s="12" t="s">
        <v>389</v>
      </c>
      <c r="E231" t="str">
        <f t="shared" si="3"/>
        <v>93-NOVELDA</v>
      </c>
    </row>
    <row r="232" spans="1:5" x14ac:dyDescent="0.3">
      <c r="A232" s="12">
        <v>3</v>
      </c>
      <c r="B232" s="14">
        <v>94</v>
      </c>
      <c r="C232" s="12" t="s">
        <v>390</v>
      </c>
      <c r="E232" t="str">
        <f t="shared" si="3"/>
        <v>94-NUCIA, LA</v>
      </c>
    </row>
    <row r="233" spans="1:5" x14ac:dyDescent="0.3">
      <c r="A233" s="12">
        <v>3</v>
      </c>
      <c r="B233" s="14">
        <v>95</v>
      </c>
      <c r="C233" s="12" t="s">
        <v>391</v>
      </c>
      <c r="E233" t="str">
        <f t="shared" si="3"/>
        <v>95-ONDARA</v>
      </c>
    </row>
    <row r="234" spans="1:5" x14ac:dyDescent="0.3">
      <c r="A234" s="12">
        <v>3</v>
      </c>
      <c r="B234" s="14">
        <v>96</v>
      </c>
      <c r="C234" s="12" t="s">
        <v>392</v>
      </c>
      <c r="E234" t="str">
        <f t="shared" si="3"/>
        <v>96-ONIL</v>
      </c>
    </row>
    <row r="235" spans="1:5" x14ac:dyDescent="0.3">
      <c r="A235" s="12">
        <v>3</v>
      </c>
      <c r="B235" s="14">
        <v>97</v>
      </c>
      <c r="C235" s="12" t="s">
        <v>393</v>
      </c>
      <c r="E235" t="str">
        <f t="shared" si="3"/>
        <v>97-ORBA</v>
      </c>
    </row>
    <row r="236" spans="1:5" x14ac:dyDescent="0.3">
      <c r="A236" s="12">
        <v>3</v>
      </c>
      <c r="B236" s="14">
        <v>98</v>
      </c>
      <c r="C236" s="12" t="s">
        <v>394</v>
      </c>
      <c r="E236" t="str">
        <f t="shared" si="3"/>
        <v>98-ORXETA</v>
      </c>
    </row>
    <row r="237" spans="1:5" x14ac:dyDescent="0.3">
      <c r="A237" s="12">
        <v>3</v>
      </c>
      <c r="B237" s="14">
        <v>99</v>
      </c>
      <c r="C237" s="12" t="s">
        <v>395</v>
      </c>
      <c r="E237" t="str">
        <f t="shared" si="3"/>
        <v>99-ORIHUELA</v>
      </c>
    </row>
    <row r="238" spans="1:5" x14ac:dyDescent="0.3">
      <c r="A238" s="12">
        <v>3</v>
      </c>
      <c r="B238" s="14">
        <v>100</v>
      </c>
      <c r="C238" s="12" t="s">
        <v>396</v>
      </c>
      <c r="E238" t="str">
        <f t="shared" si="3"/>
        <v>100-PARCENT</v>
      </c>
    </row>
    <row r="239" spans="1:5" x14ac:dyDescent="0.3">
      <c r="A239" s="12">
        <v>3</v>
      </c>
      <c r="B239" s="14">
        <v>101</v>
      </c>
      <c r="C239" s="12" t="s">
        <v>397</v>
      </c>
      <c r="E239" t="str">
        <f t="shared" si="3"/>
        <v>101-PEDREGUER</v>
      </c>
    </row>
    <row r="240" spans="1:5" x14ac:dyDescent="0.3">
      <c r="A240" s="12">
        <v>3</v>
      </c>
      <c r="B240" s="14">
        <v>102</v>
      </c>
      <c r="C240" s="12" t="s">
        <v>398</v>
      </c>
      <c r="E240" t="str">
        <f t="shared" si="3"/>
        <v>102-PEGO</v>
      </c>
    </row>
    <row r="241" spans="1:5" x14ac:dyDescent="0.3">
      <c r="A241" s="12">
        <v>3</v>
      </c>
      <c r="B241" s="14">
        <v>103</v>
      </c>
      <c r="C241" s="12" t="s">
        <v>399</v>
      </c>
      <c r="E241" t="str">
        <f t="shared" si="3"/>
        <v>103-PENAGUILA</v>
      </c>
    </row>
    <row r="242" spans="1:5" x14ac:dyDescent="0.3">
      <c r="A242" s="12">
        <v>3</v>
      </c>
      <c r="B242" s="14">
        <v>104</v>
      </c>
      <c r="C242" s="12" t="s">
        <v>400</v>
      </c>
      <c r="E242" t="str">
        <f t="shared" si="3"/>
        <v>104-PETRER</v>
      </c>
    </row>
    <row r="243" spans="1:5" x14ac:dyDescent="0.3">
      <c r="A243" s="12">
        <v>3</v>
      </c>
      <c r="B243" s="14">
        <v>105</v>
      </c>
      <c r="C243" s="12" t="s">
        <v>401</v>
      </c>
      <c r="E243" t="str">
        <f t="shared" si="3"/>
        <v>105-PINOSO</v>
      </c>
    </row>
    <row r="244" spans="1:5" x14ac:dyDescent="0.3">
      <c r="A244" s="12">
        <v>3</v>
      </c>
      <c r="B244" s="14">
        <v>106</v>
      </c>
      <c r="C244" s="12" t="s">
        <v>402</v>
      </c>
      <c r="E244" t="str">
        <f t="shared" si="3"/>
        <v>106-PLANES</v>
      </c>
    </row>
    <row r="245" spans="1:5" x14ac:dyDescent="0.3">
      <c r="A245" s="12">
        <v>3</v>
      </c>
      <c r="B245" s="14">
        <v>107</v>
      </c>
      <c r="C245" s="12" t="s">
        <v>403</v>
      </c>
      <c r="E245" t="str">
        <f t="shared" si="3"/>
        <v>107-POLOP</v>
      </c>
    </row>
    <row r="246" spans="1:5" x14ac:dyDescent="0.3">
      <c r="A246" s="12">
        <v>3</v>
      </c>
      <c r="B246" s="14">
        <v>109</v>
      </c>
      <c r="C246" s="12" t="s">
        <v>404</v>
      </c>
      <c r="E246" t="str">
        <f t="shared" si="3"/>
        <v>109-RAFAL</v>
      </c>
    </row>
    <row r="247" spans="1:5" x14ac:dyDescent="0.3">
      <c r="A247" s="12">
        <v>3</v>
      </c>
      <c r="B247" s="14">
        <v>110</v>
      </c>
      <c r="C247" s="12" t="s">
        <v>405</v>
      </c>
      <c r="E247" t="str">
        <f t="shared" si="3"/>
        <v>110-RAFOL D'ALMUNIA, EL</v>
      </c>
    </row>
    <row r="248" spans="1:5" x14ac:dyDescent="0.3">
      <c r="A248" s="12">
        <v>3</v>
      </c>
      <c r="B248" s="14">
        <v>111</v>
      </c>
      <c r="C248" s="12" t="s">
        <v>406</v>
      </c>
      <c r="E248" t="str">
        <f t="shared" si="3"/>
        <v>111-REDOVAN</v>
      </c>
    </row>
    <row r="249" spans="1:5" x14ac:dyDescent="0.3">
      <c r="A249" s="12">
        <v>3</v>
      </c>
      <c r="B249" s="14">
        <v>112</v>
      </c>
      <c r="C249" s="12" t="s">
        <v>407</v>
      </c>
      <c r="E249" t="str">
        <f t="shared" si="3"/>
        <v>112-RELLEU</v>
      </c>
    </row>
    <row r="250" spans="1:5" x14ac:dyDescent="0.3">
      <c r="A250" s="12">
        <v>3</v>
      </c>
      <c r="B250" s="14">
        <v>113</v>
      </c>
      <c r="C250" s="12" t="s">
        <v>408</v>
      </c>
      <c r="E250" t="str">
        <f t="shared" si="3"/>
        <v>113-ROJALES</v>
      </c>
    </row>
    <row r="251" spans="1:5" x14ac:dyDescent="0.3">
      <c r="A251" s="12">
        <v>3</v>
      </c>
      <c r="B251" s="14">
        <v>114</v>
      </c>
      <c r="C251" s="12" t="s">
        <v>409</v>
      </c>
      <c r="E251" t="str">
        <f t="shared" si="3"/>
        <v>114-ROMANA, LA</v>
      </c>
    </row>
    <row r="252" spans="1:5" x14ac:dyDescent="0.3">
      <c r="A252" s="12">
        <v>3</v>
      </c>
      <c r="B252" s="14">
        <v>115</v>
      </c>
      <c r="C252" s="12" t="s">
        <v>410</v>
      </c>
      <c r="E252" t="str">
        <f t="shared" si="3"/>
        <v>115-SAGRA</v>
      </c>
    </row>
    <row r="253" spans="1:5" x14ac:dyDescent="0.3">
      <c r="A253" s="12">
        <v>3</v>
      </c>
      <c r="B253" s="14">
        <v>116</v>
      </c>
      <c r="C253" s="12" t="s">
        <v>411</v>
      </c>
      <c r="E253" t="str">
        <f t="shared" si="3"/>
        <v>116-SALINAS</v>
      </c>
    </row>
    <row r="254" spans="1:5" x14ac:dyDescent="0.3">
      <c r="A254" s="12">
        <v>3</v>
      </c>
      <c r="B254" s="14">
        <v>117</v>
      </c>
      <c r="C254" s="12" t="s">
        <v>412</v>
      </c>
      <c r="E254" t="str">
        <f t="shared" si="3"/>
        <v>117-SANET Y NEGRALS</v>
      </c>
    </row>
    <row r="255" spans="1:5" x14ac:dyDescent="0.3">
      <c r="A255" s="12">
        <v>3</v>
      </c>
      <c r="B255" s="14">
        <v>118</v>
      </c>
      <c r="C255" s="12" t="s">
        <v>413</v>
      </c>
      <c r="E255" t="str">
        <f t="shared" si="3"/>
        <v>118-SAN FULGENCIO</v>
      </c>
    </row>
    <row r="256" spans="1:5" x14ac:dyDescent="0.3">
      <c r="A256" s="12">
        <v>3</v>
      </c>
      <c r="B256" s="14">
        <v>119</v>
      </c>
      <c r="C256" s="12" t="s">
        <v>414</v>
      </c>
      <c r="E256" t="str">
        <f t="shared" si="3"/>
        <v>119-SAN JOAN D'ALACANT</v>
      </c>
    </row>
    <row r="257" spans="1:5" x14ac:dyDescent="0.3">
      <c r="A257" s="12">
        <v>3</v>
      </c>
      <c r="B257" s="14">
        <v>120</v>
      </c>
      <c r="C257" s="12" t="s">
        <v>415</v>
      </c>
      <c r="E257" t="str">
        <f t="shared" si="3"/>
        <v>120-SAN MIGUEL DE SALINAS</v>
      </c>
    </row>
    <row r="258" spans="1:5" x14ac:dyDescent="0.3">
      <c r="A258" s="12">
        <v>3</v>
      </c>
      <c r="B258" s="14">
        <v>121</v>
      </c>
      <c r="C258" s="12" t="s">
        <v>416</v>
      </c>
      <c r="E258" t="str">
        <f t="shared" si="3"/>
        <v>121-SANTA POLA</v>
      </c>
    </row>
    <row r="259" spans="1:5" x14ac:dyDescent="0.3">
      <c r="A259" s="12">
        <v>3</v>
      </c>
      <c r="B259" s="14">
        <v>122</v>
      </c>
      <c r="C259" s="12" t="s">
        <v>417</v>
      </c>
      <c r="E259" t="str">
        <f t="shared" ref="E259:E322" si="4">CONCATENATE(B259,"-",C259)</f>
        <v>122-SAN VICENTE DEL RASPEIG/SANT VICENT DEL</v>
      </c>
    </row>
    <row r="260" spans="1:5" x14ac:dyDescent="0.3">
      <c r="A260" s="12">
        <v>3</v>
      </c>
      <c r="B260" s="14">
        <v>123</v>
      </c>
      <c r="C260" s="12" t="s">
        <v>418</v>
      </c>
      <c r="E260" t="str">
        <f t="shared" si="4"/>
        <v>123-SAX</v>
      </c>
    </row>
    <row r="261" spans="1:5" x14ac:dyDescent="0.3">
      <c r="A261" s="12">
        <v>3</v>
      </c>
      <c r="B261" s="14">
        <v>124</v>
      </c>
      <c r="C261" s="12" t="s">
        <v>419</v>
      </c>
      <c r="E261" t="str">
        <f t="shared" si="4"/>
        <v>124-SELLA</v>
      </c>
    </row>
    <row r="262" spans="1:5" x14ac:dyDescent="0.3">
      <c r="A262" s="12">
        <v>3</v>
      </c>
      <c r="B262" s="14">
        <v>125</v>
      </c>
      <c r="C262" s="12" t="s">
        <v>420</v>
      </c>
      <c r="E262" t="str">
        <f t="shared" si="4"/>
        <v>125-SENIJA</v>
      </c>
    </row>
    <row r="263" spans="1:5" x14ac:dyDescent="0.3">
      <c r="A263" s="12">
        <v>3</v>
      </c>
      <c r="B263" s="14">
        <v>127</v>
      </c>
      <c r="C263" s="12" t="s">
        <v>421</v>
      </c>
      <c r="E263" t="str">
        <f t="shared" si="4"/>
        <v>127-TARBENA</v>
      </c>
    </row>
    <row r="264" spans="1:5" x14ac:dyDescent="0.3">
      <c r="A264" s="12">
        <v>3</v>
      </c>
      <c r="B264" s="14">
        <v>128</v>
      </c>
      <c r="C264" s="12" t="s">
        <v>422</v>
      </c>
      <c r="E264" t="str">
        <f t="shared" si="4"/>
        <v>128-TEULADA</v>
      </c>
    </row>
    <row r="265" spans="1:5" x14ac:dyDescent="0.3">
      <c r="A265" s="12">
        <v>3</v>
      </c>
      <c r="B265" s="14">
        <v>129</v>
      </c>
      <c r="C265" s="12" t="s">
        <v>423</v>
      </c>
      <c r="E265" t="str">
        <f t="shared" si="4"/>
        <v>129-TIBI</v>
      </c>
    </row>
    <row r="266" spans="1:5" x14ac:dyDescent="0.3">
      <c r="A266" s="12">
        <v>3</v>
      </c>
      <c r="B266" s="14">
        <v>130</v>
      </c>
      <c r="C266" s="12" t="s">
        <v>424</v>
      </c>
      <c r="E266" t="str">
        <f t="shared" si="4"/>
        <v>130-TOLLOS</v>
      </c>
    </row>
    <row r="267" spans="1:5" x14ac:dyDescent="0.3">
      <c r="A267" s="12">
        <v>3</v>
      </c>
      <c r="B267" s="14">
        <v>131</v>
      </c>
      <c r="C267" s="12" t="s">
        <v>425</v>
      </c>
      <c r="E267" t="str">
        <f t="shared" si="4"/>
        <v>131-TORMOS</v>
      </c>
    </row>
    <row r="268" spans="1:5" x14ac:dyDescent="0.3">
      <c r="A268" s="12">
        <v>3</v>
      </c>
      <c r="B268" s="14">
        <v>132</v>
      </c>
      <c r="C268" s="12" t="s">
        <v>426</v>
      </c>
      <c r="E268" t="str">
        <f t="shared" si="4"/>
        <v>132-TORREMANZANAS/TORRE DE LES MA?ANES, LA</v>
      </c>
    </row>
    <row r="269" spans="1:5" x14ac:dyDescent="0.3">
      <c r="A269" s="12">
        <v>3</v>
      </c>
      <c r="B269" s="14">
        <v>133</v>
      </c>
      <c r="C269" s="12" t="s">
        <v>427</v>
      </c>
      <c r="E269" t="str">
        <f t="shared" si="4"/>
        <v>133-TORREVIEJA</v>
      </c>
    </row>
    <row r="270" spans="1:5" x14ac:dyDescent="0.3">
      <c r="A270" s="12">
        <v>3</v>
      </c>
      <c r="B270" s="14">
        <v>134</v>
      </c>
      <c r="C270" s="12" t="s">
        <v>428</v>
      </c>
      <c r="E270" t="str">
        <f t="shared" si="4"/>
        <v>134-VALL D'ALCALA, LA</v>
      </c>
    </row>
    <row r="271" spans="1:5" x14ac:dyDescent="0.3">
      <c r="A271" s="12">
        <v>3</v>
      </c>
      <c r="B271" s="14">
        <v>135</v>
      </c>
      <c r="C271" s="12" t="s">
        <v>429</v>
      </c>
      <c r="E271" t="str">
        <f t="shared" si="4"/>
        <v>135-VALL DE EBO</v>
      </c>
    </row>
    <row r="272" spans="1:5" x14ac:dyDescent="0.3">
      <c r="A272" s="12">
        <v>3</v>
      </c>
      <c r="B272" s="14">
        <v>136</v>
      </c>
      <c r="C272" s="12" t="s">
        <v>430</v>
      </c>
      <c r="E272" t="str">
        <f t="shared" si="4"/>
        <v>136-VALL DE GALLINERA</v>
      </c>
    </row>
    <row r="273" spans="1:5" x14ac:dyDescent="0.3">
      <c r="A273" s="12">
        <v>3</v>
      </c>
      <c r="B273" s="14">
        <v>137</v>
      </c>
      <c r="C273" s="12" t="s">
        <v>431</v>
      </c>
      <c r="E273" t="str">
        <f t="shared" si="4"/>
        <v>137-VALL DE LAGUAR (LA)</v>
      </c>
    </row>
    <row r="274" spans="1:5" x14ac:dyDescent="0.3">
      <c r="A274" s="12">
        <v>3</v>
      </c>
      <c r="B274" s="14">
        <v>138</v>
      </c>
      <c r="C274" s="12" t="s">
        <v>432</v>
      </c>
      <c r="E274" t="str">
        <f t="shared" si="4"/>
        <v>138-VERGER (EL)</v>
      </c>
    </row>
    <row r="275" spans="1:5" x14ac:dyDescent="0.3">
      <c r="A275" s="12">
        <v>3</v>
      </c>
      <c r="B275" s="14">
        <v>139</v>
      </c>
      <c r="C275" s="12" t="s">
        <v>433</v>
      </c>
      <c r="E275" t="str">
        <f t="shared" si="4"/>
        <v>139-VILLAJOYOSA/VILA JOIOSA, LA</v>
      </c>
    </row>
    <row r="276" spans="1:5" x14ac:dyDescent="0.3">
      <c r="A276" s="12">
        <v>3</v>
      </c>
      <c r="B276" s="14">
        <v>140</v>
      </c>
      <c r="C276" s="12" t="s">
        <v>434</v>
      </c>
      <c r="E276" t="str">
        <f t="shared" si="4"/>
        <v>140-VILLENA</v>
      </c>
    </row>
    <row r="277" spans="1:5" x14ac:dyDescent="0.3">
      <c r="A277" s="12">
        <v>3</v>
      </c>
      <c r="B277" s="14">
        <v>901</v>
      </c>
      <c r="C277" s="12" t="s">
        <v>435</v>
      </c>
      <c r="E277" t="str">
        <f t="shared" si="4"/>
        <v>901-POBLETS, ELS</v>
      </c>
    </row>
    <row r="278" spans="1:5" x14ac:dyDescent="0.3">
      <c r="A278" s="12">
        <v>3</v>
      </c>
      <c r="B278" s="14">
        <v>902</v>
      </c>
      <c r="C278" s="12" t="s">
        <v>436</v>
      </c>
      <c r="E278" t="str">
        <f t="shared" si="4"/>
        <v>902-PILAR DE LA HORADADA</v>
      </c>
    </row>
    <row r="279" spans="1:5" x14ac:dyDescent="0.3">
      <c r="A279" s="12">
        <v>3</v>
      </c>
      <c r="B279" s="14">
        <v>903</v>
      </c>
      <c r="C279" s="12" t="s">
        <v>437</v>
      </c>
      <c r="E279" t="str">
        <f t="shared" si="4"/>
        <v>903-MONTESINOS, LOS</v>
      </c>
    </row>
    <row r="280" spans="1:5" x14ac:dyDescent="0.3">
      <c r="A280" s="12">
        <v>3</v>
      </c>
      <c r="B280" s="14">
        <v>904</v>
      </c>
      <c r="C280" s="12" t="s">
        <v>438</v>
      </c>
      <c r="E280" t="str">
        <f t="shared" si="4"/>
        <v>904-SAN ISIDRO</v>
      </c>
    </row>
    <row r="281" spans="1:5" x14ac:dyDescent="0.3">
      <c r="A281" s="12">
        <v>4</v>
      </c>
      <c r="B281" s="14">
        <v>1</v>
      </c>
      <c r="C281" s="12" t="s">
        <v>439</v>
      </c>
      <c r="E281" t="str">
        <f t="shared" si="4"/>
        <v>1-ABLA</v>
      </c>
    </row>
    <row r="282" spans="1:5" x14ac:dyDescent="0.3">
      <c r="A282" s="12">
        <v>4</v>
      </c>
      <c r="B282" s="14">
        <v>2</v>
      </c>
      <c r="C282" s="12" t="s">
        <v>440</v>
      </c>
      <c r="E282" t="str">
        <f t="shared" si="4"/>
        <v>2-ABRUCENA</v>
      </c>
    </row>
    <row r="283" spans="1:5" x14ac:dyDescent="0.3">
      <c r="A283" s="12">
        <v>4</v>
      </c>
      <c r="B283" s="14">
        <v>3</v>
      </c>
      <c r="C283" s="12" t="s">
        <v>441</v>
      </c>
      <c r="E283" t="str">
        <f t="shared" si="4"/>
        <v>3-ADRA</v>
      </c>
    </row>
    <row r="284" spans="1:5" x14ac:dyDescent="0.3">
      <c r="A284" s="12">
        <v>4</v>
      </c>
      <c r="B284" s="14">
        <v>4</v>
      </c>
      <c r="C284" s="12" t="s">
        <v>442</v>
      </c>
      <c r="E284" t="str">
        <f t="shared" si="4"/>
        <v>4-ALBANCHEZ</v>
      </c>
    </row>
    <row r="285" spans="1:5" x14ac:dyDescent="0.3">
      <c r="A285" s="12">
        <v>4</v>
      </c>
      <c r="B285" s="14">
        <v>5</v>
      </c>
      <c r="C285" s="12" t="s">
        <v>443</v>
      </c>
      <c r="E285" t="str">
        <f t="shared" si="4"/>
        <v>5-ALBOLODUY</v>
      </c>
    </row>
    <row r="286" spans="1:5" x14ac:dyDescent="0.3">
      <c r="A286" s="12">
        <v>4</v>
      </c>
      <c r="B286" s="14">
        <v>6</v>
      </c>
      <c r="C286" s="12" t="s">
        <v>444</v>
      </c>
      <c r="E286" t="str">
        <f t="shared" si="4"/>
        <v>6-ALBOX</v>
      </c>
    </row>
    <row r="287" spans="1:5" x14ac:dyDescent="0.3">
      <c r="A287" s="12">
        <v>4</v>
      </c>
      <c r="B287" s="14">
        <v>7</v>
      </c>
      <c r="C287" s="12" t="s">
        <v>445</v>
      </c>
      <c r="E287" t="str">
        <f t="shared" si="4"/>
        <v>7-ALCOLEA</v>
      </c>
    </row>
    <row r="288" spans="1:5" x14ac:dyDescent="0.3">
      <c r="A288" s="12">
        <v>4</v>
      </c>
      <c r="B288" s="14">
        <v>8</v>
      </c>
      <c r="C288" s="12" t="s">
        <v>446</v>
      </c>
      <c r="E288" t="str">
        <f t="shared" si="4"/>
        <v>8-ALCONTAR</v>
      </c>
    </row>
    <row r="289" spans="1:5" x14ac:dyDescent="0.3">
      <c r="A289" s="12">
        <v>4</v>
      </c>
      <c r="B289" s="14">
        <v>9</v>
      </c>
      <c r="C289" s="12" t="s">
        <v>447</v>
      </c>
      <c r="E289" t="str">
        <f t="shared" si="4"/>
        <v>9-ALCUDIA DE MONTEAGUD</v>
      </c>
    </row>
    <row r="290" spans="1:5" x14ac:dyDescent="0.3">
      <c r="A290" s="12">
        <v>4</v>
      </c>
      <c r="B290" s="14">
        <v>10</v>
      </c>
      <c r="C290" s="12" t="s">
        <v>448</v>
      </c>
      <c r="E290" t="str">
        <f t="shared" si="4"/>
        <v>10-ALHABIA</v>
      </c>
    </row>
    <row r="291" spans="1:5" x14ac:dyDescent="0.3">
      <c r="A291" s="12">
        <v>4</v>
      </c>
      <c r="B291" s="14">
        <v>11</v>
      </c>
      <c r="C291" s="12" t="s">
        <v>449</v>
      </c>
      <c r="E291" t="str">
        <f t="shared" si="4"/>
        <v>11-ALHAMA DE ALMERIA</v>
      </c>
    </row>
    <row r="292" spans="1:5" x14ac:dyDescent="0.3">
      <c r="A292" s="12">
        <v>4</v>
      </c>
      <c r="B292" s="14">
        <v>12</v>
      </c>
      <c r="C292" s="12" t="s">
        <v>450</v>
      </c>
      <c r="E292" t="str">
        <f t="shared" si="4"/>
        <v>12-ALICUN</v>
      </c>
    </row>
    <row r="293" spans="1:5" x14ac:dyDescent="0.3">
      <c r="A293" s="12">
        <v>4</v>
      </c>
      <c r="B293" s="14">
        <v>13</v>
      </c>
      <c r="C293" s="12" t="s">
        <v>115</v>
      </c>
      <c r="E293" t="str">
        <f t="shared" si="4"/>
        <v>13-ALMERIA</v>
      </c>
    </row>
    <row r="294" spans="1:5" x14ac:dyDescent="0.3">
      <c r="A294" s="12">
        <v>4</v>
      </c>
      <c r="B294" s="14">
        <v>14</v>
      </c>
      <c r="C294" s="12" t="s">
        <v>451</v>
      </c>
      <c r="E294" t="str">
        <f t="shared" si="4"/>
        <v>14-ALMOCITA</v>
      </c>
    </row>
    <row r="295" spans="1:5" x14ac:dyDescent="0.3">
      <c r="A295" s="12">
        <v>4</v>
      </c>
      <c r="B295" s="14">
        <v>15</v>
      </c>
      <c r="C295" s="12" t="s">
        <v>452</v>
      </c>
      <c r="E295" t="str">
        <f t="shared" si="4"/>
        <v>15-ALSODUX</v>
      </c>
    </row>
    <row r="296" spans="1:5" x14ac:dyDescent="0.3">
      <c r="A296" s="12">
        <v>4</v>
      </c>
      <c r="B296" s="14">
        <v>16</v>
      </c>
      <c r="C296" s="12" t="s">
        <v>453</v>
      </c>
      <c r="E296" t="str">
        <f t="shared" si="4"/>
        <v>16-ANTAS</v>
      </c>
    </row>
    <row r="297" spans="1:5" x14ac:dyDescent="0.3">
      <c r="A297" s="12">
        <v>4</v>
      </c>
      <c r="B297" s="14">
        <v>17</v>
      </c>
      <c r="C297" s="12" t="s">
        <v>454</v>
      </c>
      <c r="E297" t="str">
        <f t="shared" si="4"/>
        <v>17-ARBOLEAS</v>
      </c>
    </row>
    <row r="298" spans="1:5" x14ac:dyDescent="0.3">
      <c r="A298" s="12">
        <v>4</v>
      </c>
      <c r="B298" s="14">
        <v>18</v>
      </c>
      <c r="C298" s="12" t="s">
        <v>455</v>
      </c>
      <c r="E298" t="str">
        <f t="shared" si="4"/>
        <v>18-ARMUÑA DE ALMANZORA</v>
      </c>
    </row>
    <row r="299" spans="1:5" x14ac:dyDescent="0.3">
      <c r="A299" s="12">
        <v>4</v>
      </c>
      <c r="B299" s="14">
        <v>19</v>
      </c>
      <c r="C299" s="12" t="s">
        <v>456</v>
      </c>
      <c r="E299" t="str">
        <f t="shared" si="4"/>
        <v>19-BACARES</v>
      </c>
    </row>
    <row r="300" spans="1:5" x14ac:dyDescent="0.3">
      <c r="A300" s="12">
        <v>4</v>
      </c>
      <c r="B300" s="14">
        <v>20</v>
      </c>
      <c r="C300" s="12" t="s">
        <v>457</v>
      </c>
      <c r="E300" t="str">
        <f t="shared" si="4"/>
        <v>20-BAYARCAL</v>
      </c>
    </row>
    <row r="301" spans="1:5" x14ac:dyDescent="0.3">
      <c r="A301" s="12">
        <v>4</v>
      </c>
      <c r="B301" s="14">
        <v>21</v>
      </c>
      <c r="C301" s="12" t="s">
        <v>458</v>
      </c>
      <c r="E301" t="str">
        <f t="shared" si="4"/>
        <v>21-BAYARQUE</v>
      </c>
    </row>
    <row r="302" spans="1:5" x14ac:dyDescent="0.3">
      <c r="A302" s="12">
        <v>4</v>
      </c>
      <c r="B302" s="14">
        <v>22</v>
      </c>
      <c r="C302" s="12" t="s">
        <v>459</v>
      </c>
      <c r="E302" t="str">
        <f t="shared" si="4"/>
        <v>22-BEDAR</v>
      </c>
    </row>
    <row r="303" spans="1:5" x14ac:dyDescent="0.3">
      <c r="A303" s="12">
        <v>4</v>
      </c>
      <c r="B303" s="14">
        <v>23</v>
      </c>
      <c r="C303" s="12" t="s">
        <v>460</v>
      </c>
      <c r="E303" t="str">
        <f t="shared" si="4"/>
        <v>23-BEIRES</v>
      </c>
    </row>
    <row r="304" spans="1:5" x14ac:dyDescent="0.3">
      <c r="A304" s="12">
        <v>4</v>
      </c>
      <c r="B304" s="14">
        <v>24</v>
      </c>
      <c r="C304" s="12" t="s">
        <v>461</v>
      </c>
      <c r="E304" t="str">
        <f t="shared" si="4"/>
        <v>24-BENAHADUX</v>
      </c>
    </row>
    <row r="305" spans="1:5" x14ac:dyDescent="0.3">
      <c r="A305" s="12">
        <v>4</v>
      </c>
      <c r="B305" s="14">
        <v>26</v>
      </c>
      <c r="C305" s="12" t="s">
        <v>462</v>
      </c>
      <c r="E305" t="str">
        <f t="shared" si="4"/>
        <v>26-BENITAGLA</v>
      </c>
    </row>
    <row r="306" spans="1:5" x14ac:dyDescent="0.3">
      <c r="A306" s="12">
        <v>4</v>
      </c>
      <c r="B306" s="14">
        <v>27</v>
      </c>
      <c r="C306" s="12" t="s">
        <v>463</v>
      </c>
      <c r="E306" t="str">
        <f t="shared" si="4"/>
        <v>27-BENIZALON</v>
      </c>
    </row>
    <row r="307" spans="1:5" x14ac:dyDescent="0.3">
      <c r="A307" s="12">
        <v>4</v>
      </c>
      <c r="B307" s="14">
        <v>28</v>
      </c>
      <c r="C307" s="12" t="s">
        <v>464</v>
      </c>
      <c r="E307" t="str">
        <f t="shared" si="4"/>
        <v>28-BENTARIQUE</v>
      </c>
    </row>
    <row r="308" spans="1:5" x14ac:dyDescent="0.3">
      <c r="A308" s="12">
        <v>4</v>
      </c>
      <c r="B308" s="14">
        <v>29</v>
      </c>
      <c r="C308" s="12" t="s">
        <v>465</v>
      </c>
      <c r="E308" t="str">
        <f t="shared" si="4"/>
        <v>29-BERJA</v>
      </c>
    </row>
    <row r="309" spans="1:5" x14ac:dyDescent="0.3">
      <c r="A309" s="12">
        <v>4</v>
      </c>
      <c r="B309" s="14">
        <v>30</v>
      </c>
      <c r="C309" s="12" t="s">
        <v>466</v>
      </c>
      <c r="E309" t="str">
        <f t="shared" si="4"/>
        <v>30-CANJAYAR</v>
      </c>
    </row>
    <row r="310" spans="1:5" x14ac:dyDescent="0.3">
      <c r="A310" s="12">
        <v>4</v>
      </c>
      <c r="B310" s="14">
        <v>31</v>
      </c>
      <c r="C310" s="12" t="s">
        <v>467</v>
      </c>
      <c r="E310" t="str">
        <f t="shared" si="4"/>
        <v>31-CANTORIA</v>
      </c>
    </row>
    <row r="311" spans="1:5" x14ac:dyDescent="0.3">
      <c r="A311" s="12">
        <v>4</v>
      </c>
      <c r="B311" s="14">
        <v>32</v>
      </c>
      <c r="C311" s="12" t="s">
        <v>468</v>
      </c>
      <c r="E311" t="str">
        <f t="shared" si="4"/>
        <v>32-CARBONERAS</v>
      </c>
    </row>
    <row r="312" spans="1:5" x14ac:dyDescent="0.3">
      <c r="A312" s="12">
        <v>4</v>
      </c>
      <c r="B312" s="14">
        <v>33</v>
      </c>
      <c r="C312" s="12" t="s">
        <v>469</v>
      </c>
      <c r="E312" t="str">
        <f t="shared" si="4"/>
        <v>33-CASTRO DE FILABRES</v>
      </c>
    </row>
    <row r="313" spans="1:5" x14ac:dyDescent="0.3">
      <c r="A313" s="12">
        <v>4</v>
      </c>
      <c r="B313" s="14">
        <v>34</v>
      </c>
      <c r="C313" s="12" t="s">
        <v>470</v>
      </c>
      <c r="E313" t="str">
        <f t="shared" si="4"/>
        <v>34-COBDAR</v>
      </c>
    </row>
    <row r="314" spans="1:5" x14ac:dyDescent="0.3">
      <c r="A314" s="12">
        <v>4</v>
      </c>
      <c r="B314" s="14">
        <v>35</v>
      </c>
      <c r="C314" s="12" t="s">
        <v>471</v>
      </c>
      <c r="E314" t="str">
        <f t="shared" si="4"/>
        <v>35-CUEVAS DEL ALMANZORA</v>
      </c>
    </row>
    <row r="315" spans="1:5" x14ac:dyDescent="0.3">
      <c r="A315" s="12">
        <v>4</v>
      </c>
      <c r="B315" s="14">
        <v>36</v>
      </c>
      <c r="C315" s="12" t="s">
        <v>472</v>
      </c>
      <c r="E315" t="str">
        <f t="shared" si="4"/>
        <v>36-CHERCOS</v>
      </c>
    </row>
    <row r="316" spans="1:5" x14ac:dyDescent="0.3">
      <c r="A316" s="12">
        <v>4</v>
      </c>
      <c r="B316" s="14">
        <v>37</v>
      </c>
      <c r="C316" s="12" t="s">
        <v>473</v>
      </c>
      <c r="E316" t="str">
        <f t="shared" si="4"/>
        <v>37-CHIRIVEL</v>
      </c>
    </row>
    <row r="317" spans="1:5" x14ac:dyDescent="0.3">
      <c r="A317" s="12">
        <v>4</v>
      </c>
      <c r="B317" s="14">
        <v>38</v>
      </c>
      <c r="C317" s="12" t="s">
        <v>474</v>
      </c>
      <c r="E317" t="str">
        <f t="shared" si="4"/>
        <v>38-DALIAS</v>
      </c>
    </row>
    <row r="318" spans="1:5" x14ac:dyDescent="0.3">
      <c r="A318" s="12">
        <v>4</v>
      </c>
      <c r="B318" s="14">
        <v>41</v>
      </c>
      <c r="C318" s="12" t="s">
        <v>475</v>
      </c>
      <c r="E318" t="str">
        <f t="shared" si="4"/>
        <v>41-ENIX</v>
      </c>
    </row>
    <row r="319" spans="1:5" x14ac:dyDescent="0.3">
      <c r="A319" s="12">
        <v>4</v>
      </c>
      <c r="B319" s="14">
        <v>43</v>
      </c>
      <c r="C319" s="12" t="s">
        <v>476</v>
      </c>
      <c r="E319" t="str">
        <f t="shared" si="4"/>
        <v>43-FELIX</v>
      </c>
    </row>
    <row r="320" spans="1:5" x14ac:dyDescent="0.3">
      <c r="A320" s="12">
        <v>4</v>
      </c>
      <c r="B320" s="14">
        <v>44</v>
      </c>
      <c r="C320" s="12" t="s">
        <v>477</v>
      </c>
      <c r="E320" t="str">
        <f t="shared" si="4"/>
        <v>44-FINES</v>
      </c>
    </row>
    <row r="321" spans="1:5" x14ac:dyDescent="0.3">
      <c r="A321" s="12">
        <v>4</v>
      </c>
      <c r="B321" s="14">
        <v>45</v>
      </c>
      <c r="C321" s="12" t="s">
        <v>478</v>
      </c>
      <c r="E321" t="str">
        <f t="shared" si="4"/>
        <v>45-FIÑANA</v>
      </c>
    </row>
    <row r="322" spans="1:5" x14ac:dyDescent="0.3">
      <c r="A322" s="12">
        <v>4</v>
      </c>
      <c r="B322" s="14">
        <v>46</v>
      </c>
      <c r="C322" s="12" t="s">
        <v>479</v>
      </c>
      <c r="E322" t="str">
        <f t="shared" si="4"/>
        <v>46-FONDON</v>
      </c>
    </row>
    <row r="323" spans="1:5" x14ac:dyDescent="0.3">
      <c r="A323" s="12">
        <v>4</v>
      </c>
      <c r="B323" s="14">
        <v>47</v>
      </c>
      <c r="C323" s="12" t="s">
        <v>480</v>
      </c>
      <c r="E323" t="str">
        <f t="shared" ref="E323:E386" si="5">CONCATENATE(B323,"-",C323)</f>
        <v>47-GADOR</v>
      </c>
    </row>
    <row r="324" spans="1:5" x14ac:dyDescent="0.3">
      <c r="A324" s="12">
        <v>4</v>
      </c>
      <c r="B324" s="14">
        <v>48</v>
      </c>
      <c r="C324" s="12" t="s">
        <v>481</v>
      </c>
      <c r="E324" t="str">
        <f t="shared" si="5"/>
        <v>48-GALLARDOS, LOS</v>
      </c>
    </row>
    <row r="325" spans="1:5" x14ac:dyDescent="0.3">
      <c r="A325" s="12">
        <v>4</v>
      </c>
      <c r="B325" s="14">
        <v>49</v>
      </c>
      <c r="C325" s="12" t="s">
        <v>482</v>
      </c>
      <c r="E325" t="str">
        <f t="shared" si="5"/>
        <v>49-GARRUCHA</v>
      </c>
    </row>
    <row r="326" spans="1:5" x14ac:dyDescent="0.3">
      <c r="A326" s="12">
        <v>4</v>
      </c>
      <c r="B326" s="14">
        <v>50</v>
      </c>
      <c r="C326" s="12" t="s">
        <v>483</v>
      </c>
      <c r="E326" t="str">
        <f t="shared" si="5"/>
        <v>50-GERGAL</v>
      </c>
    </row>
    <row r="327" spans="1:5" x14ac:dyDescent="0.3">
      <c r="A327" s="12">
        <v>4</v>
      </c>
      <c r="B327" s="14">
        <v>51</v>
      </c>
      <c r="C327" s="12" t="s">
        <v>484</v>
      </c>
      <c r="E327" t="str">
        <f t="shared" si="5"/>
        <v>51-HUECIJA</v>
      </c>
    </row>
    <row r="328" spans="1:5" x14ac:dyDescent="0.3">
      <c r="A328" s="12">
        <v>4</v>
      </c>
      <c r="B328" s="14">
        <v>52</v>
      </c>
      <c r="C328" s="12" t="s">
        <v>485</v>
      </c>
      <c r="E328" t="str">
        <f t="shared" si="5"/>
        <v>52-HUERCAL DE ALMERIA</v>
      </c>
    </row>
    <row r="329" spans="1:5" x14ac:dyDescent="0.3">
      <c r="A329" s="12">
        <v>4</v>
      </c>
      <c r="B329" s="14">
        <v>53</v>
      </c>
      <c r="C329" s="12" t="s">
        <v>486</v>
      </c>
      <c r="E329" t="str">
        <f t="shared" si="5"/>
        <v>53-HUERCAL-OVERA</v>
      </c>
    </row>
    <row r="330" spans="1:5" x14ac:dyDescent="0.3">
      <c r="A330" s="12">
        <v>4</v>
      </c>
      <c r="B330" s="14">
        <v>54</v>
      </c>
      <c r="C330" s="12" t="s">
        <v>487</v>
      </c>
      <c r="E330" t="str">
        <f t="shared" si="5"/>
        <v>54-ILLAR</v>
      </c>
    </row>
    <row r="331" spans="1:5" x14ac:dyDescent="0.3">
      <c r="A331" s="12">
        <v>4</v>
      </c>
      <c r="B331" s="14">
        <v>55</v>
      </c>
      <c r="C331" s="12" t="s">
        <v>488</v>
      </c>
      <c r="E331" t="str">
        <f t="shared" si="5"/>
        <v>55-INSTINCION</v>
      </c>
    </row>
    <row r="332" spans="1:5" x14ac:dyDescent="0.3">
      <c r="A332" s="12">
        <v>4</v>
      </c>
      <c r="B332" s="14">
        <v>56</v>
      </c>
      <c r="C332" s="12" t="s">
        <v>489</v>
      </c>
      <c r="E332" t="str">
        <f t="shared" si="5"/>
        <v>56-LAROYA</v>
      </c>
    </row>
    <row r="333" spans="1:5" x14ac:dyDescent="0.3">
      <c r="A333" s="12">
        <v>4</v>
      </c>
      <c r="B333" s="14">
        <v>57</v>
      </c>
      <c r="C333" s="12" t="s">
        <v>490</v>
      </c>
      <c r="E333" t="str">
        <f t="shared" si="5"/>
        <v>57-LAUJAR DE ANDARAX</v>
      </c>
    </row>
    <row r="334" spans="1:5" x14ac:dyDescent="0.3">
      <c r="A334" s="12">
        <v>4</v>
      </c>
      <c r="B334" s="14">
        <v>58</v>
      </c>
      <c r="C334" s="12" t="s">
        <v>491</v>
      </c>
      <c r="E334" t="str">
        <f t="shared" si="5"/>
        <v>58-LIJAR</v>
      </c>
    </row>
    <row r="335" spans="1:5" x14ac:dyDescent="0.3">
      <c r="A335" s="12">
        <v>4</v>
      </c>
      <c r="B335" s="14">
        <v>59</v>
      </c>
      <c r="C335" s="12" t="s">
        <v>492</v>
      </c>
      <c r="E335" t="str">
        <f t="shared" si="5"/>
        <v>59-LUBRIN</v>
      </c>
    </row>
    <row r="336" spans="1:5" x14ac:dyDescent="0.3">
      <c r="A336" s="12">
        <v>4</v>
      </c>
      <c r="B336" s="14">
        <v>60</v>
      </c>
      <c r="C336" s="12" t="s">
        <v>493</v>
      </c>
      <c r="E336" t="str">
        <f t="shared" si="5"/>
        <v>60-LUCAINENA DE LAS TORRES</v>
      </c>
    </row>
    <row r="337" spans="1:5" x14ac:dyDescent="0.3">
      <c r="A337" s="12">
        <v>4</v>
      </c>
      <c r="B337" s="14">
        <v>61</v>
      </c>
      <c r="C337" s="12" t="s">
        <v>494</v>
      </c>
      <c r="E337" t="str">
        <f t="shared" si="5"/>
        <v>61-LUCAR</v>
      </c>
    </row>
    <row r="338" spans="1:5" x14ac:dyDescent="0.3">
      <c r="A338" s="12">
        <v>4</v>
      </c>
      <c r="B338" s="14">
        <v>62</v>
      </c>
      <c r="C338" s="12" t="s">
        <v>495</v>
      </c>
      <c r="E338" t="str">
        <f t="shared" si="5"/>
        <v>62-MACAEL</v>
      </c>
    </row>
    <row r="339" spans="1:5" x14ac:dyDescent="0.3">
      <c r="A339" s="12">
        <v>4</v>
      </c>
      <c r="B339" s="14">
        <v>63</v>
      </c>
      <c r="C339" s="12" t="s">
        <v>496</v>
      </c>
      <c r="E339" t="str">
        <f t="shared" si="5"/>
        <v>63-MARIA</v>
      </c>
    </row>
    <row r="340" spans="1:5" x14ac:dyDescent="0.3">
      <c r="A340" s="12">
        <v>4</v>
      </c>
      <c r="B340" s="14">
        <v>64</v>
      </c>
      <c r="C340" s="12" t="s">
        <v>497</v>
      </c>
      <c r="E340" t="str">
        <f t="shared" si="5"/>
        <v>64-MOJACAR</v>
      </c>
    </row>
    <row r="341" spans="1:5" x14ac:dyDescent="0.3">
      <c r="A341" s="12">
        <v>4</v>
      </c>
      <c r="B341" s="14">
        <v>65</v>
      </c>
      <c r="C341" s="12" t="s">
        <v>498</v>
      </c>
      <c r="E341" t="str">
        <f t="shared" si="5"/>
        <v>65-NACIMIENTO</v>
      </c>
    </row>
    <row r="342" spans="1:5" x14ac:dyDescent="0.3">
      <c r="A342" s="12">
        <v>4</v>
      </c>
      <c r="B342" s="14">
        <v>66</v>
      </c>
      <c r="C342" s="12" t="s">
        <v>499</v>
      </c>
      <c r="E342" t="str">
        <f t="shared" si="5"/>
        <v>66-NIJAR</v>
      </c>
    </row>
    <row r="343" spans="1:5" x14ac:dyDescent="0.3">
      <c r="A343" s="12">
        <v>4</v>
      </c>
      <c r="B343" s="14">
        <v>67</v>
      </c>
      <c r="C343" s="12" t="s">
        <v>500</v>
      </c>
      <c r="E343" t="str">
        <f t="shared" si="5"/>
        <v>67-OHANES</v>
      </c>
    </row>
    <row r="344" spans="1:5" x14ac:dyDescent="0.3">
      <c r="A344" s="12">
        <v>4</v>
      </c>
      <c r="B344" s="14">
        <v>68</v>
      </c>
      <c r="C344" s="12" t="s">
        <v>501</v>
      </c>
      <c r="E344" t="str">
        <f t="shared" si="5"/>
        <v>68-OLULA DE CASTRO</v>
      </c>
    </row>
    <row r="345" spans="1:5" x14ac:dyDescent="0.3">
      <c r="A345" s="12">
        <v>4</v>
      </c>
      <c r="B345" s="14">
        <v>69</v>
      </c>
      <c r="C345" s="12" t="s">
        <v>502</v>
      </c>
      <c r="E345" t="str">
        <f t="shared" si="5"/>
        <v>69-OLULA DEL RIO</v>
      </c>
    </row>
    <row r="346" spans="1:5" x14ac:dyDescent="0.3">
      <c r="A346" s="12">
        <v>4</v>
      </c>
      <c r="B346" s="14">
        <v>70</v>
      </c>
      <c r="C346" s="12" t="s">
        <v>503</v>
      </c>
      <c r="E346" t="str">
        <f t="shared" si="5"/>
        <v>70-ORIA</v>
      </c>
    </row>
    <row r="347" spans="1:5" x14ac:dyDescent="0.3">
      <c r="A347" s="12">
        <v>4</v>
      </c>
      <c r="B347" s="14">
        <v>71</v>
      </c>
      <c r="C347" s="12" t="s">
        <v>504</v>
      </c>
      <c r="E347" t="str">
        <f t="shared" si="5"/>
        <v>71-PADULES</v>
      </c>
    </row>
    <row r="348" spans="1:5" x14ac:dyDescent="0.3">
      <c r="A348" s="12">
        <v>4</v>
      </c>
      <c r="B348" s="14">
        <v>72</v>
      </c>
      <c r="C348" s="12" t="s">
        <v>505</v>
      </c>
      <c r="E348" t="str">
        <f t="shared" si="5"/>
        <v>72-PARTALOA</v>
      </c>
    </row>
    <row r="349" spans="1:5" x14ac:dyDescent="0.3">
      <c r="A349" s="12">
        <v>4</v>
      </c>
      <c r="B349" s="14">
        <v>73</v>
      </c>
      <c r="C349" s="12" t="s">
        <v>506</v>
      </c>
      <c r="E349" t="str">
        <f t="shared" si="5"/>
        <v>73-PATERNA DEL RIO</v>
      </c>
    </row>
    <row r="350" spans="1:5" x14ac:dyDescent="0.3">
      <c r="A350" s="12">
        <v>4</v>
      </c>
      <c r="B350" s="14">
        <v>74</v>
      </c>
      <c r="C350" s="12" t="s">
        <v>507</v>
      </c>
      <c r="E350" t="str">
        <f t="shared" si="5"/>
        <v>74-PECHINA</v>
      </c>
    </row>
    <row r="351" spans="1:5" x14ac:dyDescent="0.3">
      <c r="A351" s="12">
        <v>4</v>
      </c>
      <c r="B351" s="14">
        <v>75</v>
      </c>
      <c r="C351" s="12" t="s">
        <v>508</v>
      </c>
      <c r="E351" t="str">
        <f t="shared" si="5"/>
        <v>75-PULPI</v>
      </c>
    </row>
    <row r="352" spans="1:5" x14ac:dyDescent="0.3">
      <c r="A352" s="12">
        <v>4</v>
      </c>
      <c r="B352" s="14">
        <v>76</v>
      </c>
      <c r="C352" s="12" t="s">
        <v>509</v>
      </c>
      <c r="E352" t="str">
        <f t="shared" si="5"/>
        <v>76-PURCHENA</v>
      </c>
    </row>
    <row r="353" spans="1:5" x14ac:dyDescent="0.3">
      <c r="A353" s="12">
        <v>4</v>
      </c>
      <c r="B353" s="14">
        <v>77</v>
      </c>
      <c r="C353" s="12" t="s">
        <v>510</v>
      </c>
      <c r="E353" t="str">
        <f t="shared" si="5"/>
        <v>77-RAGOL</v>
      </c>
    </row>
    <row r="354" spans="1:5" x14ac:dyDescent="0.3">
      <c r="A354" s="12">
        <v>4</v>
      </c>
      <c r="B354" s="14">
        <v>78</v>
      </c>
      <c r="C354" s="12" t="s">
        <v>511</v>
      </c>
      <c r="E354" t="str">
        <f t="shared" si="5"/>
        <v>78-RIOJA</v>
      </c>
    </row>
    <row r="355" spans="1:5" x14ac:dyDescent="0.3">
      <c r="A355" s="12">
        <v>4</v>
      </c>
      <c r="B355" s="14">
        <v>79</v>
      </c>
      <c r="C355" s="12" t="s">
        <v>512</v>
      </c>
      <c r="E355" t="str">
        <f t="shared" si="5"/>
        <v>79-ROQUETAS DE MAR</v>
      </c>
    </row>
    <row r="356" spans="1:5" x14ac:dyDescent="0.3">
      <c r="A356" s="12">
        <v>4</v>
      </c>
      <c r="B356" s="14">
        <v>80</v>
      </c>
      <c r="C356" s="12" t="s">
        <v>513</v>
      </c>
      <c r="E356" t="str">
        <f t="shared" si="5"/>
        <v>80-SANTA CRUZ DE MARCHENA</v>
      </c>
    </row>
    <row r="357" spans="1:5" x14ac:dyDescent="0.3">
      <c r="A357" s="12">
        <v>4</v>
      </c>
      <c r="B357" s="14">
        <v>81</v>
      </c>
      <c r="C357" s="12" t="s">
        <v>514</v>
      </c>
      <c r="E357" t="str">
        <f t="shared" si="5"/>
        <v>81-SANTA FE DE MONDUJAR</v>
      </c>
    </row>
    <row r="358" spans="1:5" x14ac:dyDescent="0.3">
      <c r="A358" s="12">
        <v>4</v>
      </c>
      <c r="B358" s="14">
        <v>82</v>
      </c>
      <c r="C358" s="12" t="s">
        <v>515</v>
      </c>
      <c r="E358" t="str">
        <f t="shared" si="5"/>
        <v>82-SENES</v>
      </c>
    </row>
    <row r="359" spans="1:5" x14ac:dyDescent="0.3">
      <c r="A359" s="12">
        <v>4</v>
      </c>
      <c r="B359" s="14">
        <v>83</v>
      </c>
      <c r="C359" s="12" t="s">
        <v>516</v>
      </c>
      <c r="E359" t="str">
        <f t="shared" si="5"/>
        <v>83-SERON</v>
      </c>
    </row>
    <row r="360" spans="1:5" x14ac:dyDescent="0.3">
      <c r="A360" s="12">
        <v>4</v>
      </c>
      <c r="B360" s="14">
        <v>84</v>
      </c>
      <c r="C360" s="12" t="s">
        <v>517</v>
      </c>
      <c r="E360" t="str">
        <f t="shared" si="5"/>
        <v>84-SIERRO</v>
      </c>
    </row>
    <row r="361" spans="1:5" x14ac:dyDescent="0.3">
      <c r="A361" s="12">
        <v>4</v>
      </c>
      <c r="B361" s="14">
        <v>85</v>
      </c>
      <c r="C361" s="12" t="s">
        <v>518</v>
      </c>
      <c r="E361" t="str">
        <f t="shared" si="5"/>
        <v>85-SOMONTIN</v>
      </c>
    </row>
    <row r="362" spans="1:5" x14ac:dyDescent="0.3">
      <c r="A362" s="12">
        <v>4</v>
      </c>
      <c r="B362" s="14">
        <v>86</v>
      </c>
      <c r="C362" s="12" t="s">
        <v>519</v>
      </c>
      <c r="E362" t="str">
        <f t="shared" si="5"/>
        <v>86-SORBAS</v>
      </c>
    </row>
    <row r="363" spans="1:5" x14ac:dyDescent="0.3">
      <c r="A363" s="12">
        <v>4</v>
      </c>
      <c r="B363" s="14">
        <v>87</v>
      </c>
      <c r="C363" s="12" t="s">
        <v>520</v>
      </c>
      <c r="E363" t="str">
        <f t="shared" si="5"/>
        <v>87-SUFLI</v>
      </c>
    </row>
    <row r="364" spans="1:5" x14ac:dyDescent="0.3">
      <c r="A364" s="12">
        <v>4</v>
      </c>
      <c r="B364" s="14">
        <v>88</v>
      </c>
      <c r="C364" s="12" t="s">
        <v>521</v>
      </c>
      <c r="E364" t="str">
        <f t="shared" si="5"/>
        <v>88-TABERNAS</v>
      </c>
    </row>
    <row r="365" spans="1:5" x14ac:dyDescent="0.3">
      <c r="A365" s="12">
        <v>4</v>
      </c>
      <c r="B365" s="14">
        <v>89</v>
      </c>
      <c r="C365" s="12" t="s">
        <v>522</v>
      </c>
      <c r="E365" t="str">
        <f t="shared" si="5"/>
        <v>89-TABERNO</v>
      </c>
    </row>
    <row r="366" spans="1:5" x14ac:dyDescent="0.3">
      <c r="A366" s="12">
        <v>4</v>
      </c>
      <c r="B366" s="14">
        <v>90</v>
      </c>
      <c r="C366" s="12" t="s">
        <v>523</v>
      </c>
      <c r="E366" t="str">
        <f t="shared" si="5"/>
        <v>90-TAHAL</v>
      </c>
    </row>
    <row r="367" spans="1:5" x14ac:dyDescent="0.3">
      <c r="A367" s="12">
        <v>4</v>
      </c>
      <c r="B367" s="14">
        <v>91</v>
      </c>
      <c r="C367" s="12" t="s">
        <v>524</v>
      </c>
      <c r="E367" t="str">
        <f t="shared" si="5"/>
        <v>91-TERQUE</v>
      </c>
    </row>
    <row r="368" spans="1:5" x14ac:dyDescent="0.3">
      <c r="A368" s="12">
        <v>4</v>
      </c>
      <c r="B368" s="14">
        <v>92</v>
      </c>
      <c r="C368" s="12" t="s">
        <v>525</v>
      </c>
      <c r="E368" t="str">
        <f t="shared" si="5"/>
        <v>92-TIJOLA</v>
      </c>
    </row>
    <row r="369" spans="1:5" x14ac:dyDescent="0.3">
      <c r="A369" s="12">
        <v>4</v>
      </c>
      <c r="B369" s="14">
        <v>93</v>
      </c>
      <c r="C369" s="12" t="s">
        <v>526</v>
      </c>
      <c r="E369" t="str">
        <f t="shared" si="5"/>
        <v>93-TURRE</v>
      </c>
    </row>
    <row r="370" spans="1:5" x14ac:dyDescent="0.3">
      <c r="A370" s="12">
        <v>4</v>
      </c>
      <c r="B370" s="14">
        <v>94</v>
      </c>
      <c r="C370" s="12" t="s">
        <v>527</v>
      </c>
      <c r="E370" t="str">
        <f t="shared" si="5"/>
        <v>94-TURRILLAS</v>
      </c>
    </row>
    <row r="371" spans="1:5" x14ac:dyDescent="0.3">
      <c r="A371" s="12">
        <v>4</v>
      </c>
      <c r="B371" s="14">
        <v>95</v>
      </c>
      <c r="C371" s="12" t="s">
        <v>528</v>
      </c>
      <c r="E371" t="str">
        <f t="shared" si="5"/>
        <v>95-ULEILA DEL CAMPO</v>
      </c>
    </row>
    <row r="372" spans="1:5" x14ac:dyDescent="0.3">
      <c r="A372" s="12">
        <v>4</v>
      </c>
      <c r="B372" s="14">
        <v>96</v>
      </c>
      <c r="C372" s="12" t="s">
        <v>529</v>
      </c>
      <c r="E372" t="str">
        <f t="shared" si="5"/>
        <v>96-URRACAL</v>
      </c>
    </row>
    <row r="373" spans="1:5" x14ac:dyDescent="0.3">
      <c r="A373" s="12">
        <v>4</v>
      </c>
      <c r="B373" s="14">
        <v>97</v>
      </c>
      <c r="C373" s="12" t="s">
        <v>530</v>
      </c>
      <c r="E373" t="str">
        <f t="shared" si="5"/>
        <v>97-VELEFIQUE</v>
      </c>
    </row>
    <row r="374" spans="1:5" x14ac:dyDescent="0.3">
      <c r="A374" s="12">
        <v>4</v>
      </c>
      <c r="B374" s="14">
        <v>98</v>
      </c>
      <c r="C374" s="12" t="s">
        <v>531</v>
      </c>
      <c r="E374" t="str">
        <f t="shared" si="5"/>
        <v>98-VELEZ-BLANCO</v>
      </c>
    </row>
    <row r="375" spans="1:5" x14ac:dyDescent="0.3">
      <c r="A375" s="12">
        <v>4</v>
      </c>
      <c r="B375" s="14">
        <v>99</v>
      </c>
      <c r="C375" s="12" t="s">
        <v>532</v>
      </c>
      <c r="E375" t="str">
        <f t="shared" si="5"/>
        <v>99-VELEZ-RUBIO</v>
      </c>
    </row>
    <row r="376" spans="1:5" x14ac:dyDescent="0.3">
      <c r="A376" s="12">
        <v>4</v>
      </c>
      <c r="B376" s="14">
        <v>100</v>
      </c>
      <c r="C376" s="12" t="s">
        <v>533</v>
      </c>
      <c r="E376" t="str">
        <f t="shared" si="5"/>
        <v>100-VERA</v>
      </c>
    </row>
    <row r="377" spans="1:5" x14ac:dyDescent="0.3">
      <c r="A377" s="12">
        <v>4</v>
      </c>
      <c r="B377" s="14">
        <v>101</v>
      </c>
      <c r="C377" s="12" t="s">
        <v>534</v>
      </c>
      <c r="E377" t="str">
        <f t="shared" si="5"/>
        <v>101-VIATOR</v>
      </c>
    </row>
    <row r="378" spans="1:5" x14ac:dyDescent="0.3">
      <c r="A378" s="12">
        <v>4</v>
      </c>
      <c r="B378" s="14">
        <v>102</v>
      </c>
      <c r="C378" s="12" t="s">
        <v>535</v>
      </c>
      <c r="E378" t="str">
        <f t="shared" si="5"/>
        <v>102-VICAR</v>
      </c>
    </row>
    <row r="379" spans="1:5" x14ac:dyDescent="0.3">
      <c r="A379" s="12">
        <v>4</v>
      </c>
      <c r="B379" s="14">
        <v>103</v>
      </c>
      <c r="C379" s="12" t="s">
        <v>536</v>
      </c>
      <c r="E379" t="str">
        <f t="shared" si="5"/>
        <v>103-ZURGENA</v>
      </c>
    </row>
    <row r="380" spans="1:5" x14ac:dyDescent="0.3">
      <c r="A380" s="12">
        <v>4</v>
      </c>
      <c r="B380" s="14">
        <v>901</v>
      </c>
      <c r="C380" s="12" t="s">
        <v>537</v>
      </c>
      <c r="E380" t="str">
        <f t="shared" si="5"/>
        <v>901-TRES VILLAS, LAS</v>
      </c>
    </row>
    <row r="381" spans="1:5" x14ac:dyDescent="0.3">
      <c r="A381" s="12">
        <v>4</v>
      </c>
      <c r="B381" s="14">
        <v>902</v>
      </c>
      <c r="C381" s="12" t="s">
        <v>538</v>
      </c>
      <c r="E381" t="str">
        <f t="shared" si="5"/>
        <v>902-EJIDO, EL</v>
      </c>
    </row>
    <row r="382" spans="1:5" x14ac:dyDescent="0.3">
      <c r="A382" s="12">
        <v>4</v>
      </c>
      <c r="B382" s="14">
        <v>903</v>
      </c>
      <c r="C382" s="12" t="s">
        <v>539</v>
      </c>
      <c r="E382" t="str">
        <f t="shared" si="5"/>
        <v>903-MOJONERA, LA</v>
      </c>
    </row>
    <row r="383" spans="1:5" x14ac:dyDescent="0.3">
      <c r="A383" s="12">
        <v>5</v>
      </c>
      <c r="B383" s="14">
        <v>1</v>
      </c>
      <c r="C383" s="12" t="s">
        <v>540</v>
      </c>
      <c r="E383" t="str">
        <f t="shared" si="5"/>
        <v>1-ADANERO</v>
      </c>
    </row>
    <row r="384" spans="1:5" x14ac:dyDescent="0.3">
      <c r="A384" s="12">
        <v>5</v>
      </c>
      <c r="B384" s="14">
        <v>2</v>
      </c>
      <c r="C384" s="12" t="s">
        <v>541</v>
      </c>
      <c r="E384" t="str">
        <f t="shared" si="5"/>
        <v>2-ADRADA, LA</v>
      </c>
    </row>
    <row r="385" spans="1:5" x14ac:dyDescent="0.3">
      <c r="A385" s="12">
        <v>5</v>
      </c>
      <c r="B385" s="14">
        <v>5</v>
      </c>
      <c r="C385" s="12" t="s">
        <v>542</v>
      </c>
      <c r="E385" t="str">
        <f t="shared" si="5"/>
        <v>5-ALBORNOS</v>
      </c>
    </row>
    <row r="386" spans="1:5" x14ac:dyDescent="0.3">
      <c r="A386" s="12">
        <v>5</v>
      </c>
      <c r="B386" s="14">
        <v>7</v>
      </c>
      <c r="C386" s="12" t="s">
        <v>543</v>
      </c>
      <c r="E386" t="str">
        <f t="shared" si="5"/>
        <v>7-ALDEANUEVA DE SANTA CRUZ</v>
      </c>
    </row>
    <row r="387" spans="1:5" x14ac:dyDescent="0.3">
      <c r="A387" s="12">
        <v>5</v>
      </c>
      <c r="B387" s="14">
        <v>8</v>
      </c>
      <c r="C387" s="12" t="s">
        <v>544</v>
      </c>
      <c r="E387" t="str">
        <f t="shared" ref="E387:E450" si="6">CONCATENATE(B387,"-",C387)</f>
        <v>8-ALDEASECA</v>
      </c>
    </row>
    <row r="388" spans="1:5" x14ac:dyDescent="0.3">
      <c r="A388" s="12">
        <v>5</v>
      </c>
      <c r="B388" s="14">
        <v>10</v>
      </c>
      <c r="C388" s="12" t="s">
        <v>545</v>
      </c>
      <c r="E388" t="str">
        <f t="shared" si="6"/>
        <v>10-ALDEHUELA, LA</v>
      </c>
    </row>
    <row r="389" spans="1:5" x14ac:dyDescent="0.3">
      <c r="A389" s="12">
        <v>5</v>
      </c>
      <c r="B389" s="14">
        <v>12</v>
      </c>
      <c r="C389" s="12" t="s">
        <v>546</v>
      </c>
      <c r="E389" t="str">
        <f t="shared" si="6"/>
        <v>12-AMAVIDA</v>
      </c>
    </row>
    <row r="390" spans="1:5" x14ac:dyDescent="0.3">
      <c r="A390" s="12">
        <v>5</v>
      </c>
      <c r="B390" s="14">
        <v>13</v>
      </c>
      <c r="C390" s="12" t="s">
        <v>547</v>
      </c>
      <c r="E390" t="str">
        <f t="shared" si="6"/>
        <v>13-ARENAL, EL</v>
      </c>
    </row>
    <row r="391" spans="1:5" x14ac:dyDescent="0.3">
      <c r="A391" s="12">
        <v>5</v>
      </c>
      <c r="B391" s="14">
        <v>14</v>
      </c>
      <c r="C391" s="12" t="s">
        <v>548</v>
      </c>
      <c r="E391" t="str">
        <f t="shared" si="6"/>
        <v>14-ARENAS DE SAN PEDRO</v>
      </c>
    </row>
    <row r="392" spans="1:5" x14ac:dyDescent="0.3">
      <c r="A392" s="12">
        <v>5</v>
      </c>
      <c r="B392" s="14">
        <v>15</v>
      </c>
      <c r="C392" s="12" t="s">
        <v>549</v>
      </c>
      <c r="E392" t="str">
        <f t="shared" si="6"/>
        <v>15-AREVALILLO</v>
      </c>
    </row>
    <row r="393" spans="1:5" x14ac:dyDescent="0.3">
      <c r="A393" s="12">
        <v>5</v>
      </c>
      <c r="B393" s="14">
        <v>16</v>
      </c>
      <c r="C393" s="12" t="s">
        <v>550</v>
      </c>
      <c r="E393" t="str">
        <f t="shared" si="6"/>
        <v>16-AREVALO</v>
      </c>
    </row>
    <row r="394" spans="1:5" x14ac:dyDescent="0.3">
      <c r="A394" s="12">
        <v>5</v>
      </c>
      <c r="B394" s="14">
        <v>17</v>
      </c>
      <c r="C394" s="12" t="s">
        <v>551</v>
      </c>
      <c r="E394" t="str">
        <f t="shared" si="6"/>
        <v>17-AVEINTE</v>
      </c>
    </row>
    <row r="395" spans="1:5" x14ac:dyDescent="0.3">
      <c r="A395" s="12">
        <v>5</v>
      </c>
      <c r="B395" s="14">
        <v>18</v>
      </c>
      <c r="C395" s="12" t="s">
        <v>552</v>
      </c>
      <c r="E395" t="str">
        <f t="shared" si="6"/>
        <v>18-AVELLANEDA</v>
      </c>
    </row>
    <row r="396" spans="1:5" x14ac:dyDescent="0.3">
      <c r="A396" s="12">
        <v>5</v>
      </c>
      <c r="B396" s="14">
        <v>19</v>
      </c>
      <c r="C396" s="12" t="s">
        <v>116</v>
      </c>
      <c r="E396" t="str">
        <f t="shared" si="6"/>
        <v>19-AVILA</v>
      </c>
    </row>
    <row r="397" spans="1:5" x14ac:dyDescent="0.3">
      <c r="A397" s="12">
        <v>5</v>
      </c>
      <c r="B397" s="14">
        <v>21</v>
      </c>
      <c r="C397" s="12" t="s">
        <v>553</v>
      </c>
      <c r="E397" t="str">
        <f t="shared" si="6"/>
        <v>21-BARCO DE AVILA, EL</v>
      </c>
    </row>
    <row r="398" spans="1:5" x14ac:dyDescent="0.3">
      <c r="A398" s="12">
        <v>5</v>
      </c>
      <c r="B398" s="14">
        <v>22</v>
      </c>
      <c r="C398" s="12" t="s">
        <v>554</v>
      </c>
      <c r="E398" t="str">
        <f t="shared" si="6"/>
        <v>22-BARRACO, EL</v>
      </c>
    </row>
    <row r="399" spans="1:5" x14ac:dyDescent="0.3">
      <c r="A399" s="12">
        <v>5</v>
      </c>
      <c r="B399" s="14">
        <v>23</v>
      </c>
      <c r="C399" s="12" t="s">
        <v>555</v>
      </c>
      <c r="E399" t="str">
        <f t="shared" si="6"/>
        <v>23-BARROMAN</v>
      </c>
    </row>
    <row r="400" spans="1:5" x14ac:dyDescent="0.3">
      <c r="A400" s="12">
        <v>5</v>
      </c>
      <c r="B400" s="14">
        <v>24</v>
      </c>
      <c r="C400" s="12" t="s">
        <v>556</v>
      </c>
      <c r="E400" t="str">
        <f t="shared" si="6"/>
        <v>24-BECEDAS</v>
      </c>
    </row>
    <row r="401" spans="1:5" x14ac:dyDescent="0.3">
      <c r="A401" s="12">
        <v>5</v>
      </c>
      <c r="B401" s="14">
        <v>25</v>
      </c>
      <c r="C401" s="12" t="s">
        <v>557</v>
      </c>
      <c r="E401" t="str">
        <f t="shared" si="6"/>
        <v>25-BECEDILLAS</v>
      </c>
    </row>
    <row r="402" spans="1:5" x14ac:dyDescent="0.3">
      <c r="A402" s="12">
        <v>5</v>
      </c>
      <c r="B402" s="14">
        <v>26</v>
      </c>
      <c r="C402" s="12" t="s">
        <v>558</v>
      </c>
      <c r="E402" t="str">
        <f t="shared" si="6"/>
        <v>26-BERCIAL DE ZAPARDIEL</v>
      </c>
    </row>
    <row r="403" spans="1:5" x14ac:dyDescent="0.3">
      <c r="A403" s="12">
        <v>5</v>
      </c>
      <c r="B403" s="14">
        <v>27</v>
      </c>
      <c r="C403" s="12" t="s">
        <v>559</v>
      </c>
      <c r="E403" t="str">
        <f t="shared" si="6"/>
        <v>27-BERLANAS, LAS</v>
      </c>
    </row>
    <row r="404" spans="1:5" x14ac:dyDescent="0.3">
      <c r="A404" s="12">
        <v>5</v>
      </c>
      <c r="B404" s="14">
        <v>29</v>
      </c>
      <c r="C404" s="12" t="s">
        <v>560</v>
      </c>
      <c r="E404" t="str">
        <f t="shared" si="6"/>
        <v>29-BERNUY-ZAPARDIEL</v>
      </c>
    </row>
    <row r="405" spans="1:5" x14ac:dyDescent="0.3">
      <c r="A405" s="12">
        <v>5</v>
      </c>
      <c r="B405" s="14">
        <v>30</v>
      </c>
      <c r="C405" s="12" t="s">
        <v>561</v>
      </c>
      <c r="E405" t="str">
        <f t="shared" si="6"/>
        <v>30-BERROCALEJO DE ARAGONA</v>
      </c>
    </row>
    <row r="406" spans="1:5" x14ac:dyDescent="0.3">
      <c r="A406" s="12">
        <v>5</v>
      </c>
      <c r="B406" s="14">
        <v>33</v>
      </c>
      <c r="C406" s="12" t="s">
        <v>562</v>
      </c>
      <c r="E406" t="str">
        <f t="shared" si="6"/>
        <v>33-BLASCOMILLAN</v>
      </c>
    </row>
    <row r="407" spans="1:5" x14ac:dyDescent="0.3">
      <c r="A407" s="12">
        <v>5</v>
      </c>
      <c r="B407" s="14">
        <v>34</v>
      </c>
      <c r="C407" s="12" t="s">
        <v>563</v>
      </c>
      <c r="E407" t="str">
        <f t="shared" si="6"/>
        <v>34-BLASCONUÑO DE MATACABRAS</v>
      </c>
    </row>
    <row r="408" spans="1:5" x14ac:dyDescent="0.3">
      <c r="A408" s="12">
        <v>5</v>
      </c>
      <c r="B408" s="14">
        <v>35</v>
      </c>
      <c r="C408" s="12" t="s">
        <v>564</v>
      </c>
      <c r="E408" t="str">
        <f t="shared" si="6"/>
        <v>35-BLASCOSANCHO</v>
      </c>
    </row>
    <row r="409" spans="1:5" x14ac:dyDescent="0.3">
      <c r="A409" s="12">
        <v>5</v>
      </c>
      <c r="B409" s="14">
        <v>36</v>
      </c>
      <c r="C409" s="12" t="s">
        <v>565</v>
      </c>
      <c r="E409" t="str">
        <f t="shared" si="6"/>
        <v>36-BOHODON, EL</v>
      </c>
    </row>
    <row r="410" spans="1:5" x14ac:dyDescent="0.3">
      <c r="A410" s="12">
        <v>5</v>
      </c>
      <c r="B410" s="14">
        <v>37</v>
      </c>
      <c r="C410" s="12" t="s">
        <v>566</v>
      </c>
      <c r="E410" t="str">
        <f t="shared" si="6"/>
        <v>37-BOHOYO</v>
      </c>
    </row>
    <row r="411" spans="1:5" x14ac:dyDescent="0.3">
      <c r="A411" s="12">
        <v>5</v>
      </c>
      <c r="B411" s="14">
        <v>38</v>
      </c>
      <c r="C411" s="12" t="s">
        <v>567</v>
      </c>
      <c r="E411" t="str">
        <f t="shared" si="6"/>
        <v>38-BONILLA DE LA SIERRA</v>
      </c>
    </row>
    <row r="412" spans="1:5" x14ac:dyDescent="0.3">
      <c r="A412" s="12">
        <v>5</v>
      </c>
      <c r="B412" s="14">
        <v>39</v>
      </c>
      <c r="C412" s="12" t="s">
        <v>568</v>
      </c>
      <c r="E412" t="str">
        <f t="shared" si="6"/>
        <v>39-BRABOS</v>
      </c>
    </row>
    <row r="413" spans="1:5" x14ac:dyDescent="0.3">
      <c r="A413" s="12">
        <v>5</v>
      </c>
      <c r="B413" s="14">
        <v>40</v>
      </c>
      <c r="C413" s="12" t="s">
        <v>569</v>
      </c>
      <c r="E413" t="str">
        <f t="shared" si="6"/>
        <v>40-BULARROS</v>
      </c>
    </row>
    <row r="414" spans="1:5" x14ac:dyDescent="0.3">
      <c r="A414" s="12">
        <v>5</v>
      </c>
      <c r="B414" s="14">
        <v>41</v>
      </c>
      <c r="C414" s="12" t="s">
        <v>570</v>
      </c>
      <c r="E414" t="str">
        <f t="shared" si="6"/>
        <v>41-BURGOHONDO</v>
      </c>
    </row>
    <row r="415" spans="1:5" x14ac:dyDescent="0.3">
      <c r="A415" s="12">
        <v>5</v>
      </c>
      <c r="B415" s="14">
        <v>42</v>
      </c>
      <c r="C415" s="12" t="s">
        <v>571</v>
      </c>
      <c r="E415" t="str">
        <f t="shared" si="6"/>
        <v>42-CABEZAS DE ALAMBRE</v>
      </c>
    </row>
    <row r="416" spans="1:5" x14ac:dyDescent="0.3">
      <c r="A416" s="12">
        <v>5</v>
      </c>
      <c r="B416" s="14">
        <v>43</v>
      </c>
      <c r="C416" s="12" t="s">
        <v>572</v>
      </c>
      <c r="E416" t="str">
        <f t="shared" si="6"/>
        <v>43-CABEZAS DEL POZO</v>
      </c>
    </row>
    <row r="417" spans="1:5" x14ac:dyDescent="0.3">
      <c r="A417" s="12">
        <v>5</v>
      </c>
      <c r="B417" s="14">
        <v>44</v>
      </c>
      <c r="C417" s="12" t="s">
        <v>573</v>
      </c>
      <c r="E417" t="str">
        <f t="shared" si="6"/>
        <v>44-CABEZAS DEL VILLAR</v>
      </c>
    </row>
    <row r="418" spans="1:5" x14ac:dyDescent="0.3">
      <c r="A418" s="12">
        <v>5</v>
      </c>
      <c r="B418" s="14">
        <v>45</v>
      </c>
      <c r="C418" s="12" t="s">
        <v>574</v>
      </c>
      <c r="E418" t="str">
        <f t="shared" si="6"/>
        <v>45-CABIZUELA</v>
      </c>
    </row>
    <row r="419" spans="1:5" x14ac:dyDescent="0.3">
      <c r="A419" s="12">
        <v>5</v>
      </c>
      <c r="B419" s="14">
        <v>46</v>
      </c>
      <c r="C419" s="12" t="s">
        <v>575</v>
      </c>
      <c r="E419" t="str">
        <f t="shared" si="6"/>
        <v>46-CANALES</v>
      </c>
    </row>
    <row r="420" spans="1:5" x14ac:dyDescent="0.3">
      <c r="A420" s="12">
        <v>5</v>
      </c>
      <c r="B420" s="14">
        <v>47</v>
      </c>
      <c r="C420" s="12" t="s">
        <v>576</v>
      </c>
      <c r="E420" t="str">
        <f t="shared" si="6"/>
        <v>47-CANDELEDA</v>
      </c>
    </row>
    <row r="421" spans="1:5" x14ac:dyDescent="0.3">
      <c r="A421" s="12">
        <v>5</v>
      </c>
      <c r="B421" s="14">
        <v>48</v>
      </c>
      <c r="C421" s="12" t="s">
        <v>577</v>
      </c>
      <c r="E421" t="str">
        <f t="shared" si="6"/>
        <v>48-CANTIVEROS</v>
      </c>
    </row>
    <row r="422" spans="1:5" x14ac:dyDescent="0.3">
      <c r="A422" s="12">
        <v>5</v>
      </c>
      <c r="B422" s="14">
        <v>49</v>
      </c>
      <c r="C422" s="12" t="s">
        <v>578</v>
      </c>
      <c r="E422" t="str">
        <f t="shared" si="6"/>
        <v>49-CARDEÑOSA</v>
      </c>
    </row>
    <row r="423" spans="1:5" x14ac:dyDescent="0.3">
      <c r="A423" s="12">
        <v>5</v>
      </c>
      <c r="B423" s="14">
        <v>51</v>
      </c>
      <c r="C423" s="12" t="s">
        <v>579</v>
      </c>
      <c r="E423" t="str">
        <f t="shared" si="6"/>
        <v>51-CARRERA, LA</v>
      </c>
    </row>
    <row r="424" spans="1:5" x14ac:dyDescent="0.3">
      <c r="A424" s="12">
        <v>5</v>
      </c>
      <c r="B424" s="14">
        <v>52</v>
      </c>
      <c r="C424" s="12" t="s">
        <v>580</v>
      </c>
      <c r="E424" t="str">
        <f t="shared" si="6"/>
        <v>52-CASAS DEL PUERTO DE VILLATORO</v>
      </c>
    </row>
    <row r="425" spans="1:5" x14ac:dyDescent="0.3">
      <c r="A425" s="12">
        <v>5</v>
      </c>
      <c r="B425" s="14">
        <v>53</v>
      </c>
      <c r="C425" s="12" t="s">
        <v>581</v>
      </c>
      <c r="E425" t="str">
        <f t="shared" si="6"/>
        <v>53-CASASOLA</v>
      </c>
    </row>
    <row r="426" spans="1:5" x14ac:dyDescent="0.3">
      <c r="A426" s="12">
        <v>5</v>
      </c>
      <c r="B426" s="14">
        <v>54</v>
      </c>
      <c r="C426" s="12" t="s">
        <v>582</v>
      </c>
      <c r="E426" t="str">
        <f t="shared" si="6"/>
        <v>54-CASAVIEJA</v>
      </c>
    </row>
    <row r="427" spans="1:5" x14ac:dyDescent="0.3">
      <c r="A427" s="12">
        <v>5</v>
      </c>
      <c r="B427" s="14">
        <v>55</v>
      </c>
      <c r="C427" s="12" t="s">
        <v>583</v>
      </c>
      <c r="E427" t="str">
        <f t="shared" si="6"/>
        <v>55-CASILLAS</v>
      </c>
    </row>
    <row r="428" spans="1:5" x14ac:dyDescent="0.3">
      <c r="A428" s="12">
        <v>5</v>
      </c>
      <c r="B428" s="14">
        <v>56</v>
      </c>
      <c r="C428" s="12" t="s">
        <v>584</v>
      </c>
      <c r="E428" t="str">
        <f t="shared" si="6"/>
        <v>56-CASTELLANOS DE ZAPARDIEL</v>
      </c>
    </row>
    <row r="429" spans="1:5" x14ac:dyDescent="0.3">
      <c r="A429" s="12">
        <v>5</v>
      </c>
      <c r="B429" s="14">
        <v>57</v>
      </c>
      <c r="C429" s="12" t="s">
        <v>585</v>
      </c>
      <c r="E429" t="str">
        <f t="shared" si="6"/>
        <v>57-CEBREROS</v>
      </c>
    </row>
    <row r="430" spans="1:5" x14ac:dyDescent="0.3">
      <c r="A430" s="12">
        <v>5</v>
      </c>
      <c r="B430" s="14">
        <v>58</v>
      </c>
      <c r="C430" s="12" t="s">
        <v>586</v>
      </c>
      <c r="E430" t="str">
        <f t="shared" si="6"/>
        <v>58-CEPEDA LA MORA</v>
      </c>
    </row>
    <row r="431" spans="1:5" x14ac:dyDescent="0.3">
      <c r="A431" s="12">
        <v>5</v>
      </c>
      <c r="B431" s="14">
        <v>59</v>
      </c>
      <c r="C431" s="12" t="s">
        <v>587</v>
      </c>
      <c r="E431" t="str">
        <f t="shared" si="6"/>
        <v>59-CILLAN</v>
      </c>
    </row>
    <row r="432" spans="1:5" x14ac:dyDescent="0.3">
      <c r="A432" s="12">
        <v>5</v>
      </c>
      <c r="B432" s="14">
        <v>60</v>
      </c>
      <c r="C432" s="12" t="s">
        <v>588</v>
      </c>
      <c r="E432" t="str">
        <f t="shared" si="6"/>
        <v>60-CISLA</v>
      </c>
    </row>
    <row r="433" spans="1:5" x14ac:dyDescent="0.3">
      <c r="A433" s="12">
        <v>5</v>
      </c>
      <c r="B433" s="14">
        <v>61</v>
      </c>
      <c r="C433" s="12" t="s">
        <v>589</v>
      </c>
      <c r="E433" t="str">
        <f t="shared" si="6"/>
        <v>61-COLILLA, LA</v>
      </c>
    </row>
    <row r="434" spans="1:5" x14ac:dyDescent="0.3">
      <c r="A434" s="12">
        <v>5</v>
      </c>
      <c r="B434" s="14">
        <v>62</v>
      </c>
      <c r="C434" s="12" t="s">
        <v>590</v>
      </c>
      <c r="E434" t="str">
        <f t="shared" si="6"/>
        <v>62-COLLADO DE CONTRERAS</v>
      </c>
    </row>
    <row r="435" spans="1:5" x14ac:dyDescent="0.3">
      <c r="A435" s="12">
        <v>5</v>
      </c>
      <c r="B435" s="14">
        <v>63</v>
      </c>
      <c r="C435" s="12" t="s">
        <v>591</v>
      </c>
      <c r="E435" t="str">
        <f t="shared" si="6"/>
        <v>63-COLLADO DEL MIRON</v>
      </c>
    </row>
    <row r="436" spans="1:5" x14ac:dyDescent="0.3">
      <c r="A436" s="12">
        <v>5</v>
      </c>
      <c r="B436" s="14">
        <v>64</v>
      </c>
      <c r="C436" s="12" t="s">
        <v>592</v>
      </c>
      <c r="E436" t="str">
        <f t="shared" si="6"/>
        <v>64-CONSTANZANA</v>
      </c>
    </row>
    <row r="437" spans="1:5" x14ac:dyDescent="0.3">
      <c r="A437" s="12">
        <v>5</v>
      </c>
      <c r="B437" s="14">
        <v>65</v>
      </c>
      <c r="C437" s="12" t="s">
        <v>593</v>
      </c>
      <c r="E437" t="str">
        <f t="shared" si="6"/>
        <v>65-CRESPOS</v>
      </c>
    </row>
    <row r="438" spans="1:5" x14ac:dyDescent="0.3">
      <c r="A438" s="12">
        <v>5</v>
      </c>
      <c r="B438" s="14">
        <v>66</v>
      </c>
      <c r="C438" s="12" t="s">
        <v>594</v>
      </c>
      <c r="E438" t="str">
        <f t="shared" si="6"/>
        <v>66-CUEVAS DEL VALLE</v>
      </c>
    </row>
    <row r="439" spans="1:5" x14ac:dyDescent="0.3">
      <c r="A439" s="12">
        <v>5</v>
      </c>
      <c r="B439" s="14">
        <v>67</v>
      </c>
      <c r="C439" s="12" t="s">
        <v>595</v>
      </c>
      <c r="E439" t="str">
        <f t="shared" si="6"/>
        <v>67-CHAMARTIN</v>
      </c>
    </row>
    <row r="440" spans="1:5" x14ac:dyDescent="0.3">
      <c r="A440" s="12">
        <v>5</v>
      </c>
      <c r="B440" s="14">
        <v>69</v>
      </c>
      <c r="C440" s="12" t="s">
        <v>596</v>
      </c>
      <c r="E440" t="str">
        <f t="shared" si="6"/>
        <v>69-DONJIMENO</v>
      </c>
    </row>
    <row r="441" spans="1:5" x14ac:dyDescent="0.3">
      <c r="A441" s="12">
        <v>5</v>
      </c>
      <c r="B441" s="14">
        <v>70</v>
      </c>
      <c r="C441" s="12" t="s">
        <v>597</v>
      </c>
      <c r="E441" t="str">
        <f t="shared" si="6"/>
        <v>70-DONVIDAS</v>
      </c>
    </row>
    <row r="442" spans="1:5" x14ac:dyDescent="0.3">
      <c r="A442" s="12">
        <v>5</v>
      </c>
      <c r="B442" s="14">
        <v>72</v>
      </c>
      <c r="C442" s="12" t="s">
        <v>598</v>
      </c>
      <c r="E442" t="str">
        <f t="shared" si="6"/>
        <v>72-ESPINOSA DE LOS CABALLEROS</v>
      </c>
    </row>
    <row r="443" spans="1:5" x14ac:dyDescent="0.3">
      <c r="A443" s="12">
        <v>5</v>
      </c>
      <c r="B443" s="14">
        <v>73</v>
      </c>
      <c r="C443" s="12" t="s">
        <v>599</v>
      </c>
      <c r="E443" t="str">
        <f t="shared" si="6"/>
        <v>73-FLORES DE AVILA</v>
      </c>
    </row>
    <row r="444" spans="1:5" x14ac:dyDescent="0.3">
      <c r="A444" s="12">
        <v>5</v>
      </c>
      <c r="B444" s="14">
        <v>74</v>
      </c>
      <c r="C444" s="12" t="s">
        <v>600</v>
      </c>
      <c r="E444" t="str">
        <f t="shared" si="6"/>
        <v>74-FONTIVEROS</v>
      </c>
    </row>
    <row r="445" spans="1:5" x14ac:dyDescent="0.3">
      <c r="A445" s="12">
        <v>5</v>
      </c>
      <c r="B445" s="14">
        <v>75</v>
      </c>
      <c r="C445" s="12" t="s">
        <v>601</v>
      </c>
      <c r="E445" t="str">
        <f t="shared" si="6"/>
        <v>75-FRESNEDILLA</v>
      </c>
    </row>
    <row r="446" spans="1:5" x14ac:dyDescent="0.3">
      <c r="A446" s="12">
        <v>5</v>
      </c>
      <c r="B446" s="14">
        <v>76</v>
      </c>
      <c r="C446" s="12" t="s">
        <v>602</v>
      </c>
      <c r="E446" t="str">
        <f t="shared" si="6"/>
        <v>76-FRESNO, EL</v>
      </c>
    </row>
    <row r="447" spans="1:5" x14ac:dyDescent="0.3">
      <c r="A447" s="12">
        <v>5</v>
      </c>
      <c r="B447" s="14">
        <v>77</v>
      </c>
      <c r="C447" s="12" t="s">
        <v>603</v>
      </c>
      <c r="E447" t="str">
        <f t="shared" si="6"/>
        <v>77-FUENTE EL SAUZ</v>
      </c>
    </row>
    <row r="448" spans="1:5" x14ac:dyDescent="0.3">
      <c r="A448" s="12">
        <v>5</v>
      </c>
      <c r="B448" s="14">
        <v>78</v>
      </c>
      <c r="C448" s="12" t="s">
        <v>604</v>
      </c>
      <c r="E448" t="str">
        <f t="shared" si="6"/>
        <v>78-FUENTES DE AÑO</v>
      </c>
    </row>
    <row r="449" spans="1:5" x14ac:dyDescent="0.3">
      <c r="A449" s="12">
        <v>5</v>
      </c>
      <c r="B449" s="14">
        <v>79</v>
      </c>
      <c r="C449" s="12" t="s">
        <v>605</v>
      </c>
      <c r="E449" t="str">
        <f t="shared" si="6"/>
        <v>79-GALLEGOS DE ALTAMIROS</v>
      </c>
    </row>
    <row r="450" spans="1:5" x14ac:dyDescent="0.3">
      <c r="A450" s="12">
        <v>5</v>
      </c>
      <c r="B450" s="14">
        <v>80</v>
      </c>
      <c r="C450" s="12" t="s">
        <v>606</v>
      </c>
      <c r="E450" t="str">
        <f t="shared" si="6"/>
        <v>80-GALLEGOS DE SOBRINOS</v>
      </c>
    </row>
    <row r="451" spans="1:5" x14ac:dyDescent="0.3">
      <c r="A451" s="12">
        <v>5</v>
      </c>
      <c r="B451" s="14">
        <v>81</v>
      </c>
      <c r="C451" s="12" t="s">
        <v>607</v>
      </c>
      <c r="E451" t="str">
        <f t="shared" ref="E451:E514" si="7">CONCATENATE(B451,"-",C451)</f>
        <v>81-GARGANTA DEL VILLAR</v>
      </c>
    </row>
    <row r="452" spans="1:5" x14ac:dyDescent="0.3">
      <c r="A452" s="12">
        <v>5</v>
      </c>
      <c r="B452" s="14">
        <v>82</v>
      </c>
      <c r="C452" s="12" t="s">
        <v>608</v>
      </c>
      <c r="E452" t="str">
        <f t="shared" si="7"/>
        <v>82-GAVILANES</v>
      </c>
    </row>
    <row r="453" spans="1:5" x14ac:dyDescent="0.3">
      <c r="A453" s="12">
        <v>5</v>
      </c>
      <c r="B453" s="14">
        <v>83</v>
      </c>
      <c r="C453" s="12" t="s">
        <v>609</v>
      </c>
      <c r="E453" t="str">
        <f t="shared" si="7"/>
        <v>83-GEMUÑO</v>
      </c>
    </row>
    <row r="454" spans="1:5" x14ac:dyDescent="0.3">
      <c r="A454" s="12">
        <v>5</v>
      </c>
      <c r="B454" s="14">
        <v>84</v>
      </c>
      <c r="C454" s="12" t="s">
        <v>610</v>
      </c>
      <c r="E454" t="str">
        <f t="shared" si="7"/>
        <v>84-GILBUENA</v>
      </c>
    </row>
    <row r="455" spans="1:5" x14ac:dyDescent="0.3">
      <c r="A455" s="12">
        <v>5</v>
      </c>
      <c r="B455" s="14">
        <v>85</v>
      </c>
      <c r="C455" s="12" t="s">
        <v>611</v>
      </c>
      <c r="E455" t="str">
        <f t="shared" si="7"/>
        <v>85-GIL GARCIA</v>
      </c>
    </row>
    <row r="456" spans="1:5" x14ac:dyDescent="0.3">
      <c r="A456" s="12">
        <v>5</v>
      </c>
      <c r="B456" s="14">
        <v>86</v>
      </c>
      <c r="C456" s="12" t="s">
        <v>612</v>
      </c>
      <c r="E456" t="str">
        <f t="shared" si="7"/>
        <v>86-GIMIALCON</v>
      </c>
    </row>
    <row r="457" spans="1:5" x14ac:dyDescent="0.3">
      <c r="A457" s="12">
        <v>5</v>
      </c>
      <c r="B457" s="14">
        <v>87</v>
      </c>
      <c r="C457" s="12" t="s">
        <v>613</v>
      </c>
      <c r="E457" t="str">
        <f t="shared" si="7"/>
        <v>87-GOTARRENDURA</v>
      </c>
    </row>
    <row r="458" spans="1:5" x14ac:dyDescent="0.3">
      <c r="A458" s="12">
        <v>5</v>
      </c>
      <c r="B458" s="14">
        <v>88</v>
      </c>
      <c r="C458" s="12" t="s">
        <v>614</v>
      </c>
      <c r="E458" t="str">
        <f t="shared" si="7"/>
        <v>88-GRANDES Y SAN MARTIN</v>
      </c>
    </row>
    <row r="459" spans="1:5" x14ac:dyDescent="0.3">
      <c r="A459" s="12">
        <v>5</v>
      </c>
      <c r="B459" s="14">
        <v>89</v>
      </c>
      <c r="C459" s="12" t="s">
        <v>615</v>
      </c>
      <c r="E459" t="str">
        <f t="shared" si="7"/>
        <v>89-GUISANDO</v>
      </c>
    </row>
    <row r="460" spans="1:5" x14ac:dyDescent="0.3">
      <c r="A460" s="12">
        <v>5</v>
      </c>
      <c r="B460" s="14">
        <v>90</v>
      </c>
      <c r="C460" s="12" t="s">
        <v>616</v>
      </c>
      <c r="E460" t="str">
        <f t="shared" si="7"/>
        <v>90-GUTIERRE-MU/OZ</v>
      </c>
    </row>
    <row r="461" spans="1:5" x14ac:dyDescent="0.3">
      <c r="A461" s="12">
        <v>5</v>
      </c>
      <c r="B461" s="14">
        <v>92</v>
      </c>
      <c r="C461" s="12" t="s">
        <v>617</v>
      </c>
      <c r="E461" t="str">
        <f t="shared" si="7"/>
        <v>92-HERNANSANCHO</v>
      </c>
    </row>
    <row r="462" spans="1:5" x14ac:dyDescent="0.3">
      <c r="A462" s="12">
        <v>5</v>
      </c>
      <c r="B462" s="14">
        <v>93</v>
      </c>
      <c r="C462" s="12" t="s">
        <v>618</v>
      </c>
      <c r="E462" t="str">
        <f t="shared" si="7"/>
        <v>93-HERRADON DE PINARES</v>
      </c>
    </row>
    <row r="463" spans="1:5" x14ac:dyDescent="0.3">
      <c r="A463" s="12">
        <v>5</v>
      </c>
      <c r="B463" s="14">
        <v>94</v>
      </c>
      <c r="C463" s="12" t="s">
        <v>619</v>
      </c>
      <c r="E463" t="str">
        <f t="shared" si="7"/>
        <v>94-HERREROS DE SUSO</v>
      </c>
    </row>
    <row r="464" spans="1:5" x14ac:dyDescent="0.3">
      <c r="A464" s="12">
        <v>5</v>
      </c>
      <c r="B464" s="14">
        <v>95</v>
      </c>
      <c r="C464" s="12" t="s">
        <v>620</v>
      </c>
      <c r="E464" t="str">
        <f t="shared" si="7"/>
        <v>95-HIGUERA DE LAS DUEÑAS</v>
      </c>
    </row>
    <row r="465" spans="1:5" x14ac:dyDescent="0.3">
      <c r="A465" s="12">
        <v>5</v>
      </c>
      <c r="B465" s="14">
        <v>96</v>
      </c>
      <c r="C465" s="12" t="s">
        <v>621</v>
      </c>
      <c r="E465" t="str">
        <f t="shared" si="7"/>
        <v>96-HIJA DE DIOS, LA</v>
      </c>
    </row>
    <row r="466" spans="1:5" x14ac:dyDescent="0.3">
      <c r="A466" s="12">
        <v>5</v>
      </c>
      <c r="B466" s="14">
        <v>97</v>
      </c>
      <c r="C466" s="12" t="s">
        <v>622</v>
      </c>
      <c r="E466" t="str">
        <f t="shared" si="7"/>
        <v>97-HORCAJADA, LA</v>
      </c>
    </row>
    <row r="467" spans="1:5" x14ac:dyDescent="0.3">
      <c r="A467" s="12">
        <v>5</v>
      </c>
      <c r="B467" s="14">
        <v>99</v>
      </c>
      <c r="C467" s="12" t="s">
        <v>623</v>
      </c>
      <c r="E467" t="str">
        <f t="shared" si="7"/>
        <v>99-HORCAJO DE LAS TORRES</v>
      </c>
    </row>
    <row r="468" spans="1:5" x14ac:dyDescent="0.3">
      <c r="A468" s="12">
        <v>5</v>
      </c>
      <c r="B468" s="14">
        <v>100</v>
      </c>
      <c r="C468" s="12" t="s">
        <v>624</v>
      </c>
      <c r="E468" t="str">
        <f t="shared" si="7"/>
        <v>100-HORNILLO, EL</v>
      </c>
    </row>
    <row r="469" spans="1:5" x14ac:dyDescent="0.3">
      <c r="A469" s="12">
        <v>5</v>
      </c>
      <c r="B469" s="14">
        <v>101</v>
      </c>
      <c r="C469" s="12" t="s">
        <v>625</v>
      </c>
      <c r="E469" t="str">
        <f t="shared" si="7"/>
        <v>101-HOYOCASERO</v>
      </c>
    </row>
    <row r="470" spans="1:5" x14ac:dyDescent="0.3">
      <c r="A470" s="12">
        <v>5</v>
      </c>
      <c r="B470" s="14">
        <v>102</v>
      </c>
      <c r="C470" s="12" t="s">
        <v>626</v>
      </c>
      <c r="E470" t="str">
        <f t="shared" si="7"/>
        <v>102-HOYO DE PINARES, EL</v>
      </c>
    </row>
    <row r="471" spans="1:5" x14ac:dyDescent="0.3">
      <c r="A471" s="12">
        <v>5</v>
      </c>
      <c r="B471" s="14">
        <v>103</v>
      </c>
      <c r="C471" s="12" t="s">
        <v>627</v>
      </c>
      <c r="E471" t="str">
        <f t="shared" si="7"/>
        <v>103-HOYORREDONDO</v>
      </c>
    </row>
    <row r="472" spans="1:5" x14ac:dyDescent="0.3">
      <c r="A472" s="12">
        <v>5</v>
      </c>
      <c r="B472" s="14">
        <v>104</v>
      </c>
      <c r="C472" s="12" t="s">
        <v>628</v>
      </c>
      <c r="E472" t="str">
        <f t="shared" si="7"/>
        <v>104-HOYOS DEL COLLADO</v>
      </c>
    </row>
    <row r="473" spans="1:5" x14ac:dyDescent="0.3">
      <c r="A473" s="12">
        <v>5</v>
      </c>
      <c r="B473" s="14">
        <v>105</v>
      </c>
      <c r="C473" s="12" t="s">
        <v>629</v>
      </c>
      <c r="E473" t="str">
        <f t="shared" si="7"/>
        <v>105-HOYOS DEL ESPINO</v>
      </c>
    </row>
    <row r="474" spans="1:5" x14ac:dyDescent="0.3">
      <c r="A474" s="12">
        <v>5</v>
      </c>
      <c r="B474" s="14">
        <v>106</v>
      </c>
      <c r="C474" s="12" t="s">
        <v>630</v>
      </c>
      <c r="E474" t="str">
        <f t="shared" si="7"/>
        <v>106-HOYOS DE MIGUEL MUÑOZ</v>
      </c>
    </row>
    <row r="475" spans="1:5" x14ac:dyDescent="0.3">
      <c r="A475" s="12">
        <v>5</v>
      </c>
      <c r="B475" s="14">
        <v>107</v>
      </c>
      <c r="C475" s="12" t="s">
        <v>631</v>
      </c>
      <c r="E475" t="str">
        <f t="shared" si="7"/>
        <v>107-HURTUMPASCUAL</v>
      </c>
    </row>
    <row r="476" spans="1:5" x14ac:dyDescent="0.3">
      <c r="A476" s="12">
        <v>5</v>
      </c>
      <c r="B476" s="14">
        <v>108</v>
      </c>
      <c r="C476" s="12" t="s">
        <v>632</v>
      </c>
      <c r="E476" t="str">
        <f t="shared" si="7"/>
        <v>108-JUNCIANA</v>
      </c>
    </row>
    <row r="477" spans="1:5" x14ac:dyDescent="0.3">
      <c r="A477" s="12">
        <v>5</v>
      </c>
      <c r="B477" s="14">
        <v>109</v>
      </c>
      <c r="C477" s="12" t="s">
        <v>633</v>
      </c>
      <c r="E477" t="str">
        <f t="shared" si="7"/>
        <v>109-LANGA</v>
      </c>
    </row>
    <row r="478" spans="1:5" x14ac:dyDescent="0.3">
      <c r="A478" s="12">
        <v>5</v>
      </c>
      <c r="B478" s="14">
        <v>110</v>
      </c>
      <c r="C478" s="12" t="s">
        <v>634</v>
      </c>
      <c r="E478" t="str">
        <f t="shared" si="7"/>
        <v>110-LANZAHITA</v>
      </c>
    </row>
    <row r="479" spans="1:5" x14ac:dyDescent="0.3">
      <c r="A479" s="12">
        <v>5</v>
      </c>
      <c r="B479" s="14">
        <v>112</v>
      </c>
      <c r="C479" s="12" t="s">
        <v>635</v>
      </c>
      <c r="E479" t="str">
        <f t="shared" si="7"/>
        <v>112-LOSAR DEL BARCO, EL</v>
      </c>
    </row>
    <row r="480" spans="1:5" x14ac:dyDescent="0.3">
      <c r="A480" s="12">
        <v>5</v>
      </c>
      <c r="B480" s="14">
        <v>113</v>
      </c>
      <c r="C480" s="12" t="s">
        <v>636</v>
      </c>
      <c r="E480" t="str">
        <f t="shared" si="7"/>
        <v>113-LLANOS DE TORMES, LOS</v>
      </c>
    </row>
    <row r="481" spans="1:5" x14ac:dyDescent="0.3">
      <c r="A481" s="12">
        <v>5</v>
      </c>
      <c r="B481" s="14">
        <v>114</v>
      </c>
      <c r="C481" s="12" t="s">
        <v>637</v>
      </c>
      <c r="E481" t="str">
        <f t="shared" si="7"/>
        <v>114-MADRIGAL DE LAS ALTAS TORRES</v>
      </c>
    </row>
    <row r="482" spans="1:5" x14ac:dyDescent="0.3">
      <c r="A482" s="12">
        <v>5</v>
      </c>
      <c r="B482" s="14">
        <v>115</v>
      </c>
      <c r="C482" s="12" t="s">
        <v>638</v>
      </c>
      <c r="E482" t="str">
        <f t="shared" si="7"/>
        <v>115-MAELLO</v>
      </c>
    </row>
    <row r="483" spans="1:5" x14ac:dyDescent="0.3">
      <c r="A483" s="12">
        <v>5</v>
      </c>
      <c r="B483" s="14">
        <v>116</v>
      </c>
      <c r="C483" s="12" t="s">
        <v>639</v>
      </c>
      <c r="E483" t="str">
        <f t="shared" si="7"/>
        <v>116-MALPARTIDA DE CORNEJA</v>
      </c>
    </row>
    <row r="484" spans="1:5" x14ac:dyDescent="0.3">
      <c r="A484" s="12">
        <v>5</v>
      </c>
      <c r="B484" s="14">
        <v>117</v>
      </c>
      <c r="C484" s="12" t="s">
        <v>640</v>
      </c>
      <c r="E484" t="str">
        <f t="shared" si="7"/>
        <v>117-MAMBLAS</v>
      </c>
    </row>
    <row r="485" spans="1:5" x14ac:dyDescent="0.3">
      <c r="A485" s="12">
        <v>5</v>
      </c>
      <c r="B485" s="14">
        <v>118</v>
      </c>
      <c r="C485" s="12" t="s">
        <v>641</v>
      </c>
      <c r="E485" t="str">
        <f t="shared" si="7"/>
        <v>118-MANCERA DE ARRIBA</v>
      </c>
    </row>
    <row r="486" spans="1:5" x14ac:dyDescent="0.3">
      <c r="A486" s="12">
        <v>5</v>
      </c>
      <c r="B486" s="14">
        <v>119</v>
      </c>
      <c r="C486" s="12" t="s">
        <v>642</v>
      </c>
      <c r="E486" t="str">
        <f t="shared" si="7"/>
        <v>119-MANJABALAGO</v>
      </c>
    </row>
    <row r="487" spans="1:5" x14ac:dyDescent="0.3">
      <c r="A487" s="12">
        <v>5</v>
      </c>
      <c r="B487" s="14">
        <v>120</v>
      </c>
      <c r="C487" s="12" t="s">
        <v>643</v>
      </c>
      <c r="E487" t="str">
        <f t="shared" si="7"/>
        <v>120-MARLIN</v>
      </c>
    </row>
    <row r="488" spans="1:5" x14ac:dyDescent="0.3">
      <c r="A488" s="12">
        <v>5</v>
      </c>
      <c r="B488" s="14">
        <v>121</v>
      </c>
      <c r="C488" s="12" t="s">
        <v>644</v>
      </c>
      <c r="E488" t="str">
        <f t="shared" si="7"/>
        <v>121-MARTIHERRERO</v>
      </c>
    </row>
    <row r="489" spans="1:5" x14ac:dyDescent="0.3">
      <c r="A489" s="12">
        <v>5</v>
      </c>
      <c r="B489" s="14">
        <v>122</v>
      </c>
      <c r="C489" s="12" t="s">
        <v>645</v>
      </c>
      <c r="E489" t="str">
        <f t="shared" si="7"/>
        <v>122-MARTINEZ</v>
      </c>
    </row>
    <row r="490" spans="1:5" x14ac:dyDescent="0.3">
      <c r="A490" s="12">
        <v>5</v>
      </c>
      <c r="B490" s="14">
        <v>123</v>
      </c>
      <c r="C490" s="12" t="s">
        <v>646</v>
      </c>
      <c r="E490" t="str">
        <f t="shared" si="7"/>
        <v>123-MEDIANA DE VOLTOYA</v>
      </c>
    </row>
    <row r="491" spans="1:5" x14ac:dyDescent="0.3">
      <c r="A491" s="12">
        <v>5</v>
      </c>
      <c r="B491" s="14">
        <v>124</v>
      </c>
      <c r="C491" s="12" t="s">
        <v>647</v>
      </c>
      <c r="E491" t="str">
        <f t="shared" si="7"/>
        <v>124-MEDINILLA</v>
      </c>
    </row>
    <row r="492" spans="1:5" x14ac:dyDescent="0.3">
      <c r="A492" s="12">
        <v>5</v>
      </c>
      <c r="B492" s="14">
        <v>125</v>
      </c>
      <c r="C492" s="12" t="s">
        <v>648</v>
      </c>
      <c r="E492" t="str">
        <f t="shared" si="7"/>
        <v>125-MENGAMUÑOZ</v>
      </c>
    </row>
    <row r="493" spans="1:5" x14ac:dyDescent="0.3">
      <c r="A493" s="12">
        <v>5</v>
      </c>
      <c r="B493" s="14">
        <v>126</v>
      </c>
      <c r="C493" s="12" t="s">
        <v>649</v>
      </c>
      <c r="E493" t="str">
        <f t="shared" si="7"/>
        <v>126-MESEGAR DE CORNEJA</v>
      </c>
    </row>
    <row r="494" spans="1:5" x14ac:dyDescent="0.3">
      <c r="A494" s="12">
        <v>5</v>
      </c>
      <c r="B494" s="14">
        <v>127</v>
      </c>
      <c r="C494" s="12" t="s">
        <v>650</v>
      </c>
      <c r="E494" t="str">
        <f t="shared" si="7"/>
        <v>127-MIJARES</v>
      </c>
    </row>
    <row r="495" spans="1:5" x14ac:dyDescent="0.3">
      <c r="A495" s="12">
        <v>5</v>
      </c>
      <c r="B495" s="14">
        <v>128</v>
      </c>
      <c r="C495" s="12" t="s">
        <v>651</v>
      </c>
      <c r="E495" t="str">
        <f t="shared" si="7"/>
        <v>128-MINGORRIA</v>
      </c>
    </row>
    <row r="496" spans="1:5" x14ac:dyDescent="0.3">
      <c r="A496" s="12">
        <v>5</v>
      </c>
      <c r="B496" s="14">
        <v>129</v>
      </c>
      <c r="C496" s="12" t="s">
        <v>652</v>
      </c>
      <c r="E496" t="str">
        <f t="shared" si="7"/>
        <v>129-MIRON, EL</v>
      </c>
    </row>
    <row r="497" spans="1:5" x14ac:dyDescent="0.3">
      <c r="A497" s="12">
        <v>5</v>
      </c>
      <c r="B497" s="14">
        <v>130</v>
      </c>
      <c r="C497" s="12" t="s">
        <v>653</v>
      </c>
      <c r="E497" t="str">
        <f t="shared" si="7"/>
        <v>130-MIRONCILLO</v>
      </c>
    </row>
    <row r="498" spans="1:5" x14ac:dyDescent="0.3">
      <c r="A498" s="12">
        <v>5</v>
      </c>
      <c r="B498" s="14">
        <v>131</v>
      </c>
      <c r="C498" s="12" t="s">
        <v>654</v>
      </c>
      <c r="E498" t="str">
        <f t="shared" si="7"/>
        <v>131-MIRUEÑA DE LOS INFANZONES</v>
      </c>
    </row>
    <row r="499" spans="1:5" x14ac:dyDescent="0.3">
      <c r="A499" s="12">
        <v>5</v>
      </c>
      <c r="B499" s="14">
        <v>132</v>
      </c>
      <c r="C499" s="12" t="s">
        <v>655</v>
      </c>
      <c r="E499" t="str">
        <f t="shared" si="7"/>
        <v>132-MOMBELTRAN</v>
      </c>
    </row>
    <row r="500" spans="1:5" x14ac:dyDescent="0.3">
      <c r="A500" s="12">
        <v>5</v>
      </c>
      <c r="B500" s="14">
        <v>133</v>
      </c>
      <c r="C500" s="12" t="s">
        <v>656</v>
      </c>
      <c r="E500" t="str">
        <f t="shared" si="7"/>
        <v>133-MONSALUPE</v>
      </c>
    </row>
    <row r="501" spans="1:5" x14ac:dyDescent="0.3">
      <c r="A501" s="12">
        <v>5</v>
      </c>
      <c r="B501" s="14">
        <v>134</v>
      </c>
      <c r="C501" s="12" t="s">
        <v>657</v>
      </c>
      <c r="E501" t="str">
        <f t="shared" si="7"/>
        <v>134-MORALEJA DE MATACABRAS</v>
      </c>
    </row>
    <row r="502" spans="1:5" x14ac:dyDescent="0.3">
      <c r="A502" s="12">
        <v>5</v>
      </c>
      <c r="B502" s="14">
        <v>135</v>
      </c>
      <c r="C502" s="12" t="s">
        <v>658</v>
      </c>
      <c r="E502" t="str">
        <f t="shared" si="7"/>
        <v>135-MUÑANA</v>
      </c>
    </row>
    <row r="503" spans="1:5" x14ac:dyDescent="0.3">
      <c r="A503" s="12">
        <v>5</v>
      </c>
      <c r="B503" s="14">
        <v>136</v>
      </c>
      <c r="C503" s="12" t="s">
        <v>659</v>
      </c>
      <c r="E503" t="str">
        <f t="shared" si="7"/>
        <v>136-MUÑICO</v>
      </c>
    </row>
    <row r="504" spans="1:5" x14ac:dyDescent="0.3">
      <c r="A504" s="12">
        <v>5</v>
      </c>
      <c r="B504" s="14">
        <v>138</v>
      </c>
      <c r="C504" s="12" t="s">
        <v>660</v>
      </c>
      <c r="E504" t="str">
        <f t="shared" si="7"/>
        <v>138-MUÑOGALINDO</v>
      </c>
    </row>
    <row r="505" spans="1:5" x14ac:dyDescent="0.3">
      <c r="A505" s="12">
        <v>5</v>
      </c>
      <c r="B505" s="14">
        <v>139</v>
      </c>
      <c r="C505" s="12" t="s">
        <v>661</v>
      </c>
      <c r="E505" t="str">
        <f t="shared" si="7"/>
        <v>139-MUÑOGRANDE</v>
      </c>
    </row>
    <row r="506" spans="1:5" x14ac:dyDescent="0.3">
      <c r="A506" s="12">
        <v>5</v>
      </c>
      <c r="B506" s="14">
        <v>140</v>
      </c>
      <c r="C506" s="12" t="s">
        <v>662</v>
      </c>
      <c r="E506" t="str">
        <f t="shared" si="7"/>
        <v>140-MUÑOMER DEL PECO</v>
      </c>
    </row>
    <row r="507" spans="1:5" x14ac:dyDescent="0.3">
      <c r="A507" s="12">
        <v>5</v>
      </c>
      <c r="B507" s="14">
        <v>141</v>
      </c>
      <c r="C507" s="12" t="s">
        <v>663</v>
      </c>
      <c r="E507" t="str">
        <f t="shared" si="7"/>
        <v>141-MUÑOPEPE</v>
      </c>
    </row>
    <row r="508" spans="1:5" x14ac:dyDescent="0.3">
      <c r="A508" s="12">
        <v>5</v>
      </c>
      <c r="B508" s="14">
        <v>142</v>
      </c>
      <c r="C508" s="12" t="s">
        <v>664</v>
      </c>
      <c r="E508" t="str">
        <f t="shared" si="7"/>
        <v>142-MUÑOSANCHO</v>
      </c>
    </row>
    <row r="509" spans="1:5" x14ac:dyDescent="0.3">
      <c r="A509" s="12">
        <v>5</v>
      </c>
      <c r="B509" s="14">
        <v>143</v>
      </c>
      <c r="C509" s="12" t="s">
        <v>665</v>
      </c>
      <c r="E509" t="str">
        <f t="shared" si="7"/>
        <v>143-MUÑOTELLO</v>
      </c>
    </row>
    <row r="510" spans="1:5" x14ac:dyDescent="0.3">
      <c r="A510" s="12">
        <v>5</v>
      </c>
      <c r="B510" s="14">
        <v>144</v>
      </c>
      <c r="C510" s="12" t="s">
        <v>666</v>
      </c>
      <c r="E510" t="str">
        <f t="shared" si="7"/>
        <v>144-NARRILLOS DEL ALAMO</v>
      </c>
    </row>
    <row r="511" spans="1:5" x14ac:dyDescent="0.3">
      <c r="A511" s="12">
        <v>5</v>
      </c>
      <c r="B511" s="14">
        <v>145</v>
      </c>
      <c r="C511" s="12" t="s">
        <v>667</v>
      </c>
      <c r="E511" t="str">
        <f t="shared" si="7"/>
        <v>145-NARRILLOS DEL REBOLLAR</v>
      </c>
    </row>
    <row r="512" spans="1:5" x14ac:dyDescent="0.3">
      <c r="A512" s="12">
        <v>5</v>
      </c>
      <c r="B512" s="14">
        <v>147</v>
      </c>
      <c r="C512" s="12" t="s">
        <v>668</v>
      </c>
      <c r="E512" t="str">
        <f t="shared" si="7"/>
        <v>147-NARROS DEL CASTILLO</v>
      </c>
    </row>
    <row r="513" spans="1:5" x14ac:dyDescent="0.3">
      <c r="A513" s="12">
        <v>5</v>
      </c>
      <c r="B513" s="14">
        <v>148</v>
      </c>
      <c r="C513" s="12" t="s">
        <v>669</v>
      </c>
      <c r="E513" t="str">
        <f t="shared" si="7"/>
        <v>148-NARROS DEL PUERTO</v>
      </c>
    </row>
    <row r="514" spans="1:5" x14ac:dyDescent="0.3">
      <c r="A514" s="12">
        <v>5</v>
      </c>
      <c r="B514" s="14">
        <v>149</v>
      </c>
      <c r="C514" s="12" t="s">
        <v>670</v>
      </c>
      <c r="E514" t="str">
        <f t="shared" si="7"/>
        <v>149-NARROS DE SALDUEÑA</v>
      </c>
    </row>
    <row r="515" spans="1:5" x14ac:dyDescent="0.3">
      <c r="A515" s="12">
        <v>5</v>
      </c>
      <c r="B515" s="14">
        <v>151</v>
      </c>
      <c r="C515" s="12" t="s">
        <v>671</v>
      </c>
      <c r="E515" t="str">
        <f t="shared" ref="E515:E578" si="8">CONCATENATE(B515,"-",C515)</f>
        <v>151-NAVACEPEDILLA DE CORNEJA</v>
      </c>
    </row>
    <row r="516" spans="1:5" x14ac:dyDescent="0.3">
      <c r="A516" s="12">
        <v>5</v>
      </c>
      <c r="B516" s="14">
        <v>152</v>
      </c>
      <c r="C516" s="12" t="s">
        <v>672</v>
      </c>
      <c r="E516" t="str">
        <f t="shared" si="8"/>
        <v>152-NAVA DE AREVALO</v>
      </c>
    </row>
    <row r="517" spans="1:5" x14ac:dyDescent="0.3">
      <c r="A517" s="12">
        <v>5</v>
      </c>
      <c r="B517" s="14">
        <v>153</v>
      </c>
      <c r="C517" s="12" t="s">
        <v>673</v>
      </c>
      <c r="E517" t="str">
        <f t="shared" si="8"/>
        <v>153-NAVA DEL BARCO</v>
      </c>
    </row>
    <row r="518" spans="1:5" x14ac:dyDescent="0.3">
      <c r="A518" s="12">
        <v>5</v>
      </c>
      <c r="B518" s="14">
        <v>154</v>
      </c>
      <c r="C518" s="12" t="s">
        <v>674</v>
      </c>
      <c r="E518" t="str">
        <f t="shared" si="8"/>
        <v>154-NAVADIJOS</v>
      </c>
    </row>
    <row r="519" spans="1:5" x14ac:dyDescent="0.3">
      <c r="A519" s="12">
        <v>5</v>
      </c>
      <c r="B519" s="14">
        <v>155</v>
      </c>
      <c r="C519" s="12" t="s">
        <v>675</v>
      </c>
      <c r="E519" t="str">
        <f t="shared" si="8"/>
        <v>155-NAVAESCURIAL</v>
      </c>
    </row>
    <row r="520" spans="1:5" x14ac:dyDescent="0.3">
      <c r="A520" s="12">
        <v>5</v>
      </c>
      <c r="B520" s="14">
        <v>156</v>
      </c>
      <c r="C520" s="12" t="s">
        <v>676</v>
      </c>
      <c r="E520" t="str">
        <f t="shared" si="8"/>
        <v>156-NAVAHONDILLA</v>
      </c>
    </row>
    <row r="521" spans="1:5" x14ac:dyDescent="0.3">
      <c r="A521" s="12">
        <v>5</v>
      </c>
      <c r="B521" s="14">
        <v>157</v>
      </c>
      <c r="C521" s="12" t="s">
        <v>677</v>
      </c>
      <c r="E521" t="str">
        <f t="shared" si="8"/>
        <v>157-NAVALACRUZ</v>
      </c>
    </row>
    <row r="522" spans="1:5" x14ac:dyDescent="0.3">
      <c r="A522" s="12">
        <v>5</v>
      </c>
      <c r="B522" s="14">
        <v>158</v>
      </c>
      <c r="C522" s="12" t="s">
        <v>678</v>
      </c>
      <c r="E522" t="str">
        <f t="shared" si="8"/>
        <v>158-NAVALMORAL</v>
      </c>
    </row>
    <row r="523" spans="1:5" x14ac:dyDescent="0.3">
      <c r="A523" s="12">
        <v>5</v>
      </c>
      <c r="B523" s="14">
        <v>159</v>
      </c>
      <c r="C523" s="12" t="s">
        <v>679</v>
      </c>
      <c r="E523" t="str">
        <f t="shared" si="8"/>
        <v>159-NAVALONGUILLA</v>
      </c>
    </row>
    <row r="524" spans="1:5" x14ac:dyDescent="0.3">
      <c r="A524" s="12">
        <v>5</v>
      </c>
      <c r="B524" s="14">
        <v>160</v>
      </c>
      <c r="C524" s="12" t="s">
        <v>680</v>
      </c>
      <c r="E524" t="str">
        <f t="shared" si="8"/>
        <v>160-NAVALOSA</v>
      </c>
    </row>
    <row r="525" spans="1:5" x14ac:dyDescent="0.3">
      <c r="A525" s="12">
        <v>5</v>
      </c>
      <c r="B525" s="14">
        <v>161</v>
      </c>
      <c r="C525" s="12" t="s">
        <v>681</v>
      </c>
      <c r="E525" t="str">
        <f t="shared" si="8"/>
        <v>161-NAVALPERAL DE PINARES</v>
      </c>
    </row>
    <row r="526" spans="1:5" x14ac:dyDescent="0.3">
      <c r="A526" s="12">
        <v>5</v>
      </c>
      <c r="B526" s="14">
        <v>162</v>
      </c>
      <c r="C526" s="12" t="s">
        <v>682</v>
      </c>
      <c r="E526" t="str">
        <f t="shared" si="8"/>
        <v>162-NAVALPERAL DE TORMES</v>
      </c>
    </row>
    <row r="527" spans="1:5" x14ac:dyDescent="0.3">
      <c r="A527" s="12">
        <v>5</v>
      </c>
      <c r="B527" s="14">
        <v>163</v>
      </c>
      <c r="C527" s="12" t="s">
        <v>683</v>
      </c>
      <c r="E527" t="str">
        <f t="shared" si="8"/>
        <v>163-NAVALUENGA</v>
      </c>
    </row>
    <row r="528" spans="1:5" x14ac:dyDescent="0.3">
      <c r="A528" s="12">
        <v>5</v>
      </c>
      <c r="B528" s="14">
        <v>164</v>
      </c>
      <c r="C528" s="12" t="s">
        <v>684</v>
      </c>
      <c r="E528" t="str">
        <f t="shared" si="8"/>
        <v>164-NAVAQUESERA</v>
      </c>
    </row>
    <row r="529" spans="1:5" x14ac:dyDescent="0.3">
      <c r="A529" s="12">
        <v>5</v>
      </c>
      <c r="B529" s="14">
        <v>165</v>
      </c>
      <c r="C529" s="12" t="s">
        <v>685</v>
      </c>
      <c r="E529" t="str">
        <f t="shared" si="8"/>
        <v>165-NAVARREDONDA DE GREDOS</v>
      </c>
    </row>
    <row r="530" spans="1:5" x14ac:dyDescent="0.3">
      <c r="A530" s="12">
        <v>5</v>
      </c>
      <c r="B530" s="14">
        <v>166</v>
      </c>
      <c r="C530" s="12" t="s">
        <v>686</v>
      </c>
      <c r="E530" t="str">
        <f t="shared" si="8"/>
        <v>166-NAVARREDONDILLA</v>
      </c>
    </row>
    <row r="531" spans="1:5" x14ac:dyDescent="0.3">
      <c r="A531" s="12">
        <v>5</v>
      </c>
      <c r="B531" s="14">
        <v>167</v>
      </c>
      <c r="C531" s="12" t="s">
        <v>687</v>
      </c>
      <c r="E531" t="str">
        <f t="shared" si="8"/>
        <v>167-NAVARREVISCA</v>
      </c>
    </row>
    <row r="532" spans="1:5" x14ac:dyDescent="0.3">
      <c r="A532" s="12">
        <v>5</v>
      </c>
      <c r="B532" s="14">
        <v>168</v>
      </c>
      <c r="C532" s="12" t="s">
        <v>688</v>
      </c>
      <c r="E532" t="str">
        <f t="shared" si="8"/>
        <v>168-NAVAS DEL MARQUES, LAS</v>
      </c>
    </row>
    <row r="533" spans="1:5" x14ac:dyDescent="0.3">
      <c r="A533" s="12">
        <v>5</v>
      </c>
      <c r="B533" s="14">
        <v>169</v>
      </c>
      <c r="C533" s="12" t="s">
        <v>689</v>
      </c>
      <c r="E533" t="str">
        <f t="shared" si="8"/>
        <v>169-NAVATALGORDO</v>
      </c>
    </row>
    <row r="534" spans="1:5" x14ac:dyDescent="0.3">
      <c r="A534" s="12">
        <v>5</v>
      </c>
      <c r="B534" s="14">
        <v>170</v>
      </c>
      <c r="C534" s="12" t="s">
        <v>690</v>
      </c>
      <c r="E534" t="str">
        <f t="shared" si="8"/>
        <v>170-NAVATEJARES</v>
      </c>
    </row>
    <row r="535" spans="1:5" x14ac:dyDescent="0.3">
      <c r="A535" s="12">
        <v>5</v>
      </c>
      <c r="B535" s="14">
        <v>171</v>
      </c>
      <c r="C535" s="12" t="s">
        <v>691</v>
      </c>
      <c r="E535" t="str">
        <f t="shared" si="8"/>
        <v>171-NEILA DE SAN MIGUEL</v>
      </c>
    </row>
    <row r="536" spans="1:5" x14ac:dyDescent="0.3">
      <c r="A536" s="12">
        <v>5</v>
      </c>
      <c r="B536" s="14">
        <v>172</v>
      </c>
      <c r="C536" s="12" t="s">
        <v>692</v>
      </c>
      <c r="E536" t="str">
        <f t="shared" si="8"/>
        <v>172-NIHARRA</v>
      </c>
    </row>
    <row r="537" spans="1:5" x14ac:dyDescent="0.3">
      <c r="A537" s="12">
        <v>5</v>
      </c>
      <c r="B537" s="14">
        <v>173</v>
      </c>
      <c r="C537" s="12" t="s">
        <v>693</v>
      </c>
      <c r="E537" t="str">
        <f t="shared" si="8"/>
        <v>173-OJOS-ALBOS</v>
      </c>
    </row>
    <row r="538" spans="1:5" x14ac:dyDescent="0.3">
      <c r="A538" s="12">
        <v>5</v>
      </c>
      <c r="B538" s="14">
        <v>174</v>
      </c>
      <c r="C538" s="12" t="s">
        <v>694</v>
      </c>
      <c r="E538" t="str">
        <f t="shared" si="8"/>
        <v>174-ORBITA</v>
      </c>
    </row>
    <row r="539" spans="1:5" x14ac:dyDescent="0.3">
      <c r="A539" s="12">
        <v>5</v>
      </c>
      <c r="B539" s="14">
        <v>175</v>
      </c>
      <c r="C539" s="12" t="s">
        <v>695</v>
      </c>
      <c r="E539" t="str">
        <f t="shared" si="8"/>
        <v>175-OSO, EL</v>
      </c>
    </row>
    <row r="540" spans="1:5" x14ac:dyDescent="0.3">
      <c r="A540" s="12">
        <v>5</v>
      </c>
      <c r="B540" s="14">
        <v>176</v>
      </c>
      <c r="C540" s="12" t="s">
        <v>696</v>
      </c>
      <c r="E540" t="str">
        <f t="shared" si="8"/>
        <v>176-PADIERNOS</v>
      </c>
    </row>
    <row r="541" spans="1:5" x14ac:dyDescent="0.3">
      <c r="A541" s="12">
        <v>5</v>
      </c>
      <c r="B541" s="14">
        <v>177</v>
      </c>
      <c r="C541" s="12" t="s">
        <v>697</v>
      </c>
      <c r="E541" t="str">
        <f t="shared" si="8"/>
        <v>177-PAJARES DE ADAJA</v>
      </c>
    </row>
    <row r="542" spans="1:5" x14ac:dyDescent="0.3">
      <c r="A542" s="12">
        <v>5</v>
      </c>
      <c r="B542" s="14">
        <v>178</v>
      </c>
      <c r="C542" s="12" t="s">
        <v>698</v>
      </c>
      <c r="E542" t="str">
        <f t="shared" si="8"/>
        <v>178-PALACIOS DE GODA</v>
      </c>
    </row>
    <row r="543" spans="1:5" x14ac:dyDescent="0.3">
      <c r="A543" s="12">
        <v>5</v>
      </c>
      <c r="B543" s="14">
        <v>179</v>
      </c>
      <c r="C543" s="12" t="s">
        <v>699</v>
      </c>
      <c r="E543" t="str">
        <f t="shared" si="8"/>
        <v>179-PAPATRIGO</v>
      </c>
    </row>
    <row r="544" spans="1:5" x14ac:dyDescent="0.3">
      <c r="A544" s="12">
        <v>5</v>
      </c>
      <c r="B544" s="14">
        <v>180</v>
      </c>
      <c r="C544" s="12" t="s">
        <v>700</v>
      </c>
      <c r="E544" t="str">
        <f t="shared" si="8"/>
        <v>180-PARRAL, EL</v>
      </c>
    </row>
    <row r="545" spans="1:5" x14ac:dyDescent="0.3">
      <c r="A545" s="12">
        <v>5</v>
      </c>
      <c r="B545" s="14">
        <v>181</v>
      </c>
      <c r="C545" s="12" t="s">
        <v>701</v>
      </c>
      <c r="E545" t="str">
        <f t="shared" si="8"/>
        <v>181-PASCUALCOBO</v>
      </c>
    </row>
    <row r="546" spans="1:5" x14ac:dyDescent="0.3">
      <c r="A546" s="12">
        <v>5</v>
      </c>
      <c r="B546" s="14">
        <v>182</v>
      </c>
      <c r="C546" s="12" t="s">
        <v>702</v>
      </c>
      <c r="E546" t="str">
        <f t="shared" si="8"/>
        <v>182-PEDRO BERNARDO</v>
      </c>
    </row>
    <row r="547" spans="1:5" x14ac:dyDescent="0.3">
      <c r="A547" s="12">
        <v>5</v>
      </c>
      <c r="B547" s="14">
        <v>183</v>
      </c>
      <c r="C547" s="12" t="s">
        <v>703</v>
      </c>
      <c r="E547" t="str">
        <f t="shared" si="8"/>
        <v>183-PEDRO-RODRIGUEZ</v>
      </c>
    </row>
    <row r="548" spans="1:5" x14ac:dyDescent="0.3">
      <c r="A548" s="12">
        <v>5</v>
      </c>
      <c r="B548" s="14">
        <v>184</v>
      </c>
      <c r="C548" s="12" t="s">
        <v>704</v>
      </c>
      <c r="E548" t="str">
        <f t="shared" si="8"/>
        <v>184-PEGUERINOS</v>
      </c>
    </row>
    <row r="549" spans="1:5" x14ac:dyDescent="0.3">
      <c r="A549" s="12">
        <v>5</v>
      </c>
      <c r="B549" s="14">
        <v>185</v>
      </c>
      <c r="C549" s="12" t="s">
        <v>705</v>
      </c>
      <c r="E549" t="str">
        <f t="shared" si="8"/>
        <v>185-PEÑALBA DE AVILA</v>
      </c>
    </row>
    <row r="550" spans="1:5" x14ac:dyDescent="0.3">
      <c r="A550" s="12">
        <v>5</v>
      </c>
      <c r="B550" s="14">
        <v>186</v>
      </c>
      <c r="C550" s="12" t="s">
        <v>706</v>
      </c>
      <c r="E550" t="str">
        <f t="shared" si="8"/>
        <v>186-PIEDRAHITA</v>
      </c>
    </row>
    <row r="551" spans="1:5" x14ac:dyDescent="0.3">
      <c r="A551" s="12">
        <v>5</v>
      </c>
      <c r="B551" s="14">
        <v>187</v>
      </c>
      <c r="C551" s="12" t="s">
        <v>707</v>
      </c>
      <c r="E551" t="str">
        <f t="shared" si="8"/>
        <v>187-PIEDRALAVES</v>
      </c>
    </row>
    <row r="552" spans="1:5" x14ac:dyDescent="0.3">
      <c r="A552" s="12">
        <v>5</v>
      </c>
      <c r="B552" s="14">
        <v>188</v>
      </c>
      <c r="C552" s="12" t="s">
        <v>708</v>
      </c>
      <c r="E552" t="str">
        <f t="shared" si="8"/>
        <v>188-POVEDA</v>
      </c>
    </row>
    <row r="553" spans="1:5" x14ac:dyDescent="0.3">
      <c r="A553" s="12">
        <v>5</v>
      </c>
      <c r="B553" s="14">
        <v>189</v>
      </c>
      <c r="C553" s="12" t="s">
        <v>709</v>
      </c>
      <c r="E553" t="str">
        <f t="shared" si="8"/>
        <v>189-POYALES DEL HOYO</v>
      </c>
    </row>
    <row r="554" spans="1:5" x14ac:dyDescent="0.3">
      <c r="A554" s="12">
        <v>5</v>
      </c>
      <c r="B554" s="14">
        <v>190</v>
      </c>
      <c r="C554" s="12" t="s">
        <v>710</v>
      </c>
      <c r="E554" t="str">
        <f t="shared" si="8"/>
        <v>190-POZANCO</v>
      </c>
    </row>
    <row r="555" spans="1:5" x14ac:dyDescent="0.3">
      <c r="A555" s="12">
        <v>5</v>
      </c>
      <c r="B555" s="14">
        <v>191</v>
      </c>
      <c r="C555" s="12" t="s">
        <v>711</v>
      </c>
      <c r="E555" t="str">
        <f t="shared" si="8"/>
        <v>191-PRADOSEGAR</v>
      </c>
    </row>
    <row r="556" spans="1:5" x14ac:dyDescent="0.3">
      <c r="A556" s="12">
        <v>5</v>
      </c>
      <c r="B556" s="14">
        <v>192</v>
      </c>
      <c r="C556" s="12" t="s">
        <v>712</v>
      </c>
      <c r="E556" t="str">
        <f t="shared" si="8"/>
        <v>192-PUERTO CASTILLA</v>
      </c>
    </row>
    <row r="557" spans="1:5" x14ac:dyDescent="0.3">
      <c r="A557" s="12">
        <v>5</v>
      </c>
      <c r="B557" s="14">
        <v>193</v>
      </c>
      <c r="C557" s="12" t="s">
        <v>713</v>
      </c>
      <c r="E557" t="str">
        <f t="shared" si="8"/>
        <v>193-RASUEROS</v>
      </c>
    </row>
    <row r="558" spans="1:5" x14ac:dyDescent="0.3">
      <c r="A558" s="12">
        <v>5</v>
      </c>
      <c r="B558" s="14">
        <v>194</v>
      </c>
      <c r="C558" s="12" t="s">
        <v>714</v>
      </c>
      <c r="E558" t="str">
        <f t="shared" si="8"/>
        <v>194-RIOCABADO</v>
      </c>
    </row>
    <row r="559" spans="1:5" x14ac:dyDescent="0.3">
      <c r="A559" s="12">
        <v>5</v>
      </c>
      <c r="B559" s="14">
        <v>195</v>
      </c>
      <c r="C559" s="12" t="s">
        <v>715</v>
      </c>
      <c r="E559" t="str">
        <f t="shared" si="8"/>
        <v>195-RIOFRIO</v>
      </c>
    </row>
    <row r="560" spans="1:5" x14ac:dyDescent="0.3">
      <c r="A560" s="12">
        <v>5</v>
      </c>
      <c r="B560" s="14">
        <v>196</v>
      </c>
      <c r="C560" s="12" t="s">
        <v>716</v>
      </c>
      <c r="E560" t="str">
        <f t="shared" si="8"/>
        <v>196-RIVILLA DE BARAJAS</v>
      </c>
    </row>
    <row r="561" spans="1:5" x14ac:dyDescent="0.3">
      <c r="A561" s="12">
        <v>5</v>
      </c>
      <c r="B561" s="14">
        <v>197</v>
      </c>
      <c r="C561" s="12" t="s">
        <v>717</v>
      </c>
      <c r="E561" t="str">
        <f t="shared" si="8"/>
        <v>197-SALOBRAL</v>
      </c>
    </row>
    <row r="562" spans="1:5" x14ac:dyDescent="0.3">
      <c r="A562" s="12">
        <v>5</v>
      </c>
      <c r="B562" s="14">
        <v>198</v>
      </c>
      <c r="C562" s="12" t="s">
        <v>718</v>
      </c>
      <c r="E562" t="str">
        <f t="shared" si="8"/>
        <v>198-SALVADIOS</v>
      </c>
    </row>
    <row r="563" spans="1:5" x14ac:dyDescent="0.3">
      <c r="A563" s="12">
        <v>5</v>
      </c>
      <c r="B563" s="14">
        <v>199</v>
      </c>
      <c r="C563" s="12" t="s">
        <v>719</v>
      </c>
      <c r="E563" t="str">
        <f t="shared" si="8"/>
        <v>199-SAN BARTOLOME DE BEJAR</v>
      </c>
    </row>
    <row r="564" spans="1:5" x14ac:dyDescent="0.3">
      <c r="A564" s="12">
        <v>5</v>
      </c>
      <c r="B564" s="14">
        <v>200</v>
      </c>
      <c r="C564" s="12" t="s">
        <v>720</v>
      </c>
      <c r="E564" t="str">
        <f t="shared" si="8"/>
        <v>200-SAN BARTOLOME DE CORNEJA</v>
      </c>
    </row>
    <row r="565" spans="1:5" x14ac:dyDescent="0.3">
      <c r="A565" s="12">
        <v>5</v>
      </c>
      <c r="B565" s="14">
        <v>201</v>
      </c>
      <c r="C565" s="12" t="s">
        <v>721</v>
      </c>
      <c r="E565" t="str">
        <f t="shared" si="8"/>
        <v>201-SAN BARTOLOME DE PINARES</v>
      </c>
    </row>
    <row r="566" spans="1:5" x14ac:dyDescent="0.3">
      <c r="A566" s="12">
        <v>5</v>
      </c>
      <c r="B566" s="14">
        <v>204</v>
      </c>
      <c r="C566" s="12" t="s">
        <v>722</v>
      </c>
      <c r="E566" t="str">
        <f t="shared" si="8"/>
        <v>204-SANCHIDRIAN</v>
      </c>
    </row>
    <row r="567" spans="1:5" x14ac:dyDescent="0.3">
      <c r="A567" s="12">
        <v>5</v>
      </c>
      <c r="B567" s="14">
        <v>205</v>
      </c>
      <c r="C567" s="12" t="s">
        <v>723</v>
      </c>
      <c r="E567" t="str">
        <f t="shared" si="8"/>
        <v>205-SANCHORREJA</v>
      </c>
    </row>
    <row r="568" spans="1:5" x14ac:dyDescent="0.3">
      <c r="A568" s="12">
        <v>5</v>
      </c>
      <c r="B568" s="14">
        <v>206</v>
      </c>
      <c r="C568" s="12" t="s">
        <v>724</v>
      </c>
      <c r="E568" t="str">
        <f t="shared" si="8"/>
        <v>206-SAN ESTEBAN DE LOS PATOS</v>
      </c>
    </row>
    <row r="569" spans="1:5" x14ac:dyDescent="0.3">
      <c r="A569" s="12">
        <v>5</v>
      </c>
      <c r="B569" s="14">
        <v>207</v>
      </c>
      <c r="C569" s="12" t="s">
        <v>725</v>
      </c>
      <c r="E569" t="str">
        <f t="shared" si="8"/>
        <v>207-SAN ESTEBAN DEL VALLE</v>
      </c>
    </row>
    <row r="570" spans="1:5" x14ac:dyDescent="0.3">
      <c r="A570" s="12">
        <v>5</v>
      </c>
      <c r="B570" s="14">
        <v>208</v>
      </c>
      <c r="C570" s="12" t="s">
        <v>726</v>
      </c>
      <c r="E570" t="str">
        <f t="shared" si="8"/>
        <v>208-SAN ESTEBAN DE ZAPARDIEL</v>
      </c>
    </row>
    <row r="571" spans="1:5" x14ac:dyDescent="0.3">
      <c r="A571" s="12">
        <v>5</v>
      </c>
      <c r="B571" s="14">
        <v>209</v>
      </c>
      <c r="C571" s="12" t="s">
        <v>727</v>
      </c>
      <c r="E571" t="str">
        <f t="shared" si="8"/>
        <v>209-SAN GARCIA DE INGELMOS</v>
      </c>
    </row>
    <row r="572" spans="1:5" x14ac:dyDescent="0.3">
      <c r="A572" s="12">
        <v>5</v>
      </c>
      <c r="B572" s="14">
        <v>210</v>
      </c>
      <c r="C572" s="12" t="s">
        <v>728</v>
      </c>
      <c r="E572" t="str">
        <f t="shared" si="8"/>
        <v>210-SAN JUAN DE LA ENCINILLA</v>
      </c>
    </row>
    <row r="573" spans="1:5" x14ac:dyDescent="0.3">
      <c r="A573" s="12">
        <v>5</v>
      </c>
      <c r="B573" s="14">
        <v>211</v>
      </c>
      <c r="C573" s="12" t="s">
        <v>729</v>
      </c>
      <c r="E573" t="str">
        <f t="shared" si="8"/>
        <v>211-SAN JUAN DE LA NAVA</v>
      </c>
    </row>
    <row r="574" spans="1:5" x14ac:dyDescent="0.3">
      <c r="A574" s="12">
        <v>5</v>
      </c>
      <c r="B574" s="14">
        <v>212</v>
      </c>
      <c r="C574" s="12" t="s">
        <v>730</v>
      </c>
      <c r="E574" t="str">
        <f t="shared" si="8"/>
        <v>212-SAN JUAN DEL MOLINILLO</v>
      </c>
    </row>
    <row r="575" spans="1:5" x14ac:dyDescent="0.3">
      <c r="A575" s="12">
        <v>5</v>
      </c>
      <c r="B575" s="14">
        <v>213</v>
      </c>
      <c r="C575" s="12" t="s">
        <v>731</v>
      </c>
      <c r="E575" t="str">
        <f t="shared" si="8"/>
        <v>213-SAN JUAN DEL OLMO</v>
      </c>
    </row>
    <row r="576" spans="1:5" x14ac:dyDescent="0.3">
      <c r="A576" s="12">
        <v>5</v>
      </c>
      <c r="B576" s="14">
        <v>214</v>
      </c>
      <c r="C576" s="12" t="s">
        <v>732</v>
      </c>
      <c r="E576" t="str">
        <f t="shared" si="8"/>
        <v>214-SAN LORENZO DE TORMES</v>
      </c>
    </row>
    <row r="577" spans="1:5" x14ac:dyDescent="0.3">
      <c r="A577" s="12">
        <v>5</v>
      </c>
      <c r="B577" s="14">
        <v>215</v>
      </c>
      <c r="C577" s="12" t="s">
        <v>733</v>
      </c>
      <c r="E577" t="str">
        <f t="shared" si="8"/>
        <v>215-SAN MARTIN DE LA VEGA DEL ALBERCHE</v>
      </c>
    </row>
    <row r="578" spans="1:5" x14ac:dyDescent="0.3">
      <c r="A578" s="12">
        <v>5</v>
      </c>
      <c r="B578" s="14">
        <v>216</v>
      </c>
      <c r="C578" s="12" t="s">
        <v>734</v>
      </c>
      <c r="E578" t="str">
        <f t="shared" si="8"/>
        <v>216-SAN MARTIN DEL PIMPOLLAR</v>
      </c>
    </row>
    <row r="579" spans="1:5" x14ac:dyDescent="0.3">
      <c r="A579" s="12">
        <v>5</v>
      </c>
      <c r="B579" s="14">
        <v>217</v>
      </c>
      <c r="C579" s="12" t="s">
        <v>735</v>
      </c>
      <c r="E579" t="str">
        <f t="shared" ref="E579:E642" si="9">CONCATENATE(B579,"-",C579)</f>
        <v>217-SAN MIGUEL DE CORNEJA</v>
      </c>
    </row>
    <row r="580" spans="1:5" x14ac:dyDescent="0.3">
      <c r="A580" s="12">
        <v>5</v>
      </c>
      <c r="B580" s="14">
        <v>218</v>
      </c>
      <c r="C580" s="12" t="s">
        <v>736</v>
      </c>
      <c r="E580" t="str">
        <f t="shared" si="9"/>
        <v>218-SAN MIGUEL DE SERREZUELA</v>
      </c>
    </row>
    <row r="581" spans="1:5" x14ac:dyDescent="0.3">
      <c r="A581" s="12">
        <v>5</v>
      </c>
      <c r="B581" s="14">
        <v>219</v>
      </c>
      <c r="C581" s="12" t="s">
        <v>737</v>
      </c>
      <c r="E581" t="str">
        <f t="shared" si="9"/>
        <v>219-SAN PASCUAL</v>
      </c>
    </row>
    <row r="582" spans="1:5" x14ac:dyDescent="0.3">
      <c r="A582" s="12">
        <v>5</v>
      </c>
      <c r="B582" s="14">
        <v>220</v>
      </c>
      <c r="C582" s="12" t="s">
        <v>738</v>
      </c>
      <c r="E582" t="str">
        <f t="shared" si="9"/>
        <v>220-SAN PEDRO DEL ARROYO</v>
      </c>
    </row>
    <row r="583" spans="1:5" x14ac:dyDescent="0.3">
      <c r="A583" s="12">
        <v>5</v>
      </c>
      <c r="B583" s="14">
        <v>221</v>
      </c>
      <c r="C583" s="12" t="s">
        <v>739</v>
      </c>
      <c r="E583" t="str">
        <f t="shared" si="9"/>
        <v>221-SANTA CRUZ DEL VALLE</v>
      </c>
    </row>
    <row r="584" spans="1:5" x14ac:dyDescent="0.3">
      <c r="A584" s="12">
        <v>5</v>
      </c>
      <c r="B584" s="14">
        <v>222</v>
      </c>
      <c r="C584" s="12" t="s">
        <v>740</v>
      </c>
      <c r="E584" t="str">
        <f t="shared" si="9"/>
        <v>222-SANTA CRUZ DE PINARES</v>
      </c>
    </row>
    <row r="585" spans="1:5" x14ac:dyDescent="0.3">
      <c r="A585" s="12">
        <v>5</v>
      </c>
      <c r="B585" s="14">
        <v>224</v>
      </c>
      <c r="C585" s="12" t="s">
        <v>741</v>
      </c>
      <c r="E585" t="str">
        <f t="shared" si="9"/>
        <v>224-SANTA MARIA DEL ARROYO</v>
      </c>
    </row>
    <row r="586" spans="1:5" x14ac:dyDescent="0.3">
      <c r="A586" s="12">
        <v>5</v>
      </c>
      <c r="B586" s="14">
        <v>225</v>
      </c>
      <c r="C586" s="12" t="s">
        <v>742</v>
      </c>
      <c r="E586" t="str">
        <f t="shared" si="9"/>
        <v>225-SANTA MARIA DEL BERROCAL</v>
      </c>
    </row>
    <row r="587" spans="1:5" x14ac:dyDescent="0.3">
      <c r="A587" s="12">
        <v>5</v>
      </c>
      <c r="B587" s="14">
        <v>226</v>
      </c>
      <c r="C587" s="12" t="s">
        <v>743</v>
      </c>
      <c r="E587" t="str">
        <f t="shared" si="9"/>
        <v>226-SANTA MARIA DE LOS CABALLEROS</v>
      </c>
    </row>
    <row r="588" spans="1:5" x14ac:dyDescent="0.3">
      <c r="A588" s="12">
        <v>5</v>
      </c>
      <c r="B588" s="14">
        <v>227</v>
      </c>
      <c r="C588" s="12" t="s">
        <v>744</v>
      </c>
      <c r="E588" t="str">
        <f t="shared" si="9"/>
        <v>227-SANTA MARIA DEL TIETAR</v>
      </c>
    </row>
    <row r="589" spans="1:5" x14ac:dyDescent="0.3">
      <c r="A589" s="12">
        <v>5</v>
      </c>
      <c r="B589" s="14">
        <v>228</v>
      </c>
      <c r="C589" s="12" t="s">
        <v>745</v>
      </c>
      <c r="E589" t="str">
        <f t="shared" si="9"/>
        <v>228-SANTIAGO DEL COLLADO</v>
      </c>
    </row>
    <row r="590" spans="1:5" x14ac:dyDescent="0.3">
      <c r="A590" s="12">
        <v>5</v>
      </c>
      <c r="B590" s="14">
        <v>229</v>
      </c>
      <c r="C590" s="12" t="s">
        <v>746</v>
      </c>
      <c r="E590" t="str">
        <f t="shared" si="9"/>
        <v>229-SANTO DOMINGO DE LAS POSADAS</v>
      </c>
    </row>
    <row r="591" spans="1:5" x14ac:dyDescent="0.3">
      <c r="A591" s="12">
        <v>5</v>
      </c>
      <c r="B591" s="14">
        <v>230</v>
      </c>
      <c r="C591" s="12" t="s">
        <v>747</v>
      </c>
      <c r="E591" t="str">
        <f t="shared" si="9"/>
        <v>230-SANTO TOME DE ZABARCOS</v>
      </c>
    </row>
    <row r="592" spans="1:5" x14ac:dyDescent="0.3">
      <c r="A592" s="12">
        <v>5</v>
      </c>
      <c r="B592" s="14">
        <v>231</v>
      </c>
      <c r="C592" s="12" t="s">
        <v>748</v>
      </c>
      <c r="E592" t="str">
        <f t="shared" si="9"/>
        <v>231-SAN VICENTE DE AREVALO</v>
      </c>
    </row>
    <row r="593" spans="1:5" x14ac:dyDescent="0.3">
      <c r="A593" s="12">
        <v>5</v>
      </c>
      <c r="B593" s="14">
        <v>232</v>
      </c>
      <c r="C593" s="12" t="s">
        <v>749</v>
      </c>
      <c r="E593" t="str">
        <f t="shared" si="9"/>
        <v>232-SERRADA, LA</v>
      </c>
    </row>
    <row r="594" spans="1:5" x14ac:dyDescent="0.3">
      <c r="A594" s="12">
        <v>5</v>
      </c>
      <c r="B594" s="14">
        <v>233</v>
      </c>
      <c r="C594" s="12" t="s">
        <v>750</v>
      </c>
      <c r="E594" t="str">
        <f t="shared" si="9"/>
        <v>233-SERRANILLOS</v>
      </c>
    </row>
    <row r="595" spans="1:5" x14ac:dyDescent="0.3">
      <c r="A595" s="12">
        <v>5</v>
      </c>
      <c r="B595" s="14">
        <v>234</v>
      </c>
      <c r="C595" s="12" t="s">
        <v>751</v>
      </c>
      <c r="E595" t="str">
        <f t="shared" si="9"/>
        <v>234-SIGERES</v>
      </c>
    </row>
    <row r="596" spans="1:5" x14ac:dyDescent="0.3">
      <c r="A596" s="12">
        <v>5</v>
      </c>
      <c r="B596" s="14">
        <v>235</v>
      </c>
      <c r="C596" s="12" t="s">
        <v>752</v>
      </c>
      <c r="E596" t="str">
        <f t="shared" si="9"/>
        <v>235-SINLABAJOS</v>
      </c>
    </row>
    <row r="597" spans="1:5" x14ac:dyDescent="0.3">
      <c r="A597" s="12">
        <v>5</v>
      </c>
      <c r="B597" s="14">
        <v>236</v>
      </c>
      <c r="C597" s="12" t="s">
        <v>753</v>
      </c>
      <c r="E597" t="str">
        <f t="shared" si="9"/>
        <v>236-SOLANA DE AVILA</v>
      </c>
    </row>
    <row r="598" spans="1:5" x14ac:dyDescent="0.3">
      <c r="A598" s="12">
        <v>5</v>
      </c>
      <c r="B598" s="14">
        <v>237</v>
      </c>
      <c r="C598" s="12" t="s">
        <v>754</v>
      </c>
      <c r="E598" t="str">
        <f t="shared" si="9"/>
        <v>237-SOLANA DE RIOALMAR</v>
      </c>
    </row>
    <row r="599" spans="1:5" x14ac:dyDescent="0.3">
      <c r="A599" s="12">
        <v>5</v>
      </c>
      <c r="B599" s="14">
        <v>238</v>
      </c>
      <c r="C599" s="12" t="s">
        <v>755</v>
      </c>
      <c r="E599" t="str">
        <f t="shared" si="9"/>
        <v>238-SOLOSANCHO</v>
      </c>
    </row>
    <row r="600" spans="1:5" x14ac:dyDescent="0.3">
      <c r="A600" s="12">
        <v>5</v>
      </c>
      <c r="B600" s="14">
        <v>239</v>
      </c>
      <c r="C600" s="12" t="s">
        <v>756</v>
      </c>
      <c r="E600" t="str">
        <f t="shared" si="9"/>
        <v>239-SOTALBO</v>
      </c>
    </row>
    <row r="601" spans="1:5" x14ac:dyDescent="0.3">
      <c r="A601" s="12">
        <v>5</v>
      </c>
      <c r="B601" s="14">
        <v>240</v>
      </c>
      <c r="C601" s="12" t="s">
        <v>757</v>
      </c>
      <c r="E601" t="str">
        <f t="shared" si="9"/>
        <v>240-SOTILLO DE LA ADRADA</v>
      </c>
    </row>
    <row r="602" spans="1:5" x14ac:dyDescent="0.3">
      <c r="A602" s="12">
        <v>5</v>
      </c>
      <c r="B602" s="14">
        <v>241</v>
      </c>
      <c r="C602" s="12" t="s">
        <v>758</v>
      </c>
      <c r="E602" t="str">
        <f t="shared" si="9"/>
        <v>241-TIEMBLO, EL</v>
      </c>
    </row>
    <row r="603" spans="1:5" x14ac:dyDescent="0.3">
      <c r="A603" s="12">
        <v>5</v>
      </c>
      <c r="B603" s="14">
        <v>242</v>
      </c>
      <c r="C603" s="12" t="s">
        <v>759</v>
      </c>
      <c r="E603" t="str">
        <f t="shared" si="9"/>
        <v>242-TIÑOSILLOS</v>
      </c>
    </row>
    <row r="604" spans="1:5" x14ac:dyDescent="0.3">
      <c r="A604" s="12">
        <v>5</v>
      </c>
      <c r="B604" s="14">
        <v>243</v>
      </c>
      <c r="C604" s="12" t="s">
        <v>760</v>
      </c>
      <c r="E604" t="str">
        <f t="shared" si="9"/>
        <v>243-TOLBAÑOS</v>
      </c>
    </row>
    <row r="605" spans="1:5" x14ac:dyDescent="0.3">
      <c r="A605" s="12">
        <v>5</v>
      </c>
      <c r="B605" s="14">
        <v>244</v>
      </c>
      <c r="C605" s="12" t="s">
        <v>761</v>
      </c>
      <c r="E605" t="str">
        <f t="shared" si="9"/>
        <v>244-TORMELLAS</v>
      </c>
    </row>
    <row r="606" spans="1:5" x14ac:dyDescent="0.3">
      <c r="A606" s="12">
        <v>5</v>
      </c>
      <c r="B606" s="14">
        <v>245</v>
      </c>
      <c r="C606" s="12" t="s">
        <v>762</v>
      </c>
      <c r="E606" t="str">
        <f t="shared" si="9"/>
        <v>245-TORNADIZOS DE AVILA</v>
      </c>
    </row>
    <row r="607" spans="1:5" x14ac:dyDescent="0.3">
      <c r="A607" s="12">
        <v>5</v>
      </c>
      <c r="B607" s="14">
        <v>246</v>
      </c>
      <c r="C607" s="12" t="s">
        <v>763</v>
      </c>
      <c r="E607" t="str">
        <f t="shared" si="9"/>
        <v>246-TORTOLES</v>
      </c>
    </row>
    <row r="608" spans="1:5" x14ac:dyDescent="0.3">
      <c r="A608" s="12">
        <v>5</v>
      </c>
      <c r="B608" s="14">
        <v>247</v>
      </c>
      <c r="C608" s="12" t="s">
        <v>764</v>
      </c>
      <c r="E608" t="str">
        <f t="shared" si="9"/>
        <v>247-TORRE, LA</v>
      </c>
    </row>
    <row r="609" spans="1:5" x14ac:dyDescent="0.3">
      <c r="A609" s="12">
        <v>5</v>
      </c>
      <c r="B609" s="14">
        <v>249</v>
      </c>
      <c r="C609" s="12" t="s">
        <v>765</v>
      </c>
      <c r="E609" t="str">
        <f t="shared" si="9"/>
        <v>249-UMBRIAS</v>
      </c>
    </row>
    <row r="610" spans="1:5" x14ac:dyDescent="0.3">
      <c r="A610" s="12">
        <v>5</v>
      </c>
      <c r="B610" s="14">
        <v>251</v>
      </c>
      <c r="C610" s="12" t="s">
        <v>766</v>
      </c>
      <c r="E610" t="str">
        <f t="shared" si="9"/>
        <v>251-VADILLO DE LA SIERRA</v>
      </c>
    </row>
    <row r="611" spans="1:5" x14ac:dyDescent="0.3">
      <c r="A611" s="12">
        <v>5</v>
      </c>
      <c r="B611" s="14">
        <v>252</v>
      </c>
      <c r="C611" s="12" t="s">
        <v>767</v>
      </c>
      <c r="E611" t="str">
        <f t="shared" si="9"/>
        <v>252-VALDECASA</v>
      </c>
    </row>
    <row r="612" spans="1:5" x14ac:dyDescent="0.3">
      <c r="A612" s="12">
        <v>5</v>
      </c>
      <c r="B612" s="14">
        <v>253</v>
      </c>
      <c r="C612" s="12" t="s">
        <v>768</v>
      </c>
      <c r="E612" t="str">
        <f t="shared" si="9"/>
        <v>253-VEGA DE SANTA MARIA</v>
      </c>
    </row>
    <row r="613" spans="1:5" x14ac:dyDescent="0.3">
      <c r="A613" s="12">
        <v>5</v>
      </c>
      <c r="B613" s="14">
        <v>254</v>
      </c>
      <c r="C613" s="12" t="s">
        <v>769</v>
      </c>
      <c r="E613" t="str">
        <f t="shared" si="9"/>
        <v>254-VELAYOS</v>
      </c>
    </row>
    <row r="614" spans="1:5" x14ac:dyDescent="0.3">
      <c r="A614" s="12">
        <v>5</v>
      </c>
      <c r="B614" s="14">
        <v>256</v>
      </c>
      <c r="C614" s="12" t="s">
        <v>770</v>
      </c>
      <c r="E614" t="str">
        <f t="shared" si="9"/>
        <v>256-VILLAFLOR</v>
      </c>
    </row>
    <row r="615" spans="1:5" x14ac:dyDescent="0.3">
      <c r="A615" s="12">
        <v>5</v>
      </c>
      <c r="B615" s="14">
        <v>257</v>
      </c>
      <c r="C615" s="12" t="s">
        <v>771</v>
      </c>
      <c r="E615" t="str">
        <f t="shared" si="9"/>
        <v>257-VILLAFRANCA DE LA SIERRA</v>
      </c>
    </row>
    <row r="616" spans="1:5" x14ac:dyDescent="0.3">
      <c r="A616" s="12">
        <v>5</v>
      </c>
      <c r="B616" s="14">
        <v>258</v>
      </c>
      <c r="C616" s="12" t="s">
        <v>772</v>
      </c>
      <c r="E616" t="str">
        <f t="shared" si="9"/>
        <v>258-VILLANUEVA DE GOMEZ</v>
      </c>
    </row>
    <row r="617" spans="1:5" x14ac:dyDescent="0.3">
      <c r="A617" s="12">
        <v>5</v>
      </c>
      <c r="B617" s="14">
        <v>259</v>
      </c>
      <c r="C617" s="12" t="s">
        <v>773</v>
      </c>
      <c r="E617" t="str">
        <f t="shared" si="9"/>
        <v>259-VILLANUEVA DEL ACERAL</v>
      </c>
    </row>
    <row r="618" spans="1:5" x14ac:dyDescent="0.3">
      <c r="A618" s="12">
        <v>5</v>
      </c>
      <c r="B618" s="14">
        <v>260</v>
      </c>
      <c r="C618" s="12" t="s">
        <v>774</v>
      </c>
      <c r="E618" t="str">
        <f t="shared" si="9"/>
        <v>260-VILLANUEVA DEL CAMPILLO</v>
      </c>
    </row>
    <row r="619" spans="1:5" x14ac:dyDescent="0.3">
      <c r="A619" s="12">
        <v>5</v>
      </c>
      <c r="B619" s="14">
        <v>261</v>
      </c>
      <c r="C619" s="12" t="s">
        <v>775</v>
      </c>
      <c r="E619" t="str">
        <f t="shared" si="9"/>
        <v>261-VILLAR DE CORNEJA</v>
      </c>
    </row>
    <row r="620" spans="1:5" x14ac:dyDescent="0.3">
      <c r="A620" s="12">
        <v>5</v>
      </c>
      <c r="B620" s="14">
        <v>262</v>
      </c>
      <c r="C620" s="12" t="s">
        <v>776</v>
      </c>
      <c r="E620" t="str">
        <f t="shared" si="9"/>
        <v>262-VILLAREJO DEL VALLE</v>
      </c>
    </row>
    <row r="621" spans="1:5" x14ac:dyDescent="0.3">
      <c r="A621" s="12">
        <v>5</v>
      </c>
      <c r="B621" s="14">
        <v>263</v>
      </c>
      <c r="C621" s="12" t="s">
        <v>777</v>
      </c>
      <c r="E621" t="str">
        <f t="shared" si="9"/>
        <v>263-VILLATORO</v>
      </c>
    </row>
    <row r="622" spans="1:5" x14ac:dyDescent="0.3">
      <c r="A622" s="12">
        <v>5</v>
      </c>
      <c r="B622" s="14">
        <v>264</v>
      </c>
      <c r="C622" s="12" t="s">
        <v>778</v>
      </c>
      <c r="E622" t="str">
        <f t="shared" si="9"/>
        <v>264-VIÑEGRA DE MORAÑA</v>
      </c>
    </row>
    <row r="623" spans="1:5" x14ac:dyDescent="0.3">
      <c r="A623" s="12">
        <v>5</v>
      </c>
      <c r="B623" s="14">
        <v>265</v>
      </c>
      <c r="C623" s="12" t="s">
        <v>779</v>
      </c>
      <c r="E623" t="str">
        <f t="shared" si="9"/>
        <v>265-VITA</v>
      </c>
    </row>
    <row r="624" spans="1:5" x14ac:dyDescent="0.3">
      <c r="A624" s="12">
        <v>5</v>
      </c>
      <c r="B624" s="14">
        <v>266</v>
      </c>
      <c r="C624" s="12" t="s">
        <v>780</v>
      </c>
      <c r="E624" t="str">
        <f t="shared" si="9"/>
        <v>266-ZAPARDIEL DE LA CAÑADA</v>
      </c>
    </row>
    <row r="625" spans="1:5" x14ac:dyDescent="0.3">
      <c r="A625" s="12">
        <v>5</v>
      </c>
      <c r="B625" s="14">
        <v>267</v>
      </c>
      <c r="C625" s="12" t="s">
        <v>781</v>
      </c>
      <c r="E625" t="str">
        <f t="shared" si="9"/>
        <v>267-ZAPARDIEL DE LA RIBERA</v>
      </c>
    </row>
    <row r="626" spans="1:5" x14ac:dyDescent="0.3">
      <c r="A626" s="12">
        <v>5</v>
      </c>
      <c r="B626" s="14">
        <v>901</v>
      </c>
      <c r="C626" s="12" t="s">
        <v>782</v>
      </c>
      <c r="E626" t="str">
        <f t="shared" si="9"/>
        <v>901-SAN JUAN DE GREDOS</v>
      </c>
    </row>
    <row r="627" spans="1:5" x14ac:dyDescent="0.3">
      <c r="A627" s="12">
        <v>5</v>
      </c>
      <c r="B627" s="14">
        <v>902</v>
      </c>
      <c r="C627" s="12" t="s">
        <v>783</v>
      </c>
      <c r="E627" t="str">
        <f t="shared" si="9"/>
        <v>902-SANTA MARIA DEL CUBILLO</v>
      </c>
    </row>
    <row r="628" spans="1:5" x14ac:dyDescent="0.3">
      <c r="A628" s="12">
        <v>5</v>
      </c>
      <c r="B628" s="14">
        <v>903</v>
      </c>
      <c r="C628" s="12" t="s">
        <v>784</v>
      </c>
      <c r="E628" t="str">
        <f t="shared" si="9"/>
        <v>903-DIEGO DEL CARPIO</v>
      </c>
    </row>
    <row r="629" spans="1:5" x14ac:dyDescent="0.3">
      <c r="A629" s="12">
        <v>5</v>
      </c>
      <c r="B629" s="14">
        <v>904</v>
      </c>
      <c r="C629" s="12" t="s">
        <v>785</v>
      </c>
      <c r="E629" t="str">
        <f t="shared" si="9"/>
        <v>904-SANTIAGO DEL TORMES</v>
      </c>
    </row>
    <row r="630" spans="1:5" x14ac:dyDescent="0.3">
      <c r="A630" s="12">
        <v>5</v>
      </c>
      <c r="B630" s="14">
        <v>905</v>
      </c>
      <c r="C630" s="12" t="s">
        <v>786</v>
      </c>
      <c r="E630" t="str">
        <f t="shared" si="9"/>
        <v>905-VILLANUEVA DE AVILA</v>
      </c>
    </row>
    <row r="631" spans="1:5" x14ac:dyDescent="0.3">
      <c r="A631" s="12">
        <v>6</v>
      </c>
      <c r="B631" s="14">
        <v>1</v>
      </c>
      <c r="C631" s="12" t="s">
        <v>787</v>
      </c>
      <c r="E631" t="str">
        <f t="shared" si="9"/>
        <v>1-ACEDERA</v>
      </c>
    </row>
    <row r="632" spans="1:5" x14ac:dyDescent="0.3">
      <c r="A632" s="12">
        <v>6</v>
      </c>
      <c r="B632" s="14">
        <v>2</v>
      </c>
      <c r="C632" s="12" t="s">
        <v>788</v>
      </c>
      <c r="E632" t="str">
        <f t="shared" si="9"/>
        <v>2-ACEUCHAL</v>
      </c>
    </row>
    <row r="633" spans="1:5" x14ac:dyDescent="0.3">
      <c r="A633" s="12">
        <v>6</v>
      </c>
      <c r="B633" s="14">
        <v>3</v>
      </c>
      <c r="C633" s="12" t="s">
        <v>789</v>
      </c>
      <c r="E633" t="str">
        <f t="shared" si="9"/>
        <v>3-AHILLONES</v>
      </c>
    </row>
    <row r="634" spans="1:5" x14ac:dyDescent="0.3">
      <c r="A634" s="12">
        <v>6</v>
      </c>
      <c r="B634" s="14">
        <v>4</v>
      </c>
      <c r="C634" s="12" t="s">
        <v>790</v>
      </c>
      <c r="E634" t="str">
        <f t="shared" si="9"/>
        <v>4-ALANGE</v>
      </c>
    </row>
    <row r="635" spans="1:5" x14ac:dyDescent="0.3">
      <c r="A635" s="12">
        <v>6</v>
      </c>
      <c r="B635" s="14">
        <v>5</v>
      </c>
      <c r="C635" s="12" t="s">
        <v>791</v>
      </c>
      <c r="E635" t="str">
        <f t="shared" si="9"/>
        <v>5-ALBUERA, LA</v>
      </c>
    </row>
    <row r="636" spans="1:5" x14ac:dyDescent="0.3">
      <c r="A636" s="12">
        <v>6</v>
      </c>
      <c r="B636" s="14">
        <v>6</v>
      </c>
      <c r="C636" s="12" t="s">
        <v>792</v>
      </c>
      <c r="E636" t="str">
        <f t="shared" si="9"/>
        <v>6-ALBURQUERQUE</v>
      </c>
    </row>
    <row r="637" spans="1:5" x14ac:dyDescent="0.3">
      <c r="A637" s="12">
        <v>6</v>
      </c>
      <c r="B637" s="14">
        <v>7</v>
      </c>
      <c r="C637" s="12" t="s">
        <v>793</v>
      </c>
      <c r="E637" t="str">
        <f t="shared" si="9"/>
        <v>7-ALCONCHEL</v>
      </c>
    </row>
    <row r="638" spans="1:5" x14ac:dyDescent="0.3">
      <c r="A638" s="12">
        <v>6</v>
      </c>
      <c r="B638" s="14">
        <v>8</v>
      </c>
      <c r="C638" s="12" t="s">
        <v>794</v>
      </c>
      <c r="E638" t="str">
        <f t="shared" si="9"/>
        <v>8-ALCONERA</v>
      </c>
    </row>
    <row r="639" spans="1:5" x14ac:dyDescent="0.3">
      <c r="A639" s="12">
        <v>6</v>
      </c>
      <c r="B639" s="14">
        <v>9</v>
      </c>
      <c r="C639" s="12" t="s">
        <v>795</v>
      </c>
      <c r="E639" t="str">
        <f t="shared" si="9"/>
        <v>9-ALJUCEN</v>
      </c>
    </row>
    <row r="640" spans="1:5" x14ac:dyDescent="0.3">
      <c r="A640" s="12">
        <v>6</v>
      </c>
      <c r="B640" s="14">
        <v>10</v>
      </c>
      <c r="C640" s="12" t="s">
        <v>796</v>
      </c>
      <c r="E640" t="str">
        <f t="shared" si="9"/>
        <v>10-ALMENDRAL</v>
      </c>
    </row>
    <row r="641" spans="1:5" x14ac:dyDescent="0.3">
      <c r="A641" s="12">
        <v>6</v>
      </c>
      <c r="B641" s="14">
        <v>11</v>
      </c>
      <c r="C641" s="12" t="s">
        <v>797</v>
      </c>
      <c r="E641" t="str">
        <f t="shared" si="9"/>
        <v>11-ALMENDRALEJO</v>
      </c>
    </row>
    <row r="642" spans="1:5" x14ac:dyDescent="0.3">
      <c r="A642" s="12">
        <v>6</v>
      </c>
      <c r="B642" s="14">
        <v>12</v>
      </c>
      <c r="C642" s="12" t="s">
        <v>798</v>
      </c>
      <c r="E642" t="str">
        <f t="shared" si="9"/>
        <v>12-ARROYO DE SAN SERVAN</v>
      </c>
    </row>
    <row r="643" spans="1:5" x14ac:dyDescent="0.3">
      <c r="A643" s="12">
        <v>6</v>
      </c>
      <c r="B643" s="14">
        <v>13</v>
      </c>
      <c r="C643" s="12" t="s">
        <v>799</v>
      </c>
      <c r="E643" t="str">
        <f t="shared" ref="E643:E706" si="10">CONCATENATE(B643,"-",C643)</f>
        <v>13-ATALAYA</v>
      </c>
    </row>
    <row r="644" spans="1:5" x14ac:dyDescent="0.3">
      <c r="A644" s="12">
        <v>6</v>
      </c>
      <c r="B644" s="14">
        <v>14</v>
      </c>
      <c r="C644" s="12" t="s">
        <v>800</v>
      </c>
      <c r="E644" t="str">
        <f t="shared" si="10"/>
        <v>14-AZUAGA</v>
      </c>
    </row>
    <row r="645" spans="1:5" x14ac:dyDescent="0.3">
      <c r="A645" s="12">
        <v>6</v>
      </c>
      <c r="B645" s="14">
        <v>15</v>
      </c>
      <c r="C645" s="12" t="s">
        <v>117</v>
      </c>
      <c r="E645" t="str">
        <f t="shared" si="10"/>
        <v>15-BADAJOZ</v>
      </c>
    </row>
    <row r="646" spans="1:5" x14ac:dyDescent="0.3">
      <c r="A646" s="12">
        <v>6</v>
      </c>
      <c r="B646" s="14">
        <v>16</v>
      </c>
      <c r="C646" s="12" t="s">
        <v>801</v>
      </c>
      <c r="E646" t="str">
        <f t="shared" si="10"/>
        <v>16-BARCARROTA</v>
      </c>
    </row>
    <row r="647" spans="1:5" x14ac:dyDescent="0.3">
      <c r="A647" s="12">
        <v>6</v>
      </c>
      <c r="B647" s="14">
        <v>17</v>
      </c>
      <c r="C647" s="12" t="s">
        <v>802</v>
      </c>
      <c r="E647" t="str">
        <f t="shared" si="10"/>
        <v>17-BATERNO</v>
      </c>
    </row>
    <row r="648" spans="1:5" x14ac:dyDescent="0.3">
      <c r="A648" s="12">
        <v>6</v>
      </c>
      <c r="B648" s="14">
        <v>18</v>
      </c>
      <c r="C648" s="12" t="s">
        <v>803</v>
      </c>
      <c r="E648" t="str">
        <f t="shared" si="10"/>
        <v>18-BENQUERENCIA DE LA SERENA</v>
      </c>
    </row>
    <row r="649" spans="1:5" x14ac:dyDescent="0.3">
      <c r="A649" s="12">
        <v>6</v>
      </c>
      <c r="B649" s="14">
        <v>19</v>
      </c>
      <c r="C649" s="12" t="s">
        <v>804</v>
      </c>
      <c r="E649" t="str">
        <f t="shared" si="10"/>
        <v>19-BERLANGA</v>
      </c>
    </row>
    <row r="650" spans="1:5" x14ac:dyDescent="0.3">
      <c r="A650" s="12">
        <v>6</v>
      </c>
      <c r="B650" s="14">
        <v>20</v>
      </c>
      <c r="C650" s="12" t="s">
        <v>805</v>
      </c>
      <c r="E650" t="str">
        <f t="shared" si="10"/>
        <v>20-BIENVENIDA</v>
      </c>
    </row>
    <row r="651" spans="1:5" x14ac:dyDescent="0.3">
      <c r="A651" s="12">
        <v>6</v>
      </c>
      <c r="B651" s="14">
        <v>21</v>
      </c>
      <c r="C651" s="12" t="s">
        <v>806</v>
      </c>
      <c r="E651" t="str">
        <f t="shared" si="10"/>
        <v>21-BODONAL DE LA SIERRA</v>
      </c>
    </row>
    <row r="652" spans="1:5" x14ac:dyDescent="0.3">
      <c r="A652" s="12">
        <v>6</v>
      </c>
      <c r="B652" s="14">
        <v>22</v>
      </c>
      <c r="C652" s="12" t="s">
        <v>807</v>
      </c>
      <c r="E652" t="str">
        <f t="shared" si="10"/>
        <v>22-BURGUILLOS DEL CERRO</v>
      </c>
    </row>
    <row r="653" spans="1:5" x14ac:dyDescent="0.3">
      <c r="A653" s="12">
        <v>6</v>
      </c>
      <c r="B653" s="14">
        <v>23</v>
      </c>
      <c r="C653" s="12" t="s">
        <v>808</v>
      </c>
      <c r="E653" t="str">
        <f t="shared" si="10"/>
        <v>23-CABEZA DEL BUEY</v>
      </c>
    </row>
    <row r="654" spans="1:5" x14ac:dyDescent="0.3">
      <c r="A654" s="12">
        <v>6</v>
      </c>
      <c r="B654" s="14">
        <v>24</v>
      </c>
      <c r="C654" s="12" t="s">
        <v>809</v>
      </c>
      <c r="E654" t="str">
        <f t="shared" si="10"/>
        <v>24-CABEZA LA VACA</v>
      </c>
    </row>
    <row r="655" spans="1:5" x14ac:dyDescent="0.3">
      <c r="A655" s="12">
        <v>6</v>
      </c>
      <c r="B655" s="14">
        <v>25</v>
      </c>
      <c r="C655" s="12" t="s">
        <v>810</v>
      </c>
      <c r="E655" t="str">
        <f t="shared" si="10"/>
        <v>25-CALAMONTE</v>
      </c>
    </row>
    <row r="656" spans="1:5" x14ac:dyDescent="0.3">
      <c r="A656" s="12">
        <v>6</v>
      </c>
      <c r="B656" s="14">
        <v>26</v>
      </c>
      <c r="C656" s="12" t="s">
        <v>811</v>
      </c>
      <c r="E656" t="str">
        <f t="shared" si="10"/>
        <v>26-CALERA DE LEON</v>
      </c>
    </row>
    <row r="657" spans="1:5" x14ac:dyDescent="0.3">
      <c r="A657" s="12">
        <v>6</v>
      </c>
      <c r="B657" s="14">
        <v>27</v>
      </c>
      <c r="C657" s="12" t="s">
        <v>812</v>
      </c>
      <c r="E657" t="str">
        <f t="shared" si="10"/>
        <v>27-CALZADILLA DE LOS BARROS</v>
      </c>
    </row>
    <row r="658" spans="1:5" x14ac:dyDescent="0.3">
      <c r="A658" s="12">
        <v>6</v>
      </c>
      <c r="B658" s="14">
        <v>28</v>
      </c>
      <c r="C658" s="12" t="s">
        <v>813</v>
      </c>
      <c r="E658" t="str">
        <f t="shared" si="10"/>
        <v>28-CAMPANARIO</v>
      </c>
    </row>
    <row r="659" spans="1:5" x14ac:dyDescent="0.3">
      <c r="A659" s="12">
        <v>6</v>
      </c>
      <c r="B659" s="14">
        <v>29</v>
      </c>
      <c r="C659" s="12" t="s">
        <v>814</v>
      </c>
      <c r="E659" t="str">
        <f t="shared" si="10"/>
        <v>29-CAMPILLO DE LLERENA</v>
      </c>
    </row>
    <row r="660" spans="1:5" x14ac:dyDescent="0.3">
      <c r="A660" s="12">
        <v>6</v>
      </c>
      <c r="B660" s="14">
        <v>30</v>
      </c>
      <c r="C660" s="12" t="s">
        <v>815</v>
      </c>
      <c r="E660" t="str">
        <f t="shared" si="10"/>
        <v>30-CAPILLA</v>
      </c>
    </row>
    <row r="661" spans="1:5" x14ac:dyDescent="0.3">
      <c r="A661" s="12">
        <v>6</v>
      </c>
      <c r="B661" s="14">
        <v>31</v>
      </c>
      <c r="C661" s="12" t="s">
        <v>816</v>
      </c>
      <c r="E661" t="str">
        <f t="shared" si="10"/>
        <v>31-CARMONITA</v>
      </c>
    </row>
    <row r="662" spans="1:5" x14ac:dyDescent="0.3">
      <c r="A662" s="12">
        <v>6</v>
      </c>
      <c r="B662" s="14">
        <v>32</v>
      </c>
      <c r="C662" s="12" t="s">
        <v>817</v>
      </c>
      <c r="E662" t="str">
        <f t="shared" si="10"/>
        <v>32-CARRASCALEJO, EL</v>
      </c>
    </row>
    <row r="663" spans="1:5" x14ac:dyDescent="0.3">
      <c r="A663" s="12">
        <v>6</v>
      </c>
      <c r="B663" s="14">
        <v>33</v>
      </c>
      <c r="C663" s="12" t="s">
        <v>818</v>
      </c>
      <c r="E663" t="str">
        <f t="shared" si="10"/>
        <v>33-CASAS DE DON PEDRO</v>
      </c>
    </row>
    <row r="664" spans="1:5" x14ac:dyDescent="0.3">
      <c r="A664" s="12">
        <v>6</v>
      </c>
      <c r="B664" s="14">
        <v>34</v>
      </c>
      <c r="C664" s="12" t="s">
        <v>819</v>
      </c>
      <c r="E664" t="str">
        <f t="shared" si="10"/>
        <v>34-CASAS DE REINA</v>
      </c>
    </row>
    <row r="665" spans="1:5" x14ac:dyDescent="0.3">
      <c r="A665" s="12">
        <v>6</v>
      </c>
      <c r="B665" s="14">
        <v>35</v>
      </c>
      <c r="C665" s="12" t="s">
        <v>820</v>
      </c>
      <c r="E665" t="str">
        <f t="shared" si="10"/>
        <v>35-CASTILBLANCO</v>
      </c>
    </row>
    <row r="666" spans="1:5" x14ac:dyDescent="0.3">
      <c r="A666" s="12">
        <v>6</v>
      </c>
      <c r="B666" s="14">
        <v>36</v>
      </c>
      <c r="C666" s="12" t="s">
        <v>821</v>
      </c>
      <c r="E666" t="str">
        <f t="shared" si="10"/>
        <v>36-CASTUERA</v>
      </c>
    </row>
    <row r="667" spans="1:5" x14ac:dyDescent="0.3">
      <c r="A667" s="12">
        <v>6</v>
      </c>
      <c r="B667" s="14">
        <v>37</v>
      </c>
      <c r="C667" s="12" t="s">
        <v>822</v>
      </c>
      <c r="E667" t="str">
        <f t="shared" si="10"/>
        <v>37-CODOSERA, LA</v>
      </c>
    </row>
    <row r="668" spans="1:5" x14ac:dyDescent="0.3">
      <c r="A668" s="12">
        <v>6</v>
      </c>
      <c r="B668" s="14">
        <v>38</v>
      </c>
      <c r="C668" s="12" t="s">
        <v>823</v>
      </c>
      <c r="E668" t="str">
        <f t="shared" si="10"/>
        <v>38-CORDOBILLA DE LACARA</v>
      </c>
    </row>
    <row r="669" spans="1:5" x14ac:dyDescent="0.3">
      <c r="A669" s="12">
        <v>6</v>
      </c>
      <c r="B669" s="14">
        <v>39</v>
      </c>
      <c r="C669" s="12" t="s">
        <v>824</v>
      </c>
      <c r="E669" t="str">
        <f t="shared" si="10"/>
        <v>39-CORONADA, LA</v>
      </c>
    </row>
    <row r="670" spans="1:5" x14ac:dyDescent="0.3">
      <c r="A670" s="12">
        <v>6</v>
      </c>
      <c r="B670" s="14">
        <v>40</v>
      </c>
      <c r="C670" s="12" t="s">
        <v>825</v>
      </c>
      <c r="E670" t="str">
        <f t="shared" si="10"/>
        <v>40-CORTE DE PELEAS</v>
      </c>
    </row>
    <row r="671" spans="1:5" x14ac:dyDescent="0.3">
      <c r="A671" s="12">
        <v>6</v>
      </c>
      <c r="B671" s="14">
        <v>41</v>
      </c>
      <c r="C671" s="12" t="s">
        <v>826</v>
      </c>
      <c r="E671" t="str">
        <f t="shared" si="10"/>
        <v>41-CRISTINA</v>
      </c>
    </row>
    <row r="672" spans="1:5" x14ac:dyDescent="0.3">
      <c r="A672" s="12">
        <v>6</v>
      </c>
      <c r="B672" s="14">
        <v>42</v>
      </c>
      <c r="C672" s="12" t="s">
        <v>827</v>
      </c>
      <c r="E672" t="str">
        <f t="shared" si="10"/>
        <v>42-CHELES</v>
      </c>
    </row>
    <row r="673" spans="1:5" x14ac:dyDescent="0.3">
      <c r="A673" s="12">
        <v>6</v>
      </c>
      <c r="B673" s="14">
        <v>43</v>
      </c>
      <c r="C673" s="12" t="s">
        <v>828</v>
      </c>
      <c r="E673" t="str">
        <f t="shared" si="10"/>
        <v>43-DON ALVARO</v>
      </c>
    </row>
    <row r="674" spans="1:5" x14ac:dyDescent="0.3">
      <c r="A674" s="12">
        <v>6</v>
      </c>
      <c r="B674" s="14">
        <v>44</v>
      </c>
      <c r="C674" s="12" t="s">
        <v>829</v>
      </c>
      <c r="E674" t="str">
        <f t="shared" si="10"/>
        <v>44-DON BENITO</v>
      </c>
    </row>
    <row r="675" spans="1:5" x14ac:dyDescent="0.3">
      <c r="A675" s="12">
        <v>6</v>
      </c>
      <c r="B675" s="14">
        <v>45</v>
      </c>
      <c r="C675" s="12" t="s">
        <v>830</v>
      </c>
      <c r="E675" t="str">
        <f t="shared" si="10"/>
        <v>45-ENTRIN BAJO</v>
      </c>
    </row>
    <row r="676" spans="1:5" x14ac:dyDescent="0.3">
      <c r="A676" s="12">
        <v>6</v>
      </c>
      <c r="B676" s="14">
        <v>46</v>
      </c>
      <c r="C676" s="12" t="s">
        <v>831</v>
      </c>
      <c r="E676" t="str">
        <f t="shared" si="10"/>
        <v>46-ESPARRAGALEJO</v>
      </c>
    </row>
    <row r="677" spans="1:5" x14ac:dyDescent="0.3">
      <c r="A677" s="12">
        <v>6</v>
      </c>
      <c r="B677" s="14">
        <v>47</v>
      </c>
      <c r="C677" s="12" t="s">
        <v>832</v>
      </c>
      <c r="E677" t="str">
        <f t="shared" si="10"/>
        <v>47-ESPARRAGOSA DE LA SERENA</v>
      </c>
    </row>
    <row r="678" spans="1:5" x14ac:dyDescent="0.3">
      <c r="A678" s="12">
        <v>6</v>
      </c>
      <c r="B678" s="14">
        <v>48</v>
      </c>
      <c r="C678" s="12" t="s">
        <v>833</v>
      </c>
      <c r="E678" t="str">
        <f t="shared" si="10"/>
        <v>48-ESPARRAGOSA DE LARES</v>
      </c>
    </row>
    <row r="679" spans="1:5" x14ac:dyDescent="0.3">
      <c r="A679" s="12">
        <v>6</v>
      </c>
      <c r="B679" s="14">
        <v>49</v>
      </c>
      <c r="C679" s="12" t="s">
        <v>834</v>
      </c>
      <c r="E679" t="str">
        <f t="shared" si="10"/>
        <v>49-FERIA</v>
      </c>
    </row>
    <row r="680" spans="1:5" x14ac:dyDescent="0.3">
      <c r="A680" s="12">
        <v>6</v>
      </c>
      <c r="B680" s="14">
        <v>50</v>
      </c>
      <c r="C680" s="12" t="s">
        <v>835</v>
      </c>
      <c r="E680" t="str">
        <f t="shared" si="10"/>
        <v>50-FREGENAL DE LA SIERRA</v>
      </c>
    </row>
    <row r="681" spans="1:5" x14ac:dyDescent="0.3">
      <c r="A681" s="12">
        <v>6</v>
      </c>
      <c r="B681" s="14">
        <v>51</v>
      </c>
      <c r="C681" s="12" t="s">
        <v>836</v>
      </c>
      <c r="E681" t="str">
        <f t="shared" si="10"/>
        <v>51-FUENLABRADA DE LOS MONTES</v>
      </c>
    </row>
    <row r="682" spans="1:5" x14ac:dyDescent="0.3">
      <c r="A682" s="12">
        <v>6</v>
      </c>
      <c r="B682" s="14">
        <v>52</v>
      </c>
      <c r="C682" s="12" t="s">
        <v>837</v>
      </c>
      <c r="E682" t="str">
        <f t="shared" si="10"/>
        <v>52-FUENTE DE CANTOS</v>
      </c>
    </row>
    <row r="683" spans="1:5" x14ac:dyDescent="0.3">
      <c r="A683" s="12">
        <v>6</v>
      </c>
      <c r="B683" s="14">
        <v>53</v>
      </c>
      <c r="C683" s="12" t="s">
        <v>838</v>
      </c>
      <c r="E683" t="str">
        <f t="shared" si="10"/>
        <v>53-FUENTE DEL ARCO</v>
      </c>
    </row>
    <row r="684" spans="1:5" x14ac:dyDescent="0.3">
      <c r="A684" s="12">
        <v>6</v>
      </c>
      <c r="B684" s="14">
        <v>54</v>
      </c>
      <c r="C684" s="12" t="s">
        <v>839</v>
      </c>
      <c r="E684" t="str">
        <f t="shared" si="10"/>
        <v>54-FUENTE DEL MAESTRE</v>
      </c>
    </row>
    <row r="685" spans="1:5" x14ac:dyDescent="0.3">
      <c r="A685" s="12">
        <v>6</v>
      </c>
      <c r="B685" s="14">
        <v>55</v>
      </c>
      <c r="C685" s="12" t="s">
        <v>840</v>
      </c>
      <c r="E685" t="str">
        <f t="shared" si="10"/>
        <v>55-FUENTES DE LEON</v>
      </c>
    </row>
    <row r="686" spans="1:5" x14ac:dyDescent="0.3">
      <c r="A686" s="12">
        <v>6</v>
      </c>
      <c r="B686" s="14">
        <v>56</v>
      </c>
      <c r="C686" s="12" t="s">
        <v>841</v>
      </c>
      <c r="E686" t="str">
        <f t="shared" si="10"/>
        <v>56-GARBAYUELA</v>
      </c>
    </row>
    <row r="687" spans="1:5" x14ac:dyDescent="0.3">
      <c r="A687" s="12">
        <v>6</v>
      </c>
      <c r="B687" s="14">
        <v>57</v>
      </c>
      <c r="C687" s="12" t="s">
        <v>842</v>
      </c>
      <c r="E687" t="str">
        <f t="shared" si="10"/>
        <v>57-GARLITOS</v>
      </c>
    </row>
    <row r="688" spans="1:5" x14ac:dyDescent="0.3">
      <c r="A688" s="12">
        <v>6</v>
      </c>
      <c r="B688" s="14">
        <v>58</v>
      </c>
      <c r="C688" s="12" t="s">
        <v>843</v>
      </c>
      <c r="E688" t="str">
        <f t="shared" si="10"/>
        <v>58-GARROVILLA, LA</v>
      </c>
    </row>
    <row r="689" spans="1:5" x14ac:dyDescent="0.3">
      <c r="A689" s="12">
        <v>6</v>
      </c>
      <c r="B689" s="14">
        <v>59</v>
      </c>
      <c r="C689" s="12" t="s">
        <v>844</v>
      </c>
      <c r="E689" t="str">
        <f t="shared" si="10"/>
        <v>59-GRANJA DE TORREHERMOSA</v>
      </c>
    </row>
    <row r="690" spans="1:5" x14ac:dyDescent="0.3">
      <c r="A690" s="12">
        <v>6</v>
      </c>
      <c r="B690" s="14">
        <v>60</v>
      </c>
      <c r="C690" s="12" t="s">
        <v>845</v>
      </c>
      <c r="E690" t="str">
        <f t="shared" si="10"/>
        <v>60-GUAREÑA</v>
      </c>
    </row>
    <row r="691" spans="1:5" x14ac:dyDescent="0.3">
      <c r="A691" s="12">
        <v>6</v>
      </c>
      <c r="B691" s="14">
        <v>61</v>
      </c>
      <c r="C691" s="12" t="s">
        <v>846</v>
      </c>
      <c r="E691" t="str">
        <f t="shared" si="10"/>
        <v>61-HABA, LA</v>
      </c>
    </row>
    <row r="692" spans="1:5" x14ac:dyDescent="0.3">
      <c r="A692" s="12">
        <v>6</v>
      </c>
      <c r="B692" s="14">
        <v>62</v>
      </c>
      <c r="C692" s="12" t="s">
        <v>847</v>
      </c>
      <c r="E692" t="str">
        <f t="shared" si="10"/>
        <v>62-HELECHOSA DE LOS MONTES</v>
      </c>
    </row>
    <row r="693" spans="1:5" x14ac:dyDescent="0.3">
      <c r="A693" s="12">
        <v>6</v>
      </c>
      <c r="B693" s="14">
        <v>63</v>
      </c>
      <c r="C693" s="12" t="s">
        <v>848</v>
      </c>
      <c r="E693" t="str">
        <f t="shared" si="10"/>
        <v>63-HERRERA DEL DUQUE</v>
      </c>
    </row>
    <row r="694" spans="1:5" x14ac:dyDescent="0.3">
      <c r="A694" s="12">
        <v>6</v>
      </c>
      <c r="B694" s="14">
        <v>64</v>
      </c>
      <c r="C694" s="12" t="s">
        <v>849</v>
      </c>
      <c r="E694" t="str">
        <f t="shared" si="10"/>
        <v>64-HIGUERA DE LA SERENA</v>
      </c>
    </row>
    <row r="695" spans="1:5" x14ac:dyDescent="0.3">
      <c r="A695" s="12">
        <v>6</v>
      </c>
      <c r="B695" s="14">
        <v>65</v>
      </c>
      <c r="C695" s="12" t="s">
        <v>850</v>
      </c>
      <c r="E695" t="str">
        <f t="shared" si="10"/>
        <v>65-HIGUERA DE LLERENA</v>
      </c>
    </row>
    <row r="696" spans="1:5" x14ac:dyDescent="0.3">
      <c r="A696" s="12">
        <v>6</v>
      </c>
      <c r="B696" s="14">
        <v>66</v>
      </c>
      <c r="C696" s="12" t="s">
        <v>851</v>
      </c>
      <c r="E696" t="str">
        <f t="shared" si="10"/>
        <v>66-HIGUERA DE VARGAS</v>
      </c>
    </row>
    <row r="697" spans="1:5" x14ac:dyDescent="0.3">
      <c r="A697" s="12">
        <v>6</v>
      </c>
      <c r="B697" s="14">
        <v>67</v>
      </c>
      <c r="C697" s="12" t="s">
        <v>852</v>
      </c>
      <c r="E697" t="str">
        <f t="shared" si="10"/>
        <v>67-HIGUERA LA REAL</v>
      </c>
    </row>
    <row r="698" spans="1:5" x14ac:dyDescent="0.3">
      <c r="A698" s="12">
        <v>6</v>
      </c>
      <c r="B698" s="14">
        <v>68</v>
      </c>
      <c r="C698" s="12" t="s">
        <v>853</v>
      </c>
      <c r="E698" t="str">
        <f t="shared" si="10"/>
        <v>68-HINOJOSA DEL VALLE</v>
      </c>
    </row>
    <row r="699" spans="1:5" x14ac:dyDescent="0.3">
      <c r="A699" s="12">
        <v>6</v>
      </c>
      <c r="B699" s="14">
        <v>69</v>
      </c>
      <c r="C699" s="12" t="s">
        <v>854</v>
      </c>
      <c r="E699" t="str">
        <f t="shared" si="10"/>
        <v>69-HORNACHOS</v>
      </c>
    </row>
    <row r="700" spans="1:5" x14ac:dyDescent="0.3">
      <c r="A700" s="12">
        <v>6</v>
      </c>
      <c r="B700" s="14">
        <v>70</v>
      </c>
      <c r="C700" s="12" t="s">
        <v>855</v>
      </c>
      <c r="E700" t="str">
        <f t="shared" si="10"/>
        <v>70-JEREZ DE LOS CABALLEROS</v>
      </c>
    </row>
    <row r="701" spans="1:5" x14ac:dyDescent="0.3">
      <c r="A701" s="12">
        <v>6</v>
      </c>
      <c r="B701" s="14">
        <v>71</v>
      </c>
      <c r="C701" s="12" t="s">
        <v>856</v>
      </c>
      <c r="E701" t="str">
        <f t="shared" si="10"/>
        <v>71-LAPA, LA</v>
      </c>
    </row>
    <row r="702" spans="1:5" x14ac:dyDescent="0.3">
      <c r="A702" s="12">
        <v>6</v>
      </c>
      <c r="B702" s="14">
        <v>72</v>
      </c>
      <c r="C702" s="12" t="s">
        <v>857</v>
      </c>
      <c r="E702" t="str">
        <f t="shared" si="10"/>
        <v>72-LOBON</v>
      </c>
    </row>
    <row r="703" spans="1:5" x14ac:dyDescent="0.3">
      <c r="A703" s="12">
        <v>6</v>
      </c>
      <c r="B703" s="14">
        <v>73</v>
      </c>
      <c r="C703" s="12" t="s">
        <v>858</v>
      </c>
      <c r="E703" t="str">
        <f t="shared" si="10"/>
        <v>73-LLERA</v>
      </c>
    </row>
    <row r="704" spans="1:5" x14ac:dyDescent="0.3">
      <c r="A704" s="12">
        <v>6</v>
      </c>
      <c r="B704" s="14">
        <v>74</v>
      </c>
      <c r="C704" s="12" t="s">
        <v>859</v>
      </c>
      <c r="E704" t="str">
        <f t="shared" si="10"/>
        <v>74-LLERENA</v>
      </c>
    </row>
    <row r="705" spans="1:5" x14ac:dyDescent="0.3">
      <c r="A705" s="12">
        <v>6</v>
      </c>
      <c r="B705" s="14">
        <v>75</v>
      </c>
      <c r="C705" s="12" t="s">
        <v>860</v>
      </c>
      <c r="E705" t="str">
        <f t="shared" si="10"/>
        <v>75-MAGACELA</v>
      </c>
    </row>
    <row r="706" spans="1:5" x14ac:dyDescent="0.3">
      <c r="A706" s="12">
        <v>6</v>
      </c>
      <c r="B706" s="14">
        <v>76</v>
      </c>
      <c r="C706" s="12" t="s">
        <v>861</v>
      </c>
      <c r="E706" t="str">
        <f t="shared" si="10"/>
        <v>76-MAGUILLA</v>
      </c>
    </row>
    <row r="707" spans="1:5" x14ac:dyDescent="0.3">
      <c r="A707" s="12">
        <v>6</v>
      </c>
      <c r="B707" s="14">
        <v>77</v>
      </c>
      <c r="C707" s="12" t="s">
        <v>862</v>
      </c>
      <c r="E707" t="str">
        <f t="shared" ref="E707:E770" si="11">CONCATENATE(B707,"-",C707)</f>
        <v>77-MALCOCINADO</v>
      </c>
    </row>
    <row r="708" spans="1:5" x14ac:dyDescent="0.3">
      <c r="A708" s="12">
        <v>6</v>
      </c>
      <c r="B708" s="14">
        <v>78</v>
      </c>
      <c r="C708" s="12" t="s">
        <v>863</v>
      </c>
      <c r="E708" t="str">
        <f t="shared" si="11"/>
        <v>78-MALPARTIDA DE LA SERENA</v>
      </c>
    </row>
    <row r="709" spans="1:5" x14ac:dyDescent="0.3">
      <c r="A709" s="12">
        <v>6</v>
      </c>
      <c r="B709" s="14">
        <v>79</v>
      </c>
      <c r="C709" s="12" t="s">
        <v>864</v>
      </c>
      <c r="E709" t="str">
        <f t="shared" si="11"/>
        <v>79-MANCHITA</v>
      </c>
    </row>
    <row r="710" spans="1:5" x14ac:dyDescent="0.3">
      <c r="A710" s="12">
        <v>6</v>
      </c>
      <c r="B710" s="14">
        <v>80</v>
      </c>
      <c r="C710" s="12" t="s">
        <v>865</v>
      </c>
      <c r="E710" t="str">
        <f t="shared" si="11"/>
        <v>80-MEDELLIN</v>
      </c>
    </row>
    <row r="711" spans="1:5" x14ac:dyDescent="0.3">
      <c r="A711" s="12">
        <v>6</v>
      </c>
      <c r="B711" s="14">
        <v>81</v>
      </c>
      <c r="C711" s="12" t="s">
        <v>866</v>
      </c>
      <c r="E711" t="str">
        <f t="shared" si="11"/>
        <v>81-MEDINA DE LAS TORRES</v>
      </c>
    </row>
    <row r="712" spans="1:5" x14ac:dyDescent="0.3">
      <c r="A712" s="12">
        <v>6</v>
      </c>
      <c r="B712" s="14">
        <v>82</v>
      </c>
      <c r="C712" s="12" t="s">
        <v>867</v>
      </c>
      <c r="E712" t="str">
        <f t="shared" si="11"/>
        <v>82-MENGABRIL</v>
      </c>
    </row>
    <row r="713" spans="1:5" x14ac:dyDescent="0.3">
      <c r="A713" s="12">
        <v>6</v>
      </c>
      <c r="B713" s="14">
        <v>83</v>
      </c>
      <c r="C713" s="12" t="s">
        <v>868</v>
      </c>
      <c r="E713" t="str">
        <f t="shared" si="11"/>
        <v>83-MERIDA</v>
      </c>
    </row>
    <row r="714" spans="1:5" x14ac:dyDescent="0.3">
      <c r="A714" s="12">
        <v>6</v>
      </c>
      <c r="B714" s="14">
        <v>84</v>
      </c>
      <c r="C714" s="12" t="s">
        <v>869</v>
      </c>
      <c r="E714" t="str">
        <f t="shared" si="11"/>
        <v>84-MIRANDILLA</v>
      </c>
    </row>
    <row r="715" spans="1:5" x14ac:dyDescent="0.3">
      <c r="A715" s="12">
        <v>6</v>
      </c>
      <c r="B715" s="14">
        <v>85</v>
      </c>
      <c r="C715" s="12" t="s">
        <v>870</v>
      </c>
      <c r="E715" t="str">
        <f t="shared" si="11"/>
        <v>85-MONESTERIO</v>
      </c>
    </row>
    <row r="716" spans="1:5" x14ac:dyDescent="0.3">
      <c r="A716" s="12">
        <v>6</v>
      </c>
      <c r="B716" s="14">
        <v>86</v>
      </c>
      <c r="C716" s="12" t="s">
        <v>871</v>
      </c>
      <c r="E716" t="str">
        <f t="shared" si="11"/>
        <v>86-MONTEMOLIN</v>
      </c>
    </row>
    <row r="717" spans="1:5" x14ac:dyDescent="0.3">
      <c r="A717" s="12">
        <v>6</v>
      </c>
      <c r="B717" s="14">
        <v>87</v>
      </c>
      <c r="C717" s="12" t="s">
        <v>872</v>
      </c>
      <c r="E717" t="str">
        <f t="shared" si="11"/>
        <v>87-MONTERRUBIO DE LA SERENA</v>
      </c>
    </row>
    <row r="718" spans="1:5" x14ac:dyDescent="0.3">
      <c r="A718" s="12">
        <v>6</v>
      </c>
      <c r="B718" s="14">
        <v>88</v>
      </c>
      <c r="C718" s="12" t="s">
        <v>873</v>
      </c>
      <c r="E718" t="str">
        <f t="shared" si="11"/>
        <v>88-MONTIJO</v>
      </c>
    </row>
    <row r="719" spans="1:5" x14ac:dyDescent="0.3">
      <c r="A719" s="12">
        <v>6</v>
      </c>
      <c r="B719" s="14">
        <v>89</v>
      </c>
      <c r="C719" s="12" t="s">
        <v>874</v>
      </c>
      <c r="E719" t="str">
        <f t="shared" si="11"/>
        <v>89-MORERA, LA</v>
      </c>
    </row>
    <row r="720" spans="1:5" x14ac:dyDescent="0.3">
      <c r="A720" s="12">
        <v>6</v>
      </c>
      <c r="B720" s="14">
        <v>90</v>
      </c>
      <c r="C720" s="12" t="s">
        <v>875</v>
      </c>
      <c r="E720" t="str">
        <f t="shared" si="11"/>
        <v>90-NAVA DE SANTIAGO, LA</v>
      </c>
    </row>
    <row r="721" spans="1:5" x14ac:dyDescent="0.3">
      <c r="A721" s="12">
        <v>6</v>
      </c>
      <c r="B721" s="14">
        <v>91</v>
      </c>
      <c r="C721" s="12" t="s">
        <v>876</v>
      </c>
      <c r="E721" t="str">
        <f t="shared" si="11"/>
        <v>91-NAVALVILLAR DE PELA</v>
      </c>
    </row>
    <row r="722" spans="1:5" x14ac:dyDescent="0.3">
      <c r="A722" s="12">
        <v>6</v>
      </c>
      <c r="B722" s="14">
        <v>92</v>
      </c>
      <c r="C722" s="12" t="s">
        <v>877</v>
      </c>
      <c r="E722" t="str">
        <f t="shared" si="11"/>
        <v>92-NOGALES</v>
      </c>
    </row>
    <row r="723" spans="1:5" x14ac:dyDescent="0.3">
      <c r="A723" s="12">
        <v>6</v>
      </c>
      <c r="B723" s="14">
        <v>93</v>
      </c>
      <c r="C723" s="12" t="s">
        <v>878</v>
      </c>
      <c r="E723" t="str">
        <f t="shared" si="11"/>
        <v>93-OLIVA DE LA FRONTERA</v>
      </c>
    </row>
    <row r="724" spans="1:5" x14ac:dyDescent="0.3">
      <c r="A724" s="12">
        <v>6</v>
      </c>
      <c r="B724" s="14">
        <v>94</v>
      </c>
      <c r="C724" s="12" t="s">
        <v>879</v>
      </c>
      <c r="E724" t="str">
        <f t="shared" si="11"/>
        <v>94-OLIVA DE MERIDA</v>
      </c>
    </row>
    <row r="725" spans="1:5" x14ac:dyDescent="0.3">
      <c r="A725" s="12">
        <v>6</v>
      </c>
      <c r="B725" s="14">
        <v>95</v>
      </c>
      <c r="C725" s="12" t="s">
        <v>880</v>
      </c>
      <c r="E725" t="str">
        <f t="shared" si="11"/>
        <v>95-OLIVENZA</v>
      </c>
    </row>
    <row r="726" spans="1:5" x14ac:dyDescent="0.3">
      <c r="A726" s="12">
        <v>6</v>
      </c>
      <c r="B726" s="14">
        <v>96</v>
      </c>
      <c r="C726" s="12" t="s">
        <v>881</v>
      </c>
      <c r="E726" t="str">
        <f t="shared" si="11"/>
        <v>96-ORELLANA DE LA SIERRA</v>
      </c>
    </row>
    <row r="727" spans="1:5" x14ac:dyDescent="0.3">
      <c r="A727" s="12">
        <v>6</v>
      </c>
      <c r="B727" s="14">
        <v>97</v>
      </c>
      <c r="C727" s="12" t="s">
        <v>882</v>
      </c>
      <c r="E727" t="str">
        <f t="shared" si="11"/>
        <v>97-ORELLANA LA VIEJA</v>
      </c>
    </row>
    <row r="728" spans="1:5" x14ac:dyDescent="0.3">
      <c r="A728" s="12">
        <v>6</v>
      </c>
      <c r="B728" s="14">
        <v>98</v>
      </c>
      <c r="C728" s="12" t="s">
        <v>883</v>
      </c>
      <c r="E728" t="str">
        <f t="shared" si="11"/>
        <v>98-PALOMAS</v>
      </c>
    </row>
    <row r="729" spans="1:5" x14ac:dyDescent="0.3">
      <c r="A729" s="12">
        <v>6</v>
      </c>
      <c r="B729" s="14">
        <v>99</v>
      </c>
      <c r="C729" s="12" t="s">
        <v>884</v>
      </c>
      <c r="E729" t="str">
        <f t="shared" si="11"/>
        <v>99-PARRA, LA</v>
      </c>
    </row>
    <row r="730" spans="1:5" x14ac:dyDescent="0.3">
      <c r="A730" s="12">
        <v>6</v>
      </c>
      <c r="B730" s="14">
        <v>100</v>
      </c>
      <c r="C730" s="12" t="s">
        <v>885</v>
      </c>
      <c r="E730" t="str">
        <f t="shared" si="11"/>
        <v>100-PEÑALSORDO</v>
      </c>
    </row>
    <row r="731" spans="1:5" x14ac:dyDescent="0.3">
      <c r="A731" s="12">
        <v>6</v>
      </c>
      <c r="B731" s="14">
        <v>101</v>
      </c>
      <c r="C731" s="12" t="s">
        <v>886</v>
      </c>
      <c r="E731" t="str">
        <f t="shared" si="11"/>
        <v>101-PERALEDA DEL ZAUCEJO</v>
      </c>
    </row>
    <row r="732" spans="1:5" x14ac:dyDescent="0.3">
      <c r="A732" s="12">
        <v>6</v>
      </c>
      <c r="B732" s="14">
        <v>102</v>
      </c>
      <c r="C732" s="12" t="s">
        <v>887</v>
      </c>
      <c r="E732" t="str">
        <f t="shared" si="11"/>
        <v>102-PUEBLA DE ALCOCER</v>
      </c>
    </row>
    <row r="733" spans="1:5" x14ac:dyDescent="0.3">
      <c r="A733" s="12">
        <v>6</v>
      </c>
      <c r="B733" s="14">
        <v>103</v>
      </c>
      <c r="C733" s="12" t="s">
        <v>888</v>
      </c>
      <c r="E733" t="str">
        <f t="shared" si="11"/>
        <v>103-PUEBLA DE LA CALZADA</v>
      </c>
    </row>
    <row r="734" spans="1:5" x14ac:dyDescent="0.3">
      <c r="A734" s="12">
        <v>6</v>
      </c>
      <c r="B734" s="14">
        <v>104</v>
      </c>
      <c r="C734" s="12" t="s">
        <v>889</v>
      </c>
      <c r="E734" t="str">
        <f t="shared" si="11"/>
        <v>104-PUEBLA DE LA REINA</v>
      </c>
    </row>
    <row r="735" spans="1:5" x14ac:dyDescent="0.3">
      <c r="A735" s="12">
        <v>6</v>
      </c>
      <c r="B735" s="14">
        <v>105</v>
      </c>
      <c r="C735" s="12" t="s">
        <v>890</v>
      </c>
      <c r="E735" t="str">
        <f t="shared" si="11"/>
        <v>105-PUEBLA DEL MAESTRE</v>
      </c>
    </row>
    <row r="736" spans="1:5" x14ac:dyDescent="0.3">
      <c r="A736" s="12">
        <v>6</v>
      </c>
      <c r="B736" s="14">
        <v>106</v>
      </c>
      <c r="C736" s="12" t="s">
        <v>891</v>
      </c>
      <c r="E736" t="str">
        <f t="shared" si="11"/>
        <v>106-PUEBLA DEL PRIOR</v>
      </c>
    </row>
    <row r="737" spans="1:5" x14ac:dyDescent="0.3">
      <c r="A737" s="12">
        <v>6</v>
      </c>
      <c r="B737" s="14">
        <v>107</v>
      </c>
      <c r="C737" s="12" t="s">
        <v>892</v>
      </c>
      <c r="E737" t="str">
        <f t="shared" si="11"/>
        <v>107-PUEBLA DE OBANDO</v>
      </c>
    </row>
    <row r="738" spans="1:5" x14ac:dyDescent="0.3">
      <c r="A738" s="12">
        <v>6</v>
      </c>
      <c r="B738" s="14">
        <v>108</v>
      </c>
      <c r="C738" s="12" t="s">
        <v>893</v>
      </c>
      <c r="E738" t="str">
        <f t="shared" si="11"/>
        <v>108-PUEBLA DE SANCHO PEREZ</v>
      </c>
    </row>
    <row r="739" spans="1:5" x14ac:dyDescent="0.3">
      <c r="A739" s="12">
        <v>6</v>
      </c>
      <c r="B739" s="14">
        <v>109</v>
      </c>
      <c r="C739" s="12" t="s">
        <v>894</v>
      </c>
      <c r="E739" t="str">
        <f t="shared" si="11"/>
        <v>109-QUINTANA DE LA SERENA</v>
      </c>
    </row>
    <row r="740" spans="1:5" x14ac:dyDescent="0.3">
      <c r="A740" s="12">
        <v>6</v>
      </c>
      <c r="B740" s="14">
        <v>110</v>
      </c>
      <c r="C740" s="12" t="s">
        <v>895</v>
      </c>
      <c r="E740" t="str">
        <f t="shared" si="11"/>
        <v>110-REINA</v>
      </c>
    </row>
    <row r="741" spans="1:5" x14ac:dyDescent="0.3">
      <c r="A741" s="12">
        <v>6</v>
      </c>
      <c r="B741" s="14">
        <v>111</v>
      </c>
      <c r="C741" s="12" t="s">
        <v>896</v>
      </c>
      <c r="E741" t="str">
        <f t="shared" si="11"/>
        <v>111-RENA</v>
      </c>
    </row>
    <row r="742" spans="1:5" x14ac:dyDescent="0.3">
      <c r="A742" s="12">
        <v>6</v>
      </c>
      <c r="B742" s="14">
        <v>112</v>
      </c>
      <c r="C742" s="12" t="s">
        <v>897</v>
      </c>
      <c r="E742" t="str">
        <f t="shared" si="11"/>
        <v>112-RETAMAL DE LLERENA</v>
      </c>
    </row>
    <row r="743" spans="1:5" x14ac:dyDescent="0.3">
      <c r="A743" s="12">
        <v>6</v>
      </c>
      <c r="B743" s="14">
        <v>113</v>
      </c>
      <c r="C743" s="12" t="s">
        <v>898</v>
      </c>
      <c r="E743" t="str">
        <f t="shared" si="11"/>
        <v>113-RIBERA DEL FRESNO</v>
      </c>
    </row>
    <row r="744" spans="1:5" x14ac:dyDescent="0.3">
      <c r="A744" s="12">
        <v>6</v>
      </c>
      <c r="B744" s="14">
        <v>114</v>
      </c>
      <c r="C744" s="12" t="s">
        <v>899</v>
      </c>
      <c r="E744" t="str">
        <f t="shared" si="11"/>
        <v>114-RISCO</v>
      </c>
    </row>
    <row r="745" spans="1:5" x14ac:dyDescent="0.3">
      <c r="A745" s="12">
        <v>6</v>
      </c>
      <c r="B745" s="14">
        <v>115</v>
      </c>
      <c r="C745" s="12" t="s">
        <v>900</v>
      </c>
      <c r="E745" t="str">
        <f t="shared" si="11"/>
        <v>115-ROCA DE LA SIERRA, LA</v>
      </c>
    </row>
    <row r="746" spans="1:5" x14ac:dyDescent="0.3">
      <c r="A746" s="12">
        <v>6</v>
      </c>
      <c r="B746" s="14">
        <v>116</v>
      </c>
      <c r="C746" s="12" t="s">
        <v>901</v>
      </c>
      <c r="E746" t="str">
        <f t="shared" si="11"/>
        <v>116-SALVALEON</v>
      </c>
    </row>
    <row r="747" spans="1:5" x14ac:dyDescent="0.3">
      <c r="A747" s="12">
        <v>6</v>
      </c>
      <c r="B747" s="14">
        <v>117</v>
      </c>
      <c r="C747" s="12" t="s">
        <v>902</v>
      </c>
      <c r="E747" t="str">
        <f t="shared" si="11"/>
        <v>117-SALVATIERRA DE LOS BARROS</v>
      </c>
    </row>
    <row r="748" spans="1:5" x14ac:dyDescent="0.3">
      <c r="A748" s="12">
        <v>6</v>
      </c>
      <c r="B748" s="14">
        <v>118</v>
      </c>
      <c r="C748" s="12" t="s">
        <v>903</v>
      </c>
      <c r="E748" t="str">
        <f t="shared" si="11"/>
        <v>118-SANCTI-SPIRITUS</v>
      </c>
    </row>
    <row r="749" spans="1:5" x14ac:dyDescent="0.3">
      <c r="A749" s="12">
        <v>6</v>
      </c>
      <c r="B749" s="14">
        <v>119</v>
      </c>
      <c r="C749" s="12" t="s">
        <v>904</v>
      </c>
      <c r="E749" t="str">
        <f t="shared" si="11"/>
        <v>119-SAN PEDRO DE MERIDA</v>
      </c>
    </row>
    <row r="750" spans="1:5" x14ac:dyDescent="0.3">
      <c r="A750" s="12">
        <v>6</v>
      </c>
      <c r="B750" s="14">
        <v>120</v>
      </c>
      <c r="C750" s="12" t="s">
        <v>905</v>
      </c>
      <c r="E750" t="str">
        <f t="shared" si="11"/>
        <v>120-SANTA AMALIA</v>
      </c>
    </row>
    <row r="751" spans="1:5" x14ac:dyDescent="0.3">
      <c r="A751" s="12">
        <v>6</v>
      </c>
      <c r="B751" s="14">
        <v>121</v>
      </c>
      <c r="C751" s="12" t="s">
        <v>906</v>
      </c>
      <c r="E751" t="str">
        <f t="shared" si="11"/>
        <v>121-SANTA MARTA</v>
      </c>
    </row>
    <row r="752" spans="1:5" x14ac:dyDescent="0.3">
      <c r="A752" s="12">
        <v>6</v>
      </c>
      <c r="B752" s="14">
        <v>122</v>
      </c>
      <c r="C752" s="12" t="s">
        <v>907</v>
      </c>
      <c r="E752" t="str">
        <f t="shared" si="11"/>
        <v>122-SANTOS DE MAIMONA, LOS</v>
      </c>
    </row>
    <row r="753" spans="1:5" x14ac:dyDescent="0.3">
      <c r="A753" s="12">
        <v>6</v>
      </c>
      <c r="B753" s="14">
        <v>123</v>
      </c>
      <c r="C753" s="12" t="s">
        <v>908</v>
      </c>
      <c r="E753" t="str">
        <f t="shared" si="11"/>
        <v>123-SAN VICENTE DE ALCANTARA</v>
      </c>
    </row>
    <row r="754" spans="1:5" x14ac:dyDescent="0.3">
      <c r="A754" s="12">
        <v>6</v>
      </c>
      <c r="B754" s="14">
        <v>124</v>
      </c>
      <c r="C754" s="12" t="s">
        <v>909</v>
      </c>
      <c r="E754" t="str">
        <f t="shared" si="11"/>
        <v>124-SEGURA DE LEON</v>
      </c>
    </row>
    <row r="755" spans="1:5" x14ac:dyDescent="0.3">
      <c r="A755" s="12">
        <v>6</v>
      </c>
      <c r="B755" s="14">
        <v>125</v>
      </c>
      <c r="C755" s="12" t="s">
        <v>910</v>
      </c>
      <c r="E755" t="str">
        <f t="shared" si="11"/>
        <v>125-SIRUELA</v>
      </c>
    </row>
    <row r="756" spans="1:5" x14ac:dyDescent="0.3">
      <c r="A756" s="12">
        <v>6</v>
      </c>
      <c r="B756" s="14">
        <v>126</v>
      </c>
      <c r="C756" s="12" t="s">
        <v>911</v>
      </c>
      <c r="E756" t="str">
        <f t="shared" si="11"/>
        <v>126-SOLANA DE LOS BARROS</v>
      </c>
    </row>
    <row r="757" spans="1:5" x14ac:dyDescent="0.3">
      <c r="A757" s="12">
        <v>6</v>
      </c>
      <c r="B757" s="14">
        <v>127</v>
      </c>
      <c r="C757" s="12" t="s">
        <v>912</v>
      </c>
      <c r="E757" t="str">
        <f t="shared" si="11"/>
        <v>127-TALARRUBIAS</v>
      </c>
    </row>
    <row r="758" spans="1:5" x14ac:dyDescent="0.3">
      <c r="A758" s="12">
        <v>6</v>
      </c>
      <c r="B758" s="14">
        <v>128</v>
      </c>
      <c r="C758" s="12" t="s">
        <v>913</v>
      </c>
      <c r="E758" t="str">
        <f t="shared" si="11"/>
        <v>128-TALAVERA LA REAL</v>
      </c>
    </row>
    <row r="759" spans="1:5" x14ac:dyDescent="0.3">
      <c r="A759" s="12">
        <v>6</v>
      </c>
      <c r="B759" s="14">
        <v>129</v>
      </c>
      <c r="C759" s="12" t="s">
        <v>914</v>
      </c>
      <c r="E759" t="str">
        <f t="shared" si="11"/>
        <v>129-TALIGA</v>
      </c>
    </row>
    <row r="760" spans="1:5" x14ac:dyDescent="0.3">
      <c r="A760" s="12">
        <v>6</v>
      </c>
      <c r="B760" s="14">
        <v>130</v>
      </c>
      <c r="C760" s="12" t="s">
        <v>915</v>
      </c>
      <c r="E760" t="str">
        <f t="shared" si="11"/>
        <v>130-TAMUREJO</v>
      </c>
    </row>
    <row r="761" spans="1:5" x14ac:dyDescent="0.3">
      <c r="A761" s="12">
        <v>6</v>
      </c>
      <c r="B761" s="14">
        <v>131</v>
      </c>
      <c r="C761" s="12" t="s">
        <v>916</v>
      </c>
      <c r="E761" t="str">
        <f t="shared" si="11"/>
        <v>131-TORRE DE MIGUEL SESMERO</v>
      </c>
    </row>
    <row r="762" spans="1:5" x14ac:dyDescent="0.3">
      <c r="A762" s="12">
        <v>6</v>
      </c>
      <c r="B762" s="14">
        <v>132</v>
      </c>
      <c r="C762" s="12" t="s">
        <v>917</v>
      </c>
      <c r="E762" t="str">
        <f t="shared" si="11"/>
        <v>132-TORREMAYOR</v>
      </c>
    </row>
    <row r="763" spans="1:5" x14ac:dyDescent="0.3">
      <c r="A763" s="12">
        <v>6</v>
      </c>
      <c r="B763" s="14">
        <v>133</v>
      </c>
      <c r="C763" s="12" t="s">
        <v>918</v>
      </c>
      <c r="E763" t="str">
        <f t="shared" si="11"/>
        <v>133-TORREMEJIA</v>
      </c>
    </row>
    <row r="764" spans="1:5" x14ac:dyDescent="0.3">
      <c r="A764" s="12">
        <v>6</v>
      </c>
      <c r="B764" s="14">
        <v>134</v>
      </c>
      <c r="C764" s="12" t="s">
        <v>919</v>
      </c>
      <c r="E764" t="str">
        <f t="shared" si="11"/>
        <v>134-TRASIERRA</v>
      </c>
    </row>
    <row r="765" spans="1:5" x14ac:dyDescent="0.3">
      <c r="A765" s="12">
        <v>6</v>
      </c>
      <c r="B765" s="14">
        <v>135</v>
      </c>
      <c r="C765" s="12" t="s">
        <v>920</v>
      </c>
      <c r="E765" t="str">
        <f t="shared" si="11"/>
        <v>135-TRUJILLANOS</v>
      </c>
    </row>
    <row r="766" spans="1:5" x14ac:dyDescent="0.3">
      <c r="A766" s="12">
        <v>6</v>
      </c>
      <c r="B766" s="14">
        <v>136</v>
      </c>
      <c r="C766" s="12" t="s">
        <v>921</v>
      </c>
      <c r="E766" t="str">
        <f t="shared" si="11"/>
        <v>136-USAGRE</v>
      </c>
    </row>
    <row r="767" spans="1:5" x14ac:dyDescent="0.3">
      <c r="A767" s="12">
        <v>6</v>
      </c>
      <c r="B767" s="14">
        <v>137</v>
      </c>
      <c r="C767" s="12" t="s">
        <v>922</v>
      </c>
      <c r="E767" t="str">
        <f t="shared" si="11"/>
        <v>137-VALDECABALLEROS</v>
      </c>
    </row>
    <row r="768" spans="1:5" x14ac:dyDescent="0.3">
      <c r="A768" s="12">
        <v>6</v>
      </c>
      <c r="B768" s="14">
        <v>138</v>
      </c>
      <c r="C768" s="12" t="s">
        <v>923</v>
      </c>
      <c r="E768" t="str">
        <f t="shared" si="11"/>
        <v>138-VALDETORRES</v>
      </c>
    </row>
    <row r="769" spans="1:5" x14ac:dyDescent="0.3">
      <c r="A769" s="12">
        <v>6</v>
      </c>
      <c r="B769" s="14">
        <v>139</v>
      </c>
      <c r="C769" s="12" t="s">
        <v>924</v>
      </c>
      <c r="E769" t="str">
        <f t="shared" si="11"/>
        <v>139-VALENCIA DE LAS TORRES</v>
      </c>
    </row>
    <row r="770" spans="1:5" x14ac:dyDescent="0.3">
      <c r="A770" s="12">
        <v>6</v>
      </c>
      <c r="B770" s="14">
        <v>140</v>
      </c>
      <c r="C770" s="12" t="s">
        <v>925</v>
      </c>
      <c r="E770" t="str">
        <f t="shared" si="11"/>
        <v>140-VALENCIA DEL MOMBUEY</v>
      </c>
    </row>
    <row r="771" spans="1:5" x14ac:dyDescent="0.3">
      <c r="A771" s="12">
        <v>6</v>
      </c>
      <c r="B771" s="14">
        <v>141</v>
      </c>
      <c r="C771" s="12" t="s">
        <v>926</v>
      </c>
      <c r="E771" t="str">
        <f t="shared" ref="E771:E834" si="12">CONCATENATE(B771,"-",C771)</f>
        <v>141-VALENCIA DEL VENTOSO</v>
      </c>
    </row>
    <row r="772" spans="1:5" x14ac:dyDescent="0.3">
      <c r="A772" s="12">
        <v>6</v>
      </c>
      <c r="B772" s="14">
        <v>142</v>
      </c>
      <c r="C772" s="12" t="s">
        <v>927</v>
      </c>
      <c r="E772" t="str">
        <f t="shared" si="12"/>
        <v>142-VALVERDE DE BURGUILLOS</v>
      </c>
    </row>
    <row r="773" spans="1:5" x14ac:dyDescent="0.3">
      <c r="A773" s="12">
        <v>6</v>
      </c>
      <c r="B773" s="14">
        <v>143</v>
      </c>
      <c r="C773" s="12" t="s">
        <v>928</v>
      </c>
      <c r="E773" t="str">
        <f t="shared" si="12"/>
        <v>143-VALVERDE DE LEGANES</v>
      </c>
    </row>
    <row r="774" spans="1:5" x14ac:dyDescent="0.3">
      <c r="A774" s="12">
        <v>6</v>
      </c>
      <c r="B774" s="14">
        <v>144</v>
      </c>
      <c r="C774" s="12" t="s">
        <v>929</v>
      </c>
      <c r="E774" t="str">
        <f t="shared" si="12"/>
        <v>144-VALVERDE DE LLERENA</v>
      </c>
    </row>
    <row r="775" spans="1:5" x14ac:dyDescent="0.3">
      <c r="A775" s="12">
        <v>6</v>
      </c>
      <c r="B775" s="14">
        <v>145</v>
      </c>
      <c r="C775" s="12" t="s">
        <v>930</v>
      </c>
      <c r="E775" t="str">
        <f t="shared" si="12"/>
        <v>145-VALVERDE DE MERIDA</v>
      </c>
    </row>
    <row r="776" spans="1:5" x14ac:dyDescent="0.3">
      <c r="A776" s="12">
        <v>6</v>
      </c>
      <c r="B776" s="14">
        <v>146</v>
      </c>
      <c r="C776" s="12" t="s">
        <v>931</v>
      </c>
      <c r="E776" t="str">
        <f t="shared" si="12"/>
        <v>146-VALLE DE LA SERENA</v>
      </c>
    </row>
    <row r="777" spans="1:5" x14ac:dyDescent="0.3">
      <c r="A777" s="12">
        <v>6</v>
      </c>
      <c r="B777" s="14">
        <v>147</v>
      </c>
      <c r="C777" s="12" t="s">
        <v>932</v>
      </c>
      <c r="E777" t="str">
        <f t="shared" si="12"/>
        <v>147-VALLE DE MATAMOROS</v>
      </c>
    </row>
    <row r="778" spans="1:5" x14ac:dyDescent="0.3">
      <c r="A778" s="12">
        <v>6</v>
      </c>
      <c r="B778" s="14">
        <v>148</v>
      </c>
      <c r="C778" s="12" t="s">
        <v>933</v>
      </c>
      <c r="E778" t="str">
        <f t="shared" si="12"/>
        <v>148-VALLE DE SANTA ANA</v>
      </c>
    </row>
    <row r="779" spans="1:5" x14ac:dyDescent="0.3">
      <c r="A779" s="12">
        <v>6</v>
      </c>
      <c r="B779" s="14">
        <v>149</v>
      </c>
      <c r="C779" s="12" t="s">
        <v>934</v>
      </c>
      <c r="E779" t="str">
        <f t="shared" si="12"/>
        <v>149-VILLAFRANCA DE LOS BARROS</v>
      </c>
    </row>
    <row r="780" spans="1:5" x14ac:dyDescent="0.3">
      <c r="A780" s="12">
        <v>6</v>
      </c>
      <c r="B780" s="14">
        <v>150</v>
      </c>
      <c r="C780" s="12" t="s">
        <v>935</v>
      </c>
      <c r="E780" t="str">
        <f t="shared" si="12"/>
        <v>150-VILLAGARCIA DE LA TORRE</v>
      </c>
    </row>
    <row r="781" spans="1:5" x14ac:dyDescent="0.3">
      <c r="A781" s="12">
        <v>6</v>
      </c>
      <c r="B781" s="14">
        <v>151</v>
      </c>
      <c r="C781" s="12" t="s">
        <v>936</v>
      </c>
      <c r="E781" t="str">
        <f t="shared" si="12"/>
        <v>151-VILLAGONZALO</v>
      </c>
    </row>
    <row r="782" spans="1:5" x14ac:dyDescent="0.3">
      <c r="A782" s="12">
        <v>6</v>
      </c>
      <c r="B782" s="14">
        <v>152</v>
      </c>
      <c r="C782" s="12" t="s">
        <v>937</v>
      </c>
      <c r="E782" t="str">
        <f t="shared" si="12"/>
        <v>152-VILLALBA DE LOS BARROS</v>
      </c>
    </row>
    <row r="783" spans="1:5" x14ac:dyDescent="0.3">
      <c r="A783" s="12">
        <v>6</v>
      </c>
      <c r="B783" s="14">
        <v>153</v>
      </c>
      <c r="C783" s="12" t="s">
        <v>938</v>
      </c>
      <c r="E783" t="str">
        <f t="shared" si="12"/>
        <v>153-VILLANUEVA DE LA SERENA</v>
      </c>
    </row>
    <row r="784" spans="1:5" x14ac:dyDescent="0.3">
      <c r="A784" s="12">
        <v>6</v>
      </c>
      <c r="B784" s="14">
        <v>154</v>
      </c>
      <c r="C784" s="12" t="s">
        <v>939</v>
      </c>
      <c r="E784" t="str">
        <f t="shared" si="12"/>
        <v>154-VILLANUEVA DEL FRESNO</v>
      </c>
    </row>
    <row r="785" spans="1:5" x14ac:dyDescent="0.3">
      <c r="A785" s="12">
        <v>6</v>
      </c>
      <c r="B785" s="14">
        <v>155</v>
      </c>
      <c r="C785" s="12" t="s">
        <v>940</v>
      </c>
      <c r="E785" t="str">
        <f t="shared" si="12"/>
        <v>155-VILLAR DEL REY</v>
      </c>
    </row>
    <row r="786" spans="1:5" x14ac:dyDescent="0.3">
      <c r="A786" s="12">
        <v>6</v>
      </c>
      <c r="B786" s="14">
        <v>156</v>
      </c>
      <c r="C786" s="12" t="s">
        <v>941</v>
      </c>
      <c r="E786" t="str">
        <f t="shared" si="12"/>
        <v>156-VILLAR DE RENA</v>
      </c>
    </row>
    <row r="787" spans="1:5" x14ac:dyDescent="0.3">
      <c r="A787" s="12">
        <v>6</v>
      </c>
      <c r="B787" s="14">
        <v>157</v>
      </c>
      <c r="C787" s="12" t="s">
        <v>942</v>
      </c>
      <c r="E787" t="str">
        <f t="shared" si="12"/>
        <v>157-VILLARTA DE LOS MONTES</v>
      </c>
    </row>
    <row r="788" spans="1:5" x14ac:dyDescent="0.3">
      <c r="A788" s="12">
        <v>6</v>
      </c>
      <c r="B788" s="14">
        <v>158</v>
      </c>
      <c r="C788" s="12" t="s">
        <v>943</v>
      </c>
      <c r="E788" t="str">
        <f t="shared" si="12"/>
        <v>158-ZAFRA</v>
      </c>
    </row>
    <row r="789" spans="1:5" x14ac:dyDescent="0.3">
      <c r="A789" s="12">
        <v>6</v>
      </c>
      <c r="B789" s="14">
        <v>159</v>
      </c>
      <c r="C789" s="12" t="s">
        <v>944</v>
      </c>
      <c r="E789" t="str">
        <f t="shared" si="12"/>
        <v>159-ZAHINOS</v>
      </c>
    </row>
    <row r="790" spans="1:5" x14ac:dyDescent="0.3">
      <c r="A790" s="12">
        <v>6</v>
      </c>
      <c r="B790" s="14">
        <v>160</v>
      </c>
      <c r="C790" s="12" t="s">
        <v>945</v>
      </c>
      <c r="E790" t="str">
        <f t="shared" si="12"/>
        <v>160-ZALAMEA DE LA SERENA</v>
      </c>
    </row>
    <row r="791" spans="1:5" x14ac:dyDescent="0.3">
      <c r="A791" s="12">
        <v>6</v>
      </c>
      <c r="B791" s="14">
        <v>161</v>
      </c>
      <c r="C791" s="12" t="s">
        <v>946</v>
      </c>
      <c r="E791" t="str">
        <f t="shared" si="12"/>
        <v>161-ZARZA-CAPILLA</v>
      </c>
    </row>
    <row r="792" spans="1:5" x14ac:dyDescent="0.3">
      <c r="A792" s="12">
        <v>6</v>
      </c>
      <c r="B792" s="14">
        <v>162</v>
      </c>
      <c r="C792" s="12" t="s">
        <v>947</v>
      </c>
      <c r="E792" t="str">
        <f t="shared" si="12"/>
        <v>162-ZARZA (LA)</v>
      </c>
    </row>
    <row r="793" spans="1:5" x14ac:dyDescent="0.3">
      <c r="A793" s="12">
        <v>6</v>
      </c>
      <c r="B793" s="14">
        <v>901</v>
      </c>
      <c r="C793" s="12" t="s">
        <v>948</v>
      </c>
      <c r="E793" t="str">
        <f t="shared" si="12"/>
        <v>901-VALDELACALZADA</v>
      </c>
    </row>
    <row r="794" spans="1:5" x14ac:dyDescent="0.3">
      <c r="A794" s="12">
        <v>6</v>
      </c>
      <c r="B794" s="14">
        <v>902</v>
      </c>
      <c r="C794" s="12" t="s">
        <v>949</v>
      </c>
      <c r="E794" t="str">
        <f t="shared" si="12"/>
        <v>902-PUEBLONUEVO DEL GUADIANA</v>
      </c>
    </row>
    <row r="795" spans="1:5" x14ac:dyDescent="0.3">
      <c r="A795" s="12">
        <v>7</v>
      </c>
      <c r="B795" s="14">
        <v>1</v>
      </c>
      <c r="C795" s="12" t="s">
        <v>950</v>
      </c>
      <c r="E795" t="str">
        <f t="shared" si="12"/>
        <v>1-ALARO</v>
      </c>
    </row>
    <row r="796" spans="1:5" x14ac:dyDescent="0.3">
      <c r="A796" s="12">
        <v>7</v>
      </c>
      <c r="B796" s="14">
        <v>2</v>
      </c>
      <c r="C796" s="12" t="s">
        <v>951</v>
      </c>
      <c r="E796" t="str">
        <f t="shared" si="12"/>
        <v>2-ALAIOR</v>
      </c>
    </row>
    <row r="797" spans="1:5" x14ac:dyDescent="0.3">
      <c r="A797" s="12">
        <v>7</v>
      </c>
      <c r="B797" s="14">
        <v>3</v>
      </c>
      <c r="C797" s="12" t="s">
        <v>952</v>
      </c>
      <c r="E797" t="str">
        <f t="shared" si="12"/>
        <v>3-ALCUDIA</v>
      </c>
    </row>
    <row r="798" spans="1:5" x14ac:dyDescent="0.3">
      <c r="A798" s="12">
        <v>7</v>
      </c>
      <c r="B798" s="14">
        <v>4</v>
      </c>
      <c r="C798" s="12" t="s">
        <v>953</v>
      </c>
      <c r="E798" t="str">
        <f t="shared" si="12"/>
        <v>4-ALGAIDA</v>
      </c>
    </row>
    <row r="799" spans="1:5" x14ac:dyDescent="0.3">
      <c r="A799" s="12">
        <v>7</v>
      </c>
      <c r="B799" s="14">
        <v>5</v>
      </c>
      <c r="C799" s="12" t="s">
        <v>954</v>
      </c>
      <c r="E799" t="str">
        <f t="shared" si="12"/>
        <v>5-ANDRATX</v>
      </c>
    </row>
    <row r="800" spans="1:5" x14ac:dyDescent="0.3">
      <c r="A800" s="12">
        <v>7</v>
      </c>
      <c r="B800" s="14">
        <v>6</v>
      </c>
      <c r="C800" s="12" t="s">
        <v>955</v>
      </c>
      <c r="E800" t="str">
        <f t="shared" si="12"/>
        <v>6-ARTA</v>
      </c>
    </row>
    <row r="801" spans="1:5" x14ac:dyDescent="0.3">
      <c r="A801" s="12">
        <v>7</v>
      </c>
      <c r="B801" s="14">
        <v>7</v>
      </c>
      <c r="C801" s="12" t="s">
        <v>956</v>
      </c>
      <c r="E801" t="str">
        <f t="shared" si="12"/>
        <v>7-BAYALBUFAR</v>
      </c>
    </row>
    <row r="802" spans="1:5" x14ac:dyDescent="0.3">
      <c r="A802" s="12">
        <v>7</v>
      </c>
      <c r="B802" s="14">
        <v>8</v>
      </c>
      <c r="C802" s="12" t="s">
        <v>957</v>
      </c>
      <c r="E802" t="str">
        <f t="shared" si="12"/>
        <v>8-BINISSALEM</v>
      </c>
    </row>
    <row r="803" spans="1:5" x14ac:dyDescent="0.3">
      <c r="A803" s="12">
        <v>7</v>
      </c>
      <c r="B803" s="14">
        <v>9</v>
      </c>
      <c r="C803" s="12" t="s">
        <v>958</v>
      </c>
      <c r="E803" t="str">
        <f t="shared" si="12"/>
        <v>9-BUGER</v>
      </c>
    </row>
    <row r="804" spans="1:5" x14ac:dyDescent="0.3">
      <c r="A804" s="12">
        <v>7</v>
      </c>
      <c r="B804" s="14">
        <v>10</v>
      </c>
      <c r="C804" s="12" t="s">
        <v>959</v>
      </c>
      <c r="E804" t="str">
        <f t="shared" si="12"/>
        <v>10-BUNYOLA</v>
      </c>
    </row>
    <row r="805" spans="1:5" x14ac:dyDescent="0.3">
      <c r="A805" s="12">
        <v>7</v>
      </c>
      <c r="B805" s="14">
        <v>11</v>
      </c>
      <c r="C805" s="12" t="s">
        <v>960</v>
      </c>
      <c r="E805" t="str">
        <f t="shared" si="12"/>
        <v>11-CALVIA</v>
      </c>
    </row>
    <row r="806" spans="1:5" x14ac:dyDescent="0.3">
      <c r="A806" s="12">
        <v>7</v>
      </c>
      <c r="B806" s="14">
        <v>12</v>
      </c>
      <c r="C806" s="12" t="s">
        <v>961</v>
      </c>
      <c r="E806" t="str">
        <f t="shared" si="12"/>
        <v>12-CAMPANET</v>
      </c>
    </row>
    <row r="807" spans="1:5" x14ac:dyDescent="0.3">
      <c r="A807" s="12">
        <v>7</v>
      </c>
      <c r="B807" s="14">
        <v>13</v>
      </c>
      <c r="C807" s="12" t="s">
        <v>962</v>
      </c>
      <c r="E807" t="str">
        <f t="shared" si="12"/>
        <v>13-CAMPOS</v>
      </c>
    </row>
    <row r="808" spans="1:5" x14ac:dyDescent="0.3">
      <c r="A808" s="12">
        <v>7</v>
      </c>
      <c r="B808" s="14">
        <v>14</v>
      </c>
      <c r="C808" s="12" t="s">
        <v>963</v>
      </c>
      <c r="E808" t="str">
        <f t="shared" si="12"/>
        <v>14-CAPDEPERA</v>
      </c>
    </row>
    <row r="809" spans="1:5" x14ac:dyDescent="0.3">
      <c r="A809" s="12">
        <v>7</v>
      </c>
      <c r="B809" s="14">
        <v>15</v>
      </c>
      <c r="C809" s="12" t="s">
        <v>964</v>
      </c>
      <c r="E809" t="str">
        <f t="shared" si="12"/>
        <v>15-CIUTADELLA DE MENORCA</v>
      </c>
    </row>
    <row r="810" spans="1:5" x14ac:dyDescent="0.3">
      <c r="A810" s="12">
        <v>7</v>
      </c>
      <c r="B810" s="14">
        <v>16</v>
      </c>
      <c r="C810" s="12" t="s">
        <v>965</v>
      </c>
      <c r="E810" t="str">
        <f t="shared" si="12"/>
        <v>16-CONSELL</v>
      </c>
    </row>
    <row r="811" spans="1:5" x14ac:dyDescent="0.3">
      <c r="A811" s="12">
        <v>7</v>
      </c>
      <c r="B811" s="14">
        <v>17</v>
      </c>
      <c r="C811" s="12" t="s">
        <v>966</v>
      </c>
      <c r="E811" t="str">
        <f t="shared" si="12"/>
        <v>17-COSTITX</v>
      </c>
    </row>
    <row r="812" spans="1:5" x14ac:dyDescent="0.3">
      <c r="A812" s="12">
        <v>7</v>
      </c>
      <c r="B812" s="14">
        <v>18</v>
      </c>
      <c r="C812" s="12" t="s">
        <v>967</v>
      </c>
      <c r="E812" t="str">
        <f t="shared" si="12"/>
        <v>18-DEYA</v>
      </c>
    </row>
    <row r="813" spans="1:5" x14ac:dyDescent="0.3">
      <c r="A813" s="12">
        <v>7</v>
      </c>
      <c r="B813" s="14">
        <v>19</v>
      </c>
      <c r="C813" s="12" t="s">
        <v>968</v>
      </c>
      <c r="E813" t="str">
        <f t="shared" si="12"/>
        <v>19-ESCORCA</v>
      </c>
    </row>
    <row r="814" spans="1:5" x14ac:dyDescent="0.3">
      <c r="A814" s="12">
        <v>7</v>
      </c>
      <c r="B814" s="14">
        <v>20</v>
      </c>
      <c r="C814" s="12" t="s">
        <v>969</v>
      </c>
      <c r="E814" t="str">
        <f t="shared" si="12"/>
        <v>20-ESPORLES</v>
      </c>
    </row>
    <row r="815" spans="1:5" x14ac:dyDescent="0.3">
      <c r="A815" s="12">
        <v>7</v>
      </c>
      <c r="B815" s="14">
        <v>21</v>
      </c>
      <c r="C815" s="12" t="s">
        <v>970</v>
      </c>
      <c r="E815" t="str">
        <f t="shared" si="12"/>
        <v>21-ESTELLENCS</v>
      </c>
    </row>
    <row r="816" spans="1:5" x14ac:dyDescent="0.3">
      <c r="A816" s="12">
        <v>7</v>
      </c>
      <c r="B816" s="14">
        <v>22</v>
      </c>
      <c r="C816" s="12" t="s">
        <v>971</v>
      </c>
      <c r="E816" t="str">
        <f t="shared" si="12"/>
        <v>22-FELANITX</v>
      </c>
    </row>
    <row r="817" spans="1:5" x14ac:dyDescent="0.3">
      <c r="A817" s="12">
        <v>7</v>
      </c>
      <c r="B817" s="14">
        <v>23</v>
      </c>
      <c r="C817" s="12" t="s">
        <v>972</v>
      </c>
      <c r="E817" t="str">
        <f t="shared" si="12"/>
        <v>23-FERRERIES</v>
      </c>
    </row>
    <row r="818" spans="1:5" x14ac:dyDescent="0.3">
      <c r="A818" s="12">
        <v>7</v>
      </c>
      <c r="B818" s="14">
        <v>24</v>
      </c>
      <c r="C818" s="12" t="s">
        <v>973</v>
      </c>
      <c r="E818" t="str">
        <f t="shared" si="12"/>
        <v>24-FORMENTERA</v>
      </c>
    </row>
    <row r="819" spans="1:5" x14ac:dyDescent="0.3">
      <c r="A819" s="12">
        <v>7</v>
      </c>
      <c r="B819" s="14">
        <v>25</v>
      </c>
      <c r="C819" s="12" t="s">
        <v>974</v>
      </c>
      <c r="E819" t="str">
        <f t="shared" si="12"/>
        <v>25-FORNALUTX</v>
      </c>
    </row>
    <row r="820" spans="1:5" x14ac:dyDescent="0.3">
      <c r="A820" s="12">
        <v>7</v>
      </c>
      <c r="B820" s="14">
        <v>26</v>
      </c>
      <c r="C820" s="12" t="s">
        <v>975</v>
      </c>
      <c r="E820" t="str">
        <f t="shared" si="12"/>
        <v>26-EIVISSA</v>
      </c>
    </row>
    <row r="821" spans="1:5" x14ac:dyDescent="0.3">
      <c r="A821" s="12">
        <v>7</v>
      </c>
      <c r="B821" s="14">
        <v>27</v>
      </c>
      <c r="C821" s="12" t="s">
        <v>976</v>
      </c>
      <c r="E821" t="str">
        <f t="shared" si="12"/>
        <v>27-INCA</v>
      </c>
    </row>
    <row r="822" spans="1:5" x14ac:dyDescent="0.3">
      <c r="A822" s="12">
        <v>7</v>
      </c>
      <c r="B822" s="14">
        <v>28</v>
      </c>
      <c r="C822" s="12" t="s">
        <v>977</v>
      </c>
      <c r="E822" t="str">
        <f t="shared" si="12"/>
        <v>28-LLORET DE VISTALEGRE</v>
      </c>
    </row>
    <row r="823" spans="1:5" x14ac:dyDescent="0.3">
      <c r="A823" s="12">
        <v>7</v>
      </c>
      <c r="B823" s="14">
        <v>29</v>
      </c>
      <c r="C823" s="12" t="s">
        <v>978</v>
      </c>
      <c r="E823" t="str">
        <f t="shared" si="12"/>
        <v>29-LLOSETA</v>
      </c>
    </row>
    <row r="824" spans="1:5" x14ac:dyDescent="0.3">
      <c r="A824" s="12">
        <v>7</v>
      </c>
      <c r="B824" s="14">
        <v>30</v>
      </c>
      <c r="C824" s="12" t="s">
        <v>979</v>
      </c>
      <c r="E824" t="str">
        <f t="shared" si="12"/>
        <v>30-LLUBI</v>
      </c>
    </row>
    <row r="825" spans="1:5" x14ac:dyDescent="0.3">
      <c r="A825" s="12">
        <v>7</v>
      </c>
      <c r="B825" s="14">
        <v>31</v>
      </c>
      <c r="C825" s="12" t="s">
        <v>980</v>
      </c>
      <c r="E825" t="str">
        <f t="shared" si="12"/>
        <v>31-LLUCMAJOR</v>
      </c>
    </row>
    <row r="826" spans="1:5" x14ac:dyDescent="0.3">
      <c r="A826" s="12">
        <v>7</v>
      </c>
      <c r="B826" s="14">
        <v>32</v>
      </c>
      <c r="C826" s="12" t="s">
        <v>981</v>
      </c>
      <c r="E826" t="str">
        <f t="shared" si="12"/>
        <v>32-MAHON</v>
      </c>
    </row>
    <row r="827" spans="1:5" x14ac:dyDescent="0.3">
      <c r="A827" s="12">
        <v>7</v>
      </c>
      <c r="B827" s="14">
        <v>33</v>
      </c>
      <c r="C827" s="12" t="s">
        <v>982</v>
      </c>
      <c r="E827" t="str">
        <f t="shared" si="12"/>
        <v>33-MANACOR</v>
      </c>
    </row>
    <row r="828" spans="1:5" x14ac:dyDescent="0.3">
      <c r="A828" s="12">
        <v>7</v>
      </c>
      <c r="B828" s="14">
        <v>34</v>
      </c>
      <c r="C828" s="12" t="s">
        <v>983</v>
      </c>
      <c r="E828" t="str">
        <f t="shared" si="12"/>
        <v>34-MANCOR DE LA VALL</v>
      </c>
    </row>
    <row r="829" spans="1:5" x14ac:dyDescent="0.3">
      <c r="A829" s="12">
        <v>7</v>
      </c>
      <c r="B829" s="14">
        <v>35</v>
      </c>
      <c r="C829" s="12" t="s">
        <v>984</v>
      </c>
      <c r="E829" t="str">
        <f t="shared" si="12"/>
        <v>35-MARIA DE LA SALUT</v>
      </c>
    </row>
    <row r="830" spans="1:5" x14ac:dyDescent="0.3">
      <c r="A830" s="12">
        <v>7</v>
      </c>
      <c r="B830" s="14">
        <v>36</v>
      </c>
      <c r="C830" s="12" t="s">
        <v>985</v>
      </c>
      <c r="E830" t="str">
        <f t="shared" si="12"/>
        <v>36-MARRATXI</v>
      </c>
    </row>
    <row r="831" spans="1:5" x14ac:dyDescent="0.3">
      <c r="A831" s="12">
        <v>7</v>
      </c>
      <c r="B831" s="14">
        <v>37</v>
      </c>
      <c r="C831" s="12" t="s">
        <v>986</v>
      </c>
      <c r="E831" t="str">
        <f t="shared" si="12"/>
        <v>37-MERCADAL, ES</v>
      </c>
    </row>
    <row r="832" spans="1:5" x14ac:dyDescent="0.3">
      <c r="A832" s="12">
        <v>7</v>
      </c>
      <c r="B832" s="14">
        <v>38</v>
      </c>
      <c r="C832" s="12" t="s">
        <v>987</v>
      </c>
      <c r="E832" t="str">
        <f t="shared" si="12"/>
        <v>38-MONTUIRI</v>
      </c>
    </row>
    <row r="833" spans="1:5" x14ac:dyDescent="0.3">
      <c r="A833" s="12">
        <v>7</v>
      </c>
      <c r="B833" s="14">
        <v>39</v>
      </c>
      <c r="C833" s="12" t="s">
        <v>988</v>
      </c>
      <c r="E833" t="str">
        <f t="shared" si="12"/>
        <v>39-MURO</v>
      </c>
    </row>
    <row r="834" spans="1:5" x14ac:dyDescent="0.3">
      <c r="A834" s="12">
        <v>7</v>
      </c>
      <c r="B834" s="14">
        <v>40</v>
      </c>
      <c r="C834" s="12" t="s">
        <v>989</v>
      </c>
      <c r="E834" t="str">
        <f t="shared" si="12"/>
        <v>40-PALMA DE MALLORCA</v>
      </c>
    </row>
    <row r="835" spans="1:5" x14ac:dyDescent="0.3">
      <c r="A835" s="12">
        <v>7</v>
      </c>
      <c r="B835" s="14">
        <v>41</v>
      </c>
      <c r="C835" s="12" t="s">
        <v>990</v>
      </c>
      <c r="E835" t="str">
        <f t="shared" ref="E835:E898" si="13">CONCATENATE(B835,"-",C835)</f>
        <v>41-PETRA</v>
      </c>
    </row>
    <row r="836" spans="1:5" x14ac:dyDescent="0.3">
      <c r="A836" s="12">
        <v>7</v>
      </c>
      <c r="B836" s="14">
        <v>42</v>
      </c>
      <c r="C836" s="12" t="s">
        <v>991</v>
      </c>
      <c r="E836" t="str">
        <f t="shared" si="13"/>
        <v>42-POLLEN?A</v>
      </c>
    </row>
    <row r="837" spans="1:5" x14ac:dyDescent="0.3">
      <c r="A837" s="12">
        <v>7</v>
      </c>
      <c r="B837" s="14">
        <v>43</v>
      </c>
      <c r="C837" s="12" t="s">
        <v>992</v>
      </c>
      <c r="E837" t="str">
        <f t="shared" si="13"/>
        <v>43-PORRERES</v>
      </c>
    </row>
    <row r="838" spans="1:5" x14ac:dyDescent="0.3">
      <c r="A838" s="12">
        <v>7</v>
      </c>
      <c r="B838" s="14">
        <v>44</v>
      </c>
      <c r="C838" s="12" t="s">
        <v>993</v>
      </c>
      <c r="E838" t="str">
        <f t="shared" si="13"/>
        <v>44-POBLA, SA</v>
      </c>
    </row>
    <row r="839" spans="1:5" x14ac:dyDescent="0.3">
      <c r="A839" s="12">
        <v>7</v>
      </c>
      <c r="B839" s="14">
        <v>45</v>
      </c>
      <c r="C839" s="12" t="s">
        <v>994</v>
      </c>
      <c r="E839" t="str">
        <f t="shared" si="13"/>
        <v>45-PUIGPUNYENT</v>
      </c>
    </row>
    <row r="840" spans="1:5" x14ac:dyDescent="0.3">
      <c r="A840" s="12">
        <v>7</v>
      </c>
      <c r="B840" s="14">
        <v>46</v>
      </c>
      <c r="C840" s="12" t="s">
        <v>995</v>
      </c>
      <c r="E840" t="str">
        <f t="shared" si="13"/>
        <v>46-SANT ANTONI DE PORTMANY</v>
      </c>
    </row>
    <row r="841" spans="1:5" x14ac:dyDescent="0.3">
      <c r="A841" s="12">
        <v>7</v>
      </c>
      <c r="B841" s="14">
        <v>47</v>
      </c>
      <c r="C841" s="12" t="s">
        <v>996</v>
      </c>
      <c r="E841" t="str">
        <f t="shared" si="13"/>
        <v>47-SENCELLES</v>
      </c>
    </row>
    <row r="842" spans="1:5" x14ac:dyDescent="0.3">
      <c r="A842" s="12">
        <v>7</v>
      </c>
      <c r="B842" s="14">
        <v>48</v>
      </c>
      <c r="C842" s="12" t="s">
        <v>997</v>
      </c>
      <c r="E842" t="str">
        <f t="shared" si="13"/>
        <v>48-SANT JOSEP DE SA TALAIA</v>
      </c>
    </row>
    <row r="843" spans="1:5" x14ac:dyDescent="0.3">
      <c r="A843" s="12">
        <v>7</v>
      </c>
      <c r="B843" s="14">
        <v>49</v>
      </c>
      <c r="C843" s="12" t="s">
        <v>998</v>
      </c>
      <c r="E843" t="str">
        <f t="shared" si="13"/>
        <v>49-SANT JOAN</v>
      </c>
    </row>
    <row r="844" spans="1:5" x14ac:dyDescent="0.3">
      <c r="A844" s="12">
        <v>7</v>
      </c>
      <c r="B844" s="14">
        <v>50</v>
      </c>
      <c r="C844" s="12" t="s">
        <v>999</v>
      </c>
      <c r="E844" t="str">
        <f t="shared" si="13"/>
        <v>50-SANT JOAN DE LABRITJA</v>
      </c>
    </row>
    <row r="845" spans="1:5" x14ac:dyDescent="0.3">
      <c r="A845" s="12">
        <v>7</v>
      </c>
      <c r="B845" s="14">
        <v>51</v>
      </c>
      <c r="C845" s="12" t="s">
        <v>1000</v>
      </c>
      <c r="E845" t="str">
        <f t="shared" si="13"/>
        <v>51-SANT LLOREN? DES CARDASSAR</v>
      </c>
    </row>
    <row r="846" spans="1:5" x14ac:dyDescent="0.3">
      <c r="A846" s="12">
        <v>7</v>
      </c>
      <c r="B846" s="14">
        <v>52</v>
      </c>
      <c r="C846" s="12" t="s">
        <v>1001</v>
      </c>
      <c r="E846" t="str">
        <f t="shared" si="13"/>
        <v>52-SANT LLUIS</v>
      </c>
    </row>
    <row r="847" spans="1:5" x14ac:dyDescent="0.3">
      <c r="A847" s="12">
        <v>7</v>
      </c>
      <c r="B847" s="14">
        <v>53</v>
      </c>
      <c r="C847" s="12" t="s">
        <v>1002</v>
      </c>
      <c r="E847" t="str">
        <f t="shared" si="13"/>
        <v>53-SANTA EUGENIA</v>
      </c>
    </row>
    <row r="848" spans="1:5" x14ac:dyDescent="0.3">
      <c r="A848" s="12">
        <v>7</v>
      </c>
      <c r="B848" s="14">
        <v>54</v>
      </c>
      <c r="C848" s="12" t="s">
        <v>1003</v>
      </c>
      <c r="E848" t="str">
        <f t="shared" si="13"/>
        <v>54-SANTA EULALIA DEL RIO</v>
      </c>
    </row>
    <row r="849" spans="1:5" x14ac:dyDescent="0.3">
      <c r="A849" s="12">
        <v>7</v>
      </c>
      <c r="B849" s="14">
        <v>55</v>
      </c>
      <c r="C849" s="12" t="s">
        <v>1004</v>
      </c>
      <c r="E849" t="str">
        <f t="shared" si="13"/>
        <v>55-SANTA MARGALIDA</v>
      </c>
    </row>
    <row r="850" spans="1:5" x14ac:dyDescent="0.3">
      <c r="A850" s="12">
        <v>7</v>
      </c>
      <c r="B850" s="14">
        <v>56</v>
      </c>
      <c r="C850" s="12" t="s">
        <v>1005</v>
      </c>
      <c r="E850" t="str">
        <f t="shared" si="13"/>
        <v>56-SANTA MARIA DEL CAMI</v>
      </c>
    </row>
    <row r="851" spans="1:5" x14ac:dyDescent="0.3">
      <c r="A851" s="12">
        <v>7</v>
      </c>
      <c r="B851" s="14">
        <v>57</v>
      </c>
      <c r="C851" s="12" t="s">
        <v>1006</v>
      </c>
      <c r="E851" t="str">
        <f t="shared" si="13"/>
        <v>57-SANTANYI</v>
      </c>
    </row>
    <row r="852" spans="1:5" x14ac:dyDescent="0.3">
      <c r="A852" s="12">
        <v>7</v>
      </c>
      <c r="B852" s="14">
        <v>58</v>
      </c>
      <c r="C852" s="12" t="s">
        <v>1007</v>
      </c>
      <c r="E852" t="str">
        <f t="shared" si="13"/>
        <v>58-SELVA</v>
      </c>
    </row>
    <row r="853" spans="1:5" x14ac:dyDescent="0.3">
      <c r="A853" s="12">
        <v>7</v>
      </c>
      <c r="B853" s="14">
        <v>59</v>
      </c>
      <c r="C853" s="12" t="s">
        <v>1008</v>
      </c>
      <c r="E853" t="str">
        <f t="shared" si="13"/>
        <v>59-SALINES, SES</v>
      </c>
    </row>
    <row r="854" spans="1:5" x14ac:dyDescent="0.3">
      <c r="A854" s="12">
        <v>7</v>
      </c>
      <c r="B854" s="14">
        <v>60</v>
      </c>
      <c r="C854" s="12" t="s">
        <v>1009</v>
      </c>
      <c r="E854" t="str">
        <f t="shared" si="13"/>
        <v>60-SINEU</v>
      </c>
    </row>
    <row r="855" spans="1:5" x14ac:dyDescent="0.3">
      <c r="A855" s="12">
        <v>7</v>
      </c>
      <c r="B855" s="14">
        <v>61</v>
      </c>
      <c r="C855" s="12" t="s">
        <v>1010</v>
      </c>
      <c r="E855" t="str">
        <f t="shared" si="13"/>
        <v>61-SOLLER</v>
      </c>
    </row>
    <row r="856" spans="1:5" x14ac:dyDescent="0.3">
      <c r="A856" s="12">
        <v>7</v>
      </c>
      <c r="B856" s="14">
        <v>62</v>
      </c>
      <c r="C856" s="12" t="s">
        <v>1011</v>
      </c>
      <c r="E856" t="str">
        <f t="shared" si="13"/>
        <v>62-SON SERVERA</v>
      </c>
    </row>
    <row r="857" spans="1:5" x14ac:dyDescent="0.3">
      <c r="A857" s="12">
        <v>7</v>
      </c>
      <c r="B857" s="14">
        <v>63</v>
      </c>
      <c r="C857" s="12" t="s">
        <v>1012</v>
      </c>
      <c r="E857" t="str">
        <f t="shared" si="13"/>
        <v>63-VALLDEMOSSA</v>
      </c>
    </row>
    <row r="858" spans="1:5" x14ac:dyDescent="0.3">
      <c r="A858" s="12">
        <v>7</v>
      </c>
      <c r="B858" s="14">
        <v>64</v>
      </c>
      <c r="C858" s="12" t="s">
        <v>1013</v>
      </c>
      <c r="E858" t="str">
        <f t="shared" si="13"/>
        <v>64-CASTELL, ES</v>
      </c>
    </row>
    <row r="859" spans="1:5" x14ac:dyDescent="0.3">
      <c r="A859" s="12">
        <v>7</v>
      </c>
      <c r="B859" s="14">
        <v>65</v>
      </c>
      <c r="C859" s="12" t="s">
        <v>1014</v>
      </c>
      <c r="E859" t="str">
        <f t="shared" si="13"/>
        <v>65-VILAFRANCA DE BONANY</v>
      </c>
    </row>
    <row r="860" spans="1:5" x14ac:dyDescent="0.3">
      <c r="A860" s="12">
        <v>7</v>
      </c>
      <c r="B860" s="14">
        <v>901</v>
      </c>
      <c r="C860" s="12" t="s">
        <v>1015</v>
      </c>
      <c r="E860" t="str">
        <f t="shared" si="13"/>
        <v>901-ARIANY</v>
      </c>
    </row>
    <row r="861" spans="1:5" x14ac:dyDescent="0.3">
      <c r="A861" s="12">
        <v>7</v>
      </c>
      <c r="B861" s="14">
        <v>902</v>
      </c>
      <c r="C861" s="12" t="s">
        <v>1016</v>
      </c>
      <c r="E861" t="str">
        <f t="shared" si="13"/>
        <v>902-MIGJORN GRAN, ES</v>
      </c>
    </row>
    <row r="862" spans="1:5" x14ac:dyDescent="0.3">
      <c r="A862" s="12">
        <v>8</v>
      </c>
      <c r="B862" s="14">
        <v>1</v>
      </c>
      <c r="C862" s="12" t="s">
        <v>1017</v>
      </c>
      <c r="E862" t="str">
        <f t="shared" si="13"/>
        <v>1-ABRERA</v>
      </c>
    </row>
    <row r="863" spans="1:5" x14ac:dyDescent="0.3">
      <c r="A863" s="12">
        <v>8</v>
      </c>
      <c r="B863" s="14">
        <v>2</v>
      </c>
      <c r="C863" s="12" t="s">
        <v>1018</v>
      </c>
      <c r="E863" t="str">
        <f t="shared" si="13"/>
        <v>2-AGUILAR DE SEGARRA</v>
      </c>
    </row>
    <row r="864" spans="1:5" x14ac:dyDescent="0.3">
      <c r="A864" s="12">
        <v>8</v>
      </c>
      <c r="B864" s="14">
        <v>3</v>
      </c>
      <c r="C864" s="12" t="s">
        <v>1019</v>
      </c>
      <c r="E864" t="str">
        <f t="shared" si="13"/>
        <v>3-ALELLA</v>
      </c>
    </row>
    <row r="865" spans="1:5" x14ac:dyDescent="0.3">
      <c r="A865" s="12">
        <v>8</v>
      </c>
      <c r="B865" s="14">
        <v>4</v>
      </c>
      <c r="C865" s="12" t="s">
        <v>1020</v>
      </c>
      <c r="E865" t="str">
        <f t="shared" si="13"/>
        <v>4-ALPENS</v>
      </c>
    </row>
    <row r="866" spans="1:5" x14ac:dyDescent="0.3">
      <c r="A866" s="12">
        <v>8</v>
      </c>
      <c r="B866" s="14">
        <v>5</v>
      </c>
      <c r="C866" s="12" t="s">
        <v>1021</v>
      </c>
      <c r="E866" t="str">
        <f t="shared" si="13"/>
        <v>5-AMETLLA DEL VALLES, L'</v>
      </c>
    </row>
    <row r="867" spans="1:5" x14ac:dyDescent="0.3">
      <c r="A867" s="12">
        <v>8</v>
      </c>
      <c r="B867" s="14">
        <v>6</v>
      </c>
      <c r="C867" s="12" t="s">
        <v>1022</v>
      </c>
      <c r="E867" t="str">
        <f t="shared" si="13"/>
        <v>6-ARENYS DE MAR</v>
      </c>
    </row>
    <row r="868" spans="1:5" x14ac:dyDescent="0.3">
      <c r="A868" s="12">
        <v>8</v>
      </c>
      <c r="B868" s="14">
        <v>7</v>
      </c>
      <c r="C868" s="12" t="s">
        <v>1023</v>
      </c>
      <c r="E868" t="str">
        <f t="shared" si="13"/>
        <v>7-ARENYS DE MUNT</v>
      </c>
    </row>
    <row r="869" spans="1:5" x14ac:dyDescent="0.3">
      <c r="A869" s="12">
        <v>8</v>
      </c>
      <c r="B869" s="14">
        <v>8</v>
      </c>
      <c r="C869" s="12" t="s">
        <v>1024</v>
      </c>
      <c r="E869" t="str">
        <f t="shared" si="13"/>
        <v>8-ARGEN?OLA</v>
      </c>
    </row>
    <row r="870" spans="1:5" x14ac:dyDescent="0.3">
      <c r="A870" s="12">
        <v>8</v>
      </c>
      <c r="B870" s="14">
        <v>9</v>
      </c>
      <c r="C870" s="12" t="s">
        <v>1025</v>
      </c>
      <c r="E870" t="str">
        <f t="shared" si="13"/>
        <v>9-ARGENTONA</v>
      </c>
    </row>
    <row r="871" spans="1:5" x14ac:dyDescent="0.3">
      <c r="A871" s="12">
        <v>8</v>
      </c>
      <c r="B871" s="14">
        <v>10</v>
      </c>
      <c r="C871" s="12" t="s">
        <v>1026</v>
      </c>
      <c r="E871" t="str">
        <f t="shared" si="13"/>
        <v>10-ARTES</v>
      </c>
    </row>
    <row r="872" spans="1:5" x14ac:dyDescent="0.3">
      <c r="A872" s="12">
        <v>8</v>
      </c>
      <c r="B872" s="14">
        <v>11</v>
      </c>
      <c r="C872" s="12" t="s">
        <v>1027</v>
      </c>
      <c r="E872" t="str">
        <f t="shared" si="13"/>
        <v>11-AVIA</v>
      </c>
    </row>
    <row r="873" spans="1:5" x14ac:dyDescent="0.3">
      <c r="A873" s="12">
        <v>8</v>
      </c>
      <c r="B873" s="14">
        <v>12</v>
      </c>
      <c r="C873" s="12" t="s">
        <v>1028</v>
      </c>
      <c r="E873" t="str">
        <f t="shared" si="13"/>
        <v>12-AVINYO</v>
      </c>
    </row>
    <row r="874" spans="1:5" x14ac:dyDescent="0.3">
      <c r="A874" s="12">
        <v>8</v>
      </c>
      <c r="B874" s="14">
        <v>13</v>
      </c>
      <c r="C874" s="12" t="s">
        <v>1029</v>
      </c>
      <c r="E874" t="str">
        <f t="shared" si="13"/>
        <v>13-AVINYONET DEL PENEDES</v>
      </c>
    </row>
    <row r="875" spans="1:5" x14ac:dyDescent="0.3">
      <c r="A875" s="12">
        <v>8</v>
      </c>
      <c r="B875" s="14">
        <v>14</v>
      </c>
      <c r="C875" s="12" t="s">
        <v>1030</v>
      </c>
      <c r="E875" t="str">
        <f t="shared" si="13"/>
        <v>14-AIGUAFREDA</v>
      </c>
    </row>
    <row r="876" spans="1:5" x14ac:dyDescent="0.3">
      <c r="A876" s="12">
        <v>8</v>
      </c>
      <c r="B876" s="14">
        <v>15</v>
      </c>
      <c r="C876" s="12" t="s">
        <v>1031</v>
      </c>
      <c r="E876" t="str">
        <f t="shared" si="13"/>
        <v>15-BADALONA</v>
      </c>
    </row>
    <row r="877" spans="1:5" x14ac:dyDescent="0.3">
      <c r="A877" s="12">
        <v>8</v>
      </c>
      <c r="B877" s="14">
        <v>16</v>
      </c>
      <c r="C877" s="12" t="s">
        <v>1032</v>
      </c>
      <c r="E877" t="str">
        <f t="shared" si="13"/>
        <v>16-BAGA</v>
      </c>
    </row>
    <row r="878" spans="1:5" x14ac:dyDescent="0.3">
      <c r="A878" s="12">
        <v>8</v>
      </c>
      <c r="B878" s="14">
        <v>17</v>
      </c>
      <c r="C878" s="12" t="s">
        <v>1033</v>
      </c>
      <c r="E878" t="str">
        <f t="shared" si="13"/>
        <v>17-BALENYA</v>
      </c>
    </row>
    <row r="879" spans="1:5" x14ac:dyDescent="0.3">
      <c r="A879" s="12">
        <v>8</v>
      </c>
      <c r="B879" s="14">
        <v>18</v>
      </c>
      <c r="C879" s="12" t="s">
        <v>1034</v>
      </c>
      <c r="E879" t="str">
        <f t="shared" si="13"/>
        <v>18-BALSARENY</v>
      </c>
    </row>
    <row r="880" spans="1:5" x14ac:dyDescent="0.3">
      <c r="A880" s="12">
        <v>8</v>
      </c>
      <c r="B880" s="14">
        <v>19</v>
      </c>
      <c r="C880" s="12" t="s">
        <v>118</v>
      </c>
      <c r="E880" t="str">
        <f t="shared" si="13"/>
        <v>19-BARCELONA</v>
      </c>
    </row>
    <row r="881" spans="1:5" x14ac:dyDescent="0.3">
      <c r="A881" s="12">
        <v>8</v>
      </c>
      <c r="B881" s="14">
        <v>20</v>
      </c>
      <c r="C881" s="12" t="s">
        <v>1035</v>
      </c>
      <c r="E881" t="str">
        <f t="shared" si="13"/>
        <v>20-BEGUES</v>
      </c>
    </row>
    <row r="882" spans="1:5" x14ac:dyDescent="0.3">
      <c r="A882" s="12">
        <v>8</v>
      </c>
      <c r="B882" s="14">
        <v>21</v>
      </c>
      <c r="C882" s="12" t="s">
        <v>1036</v>
      </c>
      <c r="E882" t="str">
        <f t="shared" si="13"/>
        <v>21-BELLPRAT</v>
      </c>
    </row>
    <row r="883" spans="1:5" x14ac:dyDescent="0.3">
      <c r="A883" s="12">
        <v>8</v>
      </c>
      <c r="B883" s="14">
        <v>22</v>
      </c>
      <c r="C883" s="12" t="s">
        <v>1037</v>
      </c>
      <c r="E883" t="str">
        <f t="shared" si="13"/>
        <v>22-BERGA</v>
      </c>
    </row>
    <row r="884" spans="1:5" x14ac:dyDescent="0.3">
      <c r="A884" s="12">
        <v>8</v>
      </c>
      <c r="B884" s="14">
        <v>23</v>
      </c>
      <c r="C884" s="12" t="s">
        <v>1038</v>
      </c>
      <c r="E884" t="str">
        <f t="shared" si="13"/>
        <v>23-BIGUES I RIELLS</v>
      </c>
    </row>
    <row r="885" spans="1:5" x14ac:dyDescent="0.3">
      <c r="A885" s="12">
        <v>8</v>
      </c>
      <c r="B885" s="14">
        <v>24</v>
      </c>
      <c r="C885" s="12" t="s">
        <v>1039</v>
      </c>
      <c r="E885" t="str">
        <f t="shared" si="13"/>
        <v>24-BORREDA</v>
      </c>
    </row>
    <row r="886" spans="1:5" x14ac:dyDescent="0.3">
      <c r="A886" s="12">
        <v>8</v>
      </c>
      <c r="B886" s="14">
        <v>25</v>
      </c>
      <c r="C886" s="12" t="s">
        <v>1040</v>
      </c>
      <c r="E886" t="str">
        <f t="shared" si="13"/>
        <v>25-BRUC, EL</v>
      </c>
    </row>
    <row r="887" spans="1:5" x14ac:dyDescent="0.3">
      <c r="A887" s="12">
        <v>8</v>
      </c>
      <c r="B887" s="14">
        <v>26</v>
      </c>
      <c r="C887" s="12" t="s">
        <v>1041</v>
      </c>
      <c r="E887" t="str">
        <f t="shared" si="13"/>
        <v>26-BRULL, EL</v>
      </c>
    </row>
    <row r="888" spans="1:5" x14ac:dyDescent="0.3">
      <c r="A888" s="12">
        <v>8</v>
      </c>
      <c r="B888" s="14">
        <v>27</v>
      </c>
      <c r="C888" s="12" t="s">
        <v>1042</v>
      </c>
      <c r="E888" t="str">
        <f t="shared" si="13"/>
        <v>27-CABANYES, LES</v>
      </c>
    </row>
    <row r="889" spans="1:5" x14ac:dyDescent="0.3">
      <c r="A889" s="12">
        <v>8</v>
      </c>
      <c r="B889" s="14">
        <v>28</v>
      </c>
      <c r="C889" s="12" t="s">
        <v>1043</v>
      </c>
      <c r="E889" t="str">
        <f t="shared" si="13"/>
        <v>28-CABRERA D'IGUALADA</v>
      </c>
    </row>
    <row r="890" spans="1:5" x14ac:dyDescent="0.3">
      <c r="A890" s="12">
        <v>8</v>
      </c>
      <c r="B890" s="14">
        <v>29</v>
      </c>
      <c r="C890" s="12" t="s">
        <v>1044</v>
      </c>
      <c r="E890" t="str">
        <f t="shared" si="13"/>
        <v>29-CABRERA DE MAR</v>
      </c>
    </row>
    <row r="891" spans="1:5" x14ac:dyDescent="0.3">
      <c r="A891" s="12">
        <v>8</v>
      </c>
      <c r="B891" s="14">
        <v>30</v>
      </c>
      <c r="C891" s="12" t="s">
        <v>1045</v>
      </c>
      <c r="E891" t="str">
        <f t="shared" si="13"/>
        <v>30-CABRILS</v>
      </c>
    </row>
    <row r="892" spans="1:5" x14ac:dyDescent="0.3">
      <c r="A892" s="12">
        <v>8</v>
      </c>
      <c r="B892" s="14">
        <v>31</v>
      </c>
      <c r="C892" s="12" t="s">
        <v>1046</v>
      </c>
      <c r="E892" t="str">
        <f t="shared" si="13"/>
        <v>31-CALAF</v>
      </c>
    </row>
    <row r="893" spans="1:5" x14ac:dyDescent="0.3">
      <c r="A893" s="12">
        <v>8</v>
      </c>
      <c r="B893" s="14">
        <v>32</v>
      </c>
      <c r="C893" s="12" t="s">
        <v>1047</v>
      </c>
      <c r="E893" t="str">
        <f t="shared" si="13"/>
        <v>32-CALDES D'ESTRAC</v>
      </c>
    </row>
    <row r="894" spans="1:5" x14ac:dyDescent="0.3">
      <c r="A894" s="12">
        <v>8</v>
      </c>
      <c r="B894" s="14">
        <v>33</v>
      </c>
      <c r="C894" s="12" t="s">
        <v>1048</v>
      </c>
      <c r="E894" t="str">
        <f t="shared" si="13"/>
        <v>33-CALDES DE MONTBUI</v>
      </c>
    </row>
    <row r="895" spans="1:5" x14ac:dyDescent="0.3">
      <c r="A895" s="12">
        <v>8</v>
      </c>
      <c r="B895" s="14">
        <v>34</v>
      </c>
      <c r="C895" s="12" t="s">
        <v>1049</v>
      </c>
      <c r="E895" t="str">
        <f t="shared" si="13"/>
        <v>34-CALDERS</v>
      </c>
    </row>
    <row r="896" spans="1:5" x14ac:dyDescent="0.3">
      <c r="A896" s="12">
        <v>8</v>
      </c>
      <c r="B896" s="14">
        <v>35</v>
      </c>
      <c r="C896" s="12" t="s">
        <v>1050</v>
      </c>
      <c r="E896" t="str">
        <f t="shared" si="13"/>
        <v>35-CALELLA</v>
      </c>
    </row>
    <row r="897" spans="1:5" x14ac:dyDescent="0.3">
      <c r="A897" s="12">
        <v>8</v>
      </c>
      <c r="B897" s="14">
        <v>36</v>
      </c>
      <c r="C897" s="12" t="s">
        <v>1051</v>
      </c>
      <c r="E897" t="str">
        <f t="shared" si="13"/>
        <v>36-CALONGE DE SEGARRA</v>
      </c>
    </row>
    <row r="898" spans="1:5" x14ac:dyDescent="0.3">
      <c r="A898" s="12">
        <v>8</v>
      </c>
      <c r="B898" s="14">
        <v>37</v>
      </c>
      <c r="C898" s="12" t="s">
        <v>1052</v>
      </c>
      <c r="E898" t="str">
        <f t="shared" si="13"/>
        <v>37-CALLDETENES</v>
      </c>
    </row>
    <row r="899" spans="1:5" x14ac:dyDescent="0.3">
      <c r="A899" s="12">
        <v>8</v>
      </c>
      <c r="B899" s="14">
        <v>38</v>
      </c>
      <c r="C899" s="12" t="s">
        <v>1053</v>
      </c>
      <c r="E899" t="str">
        <f t="shared" ref="E899:E962" si="14">CONCATENATE(B899,"-",C899)</f>
        <v>38-CALLUS</v>
      </c>
    </row>
    <row r="900" spans="1:5" x14ac:dyDescent="0.3">
      <c r="A900" s="12">
        <v>8</v>
      </c>
      <c r="B900" s="14">
        <v>39</v>
      </c>
      <c r="C900" s="12" t="s">
        <v>1054</v>
      </c>
      <c r="E900" t="str">
        <f t="shared" si="14"/>
        <v>39-CAMPINS</v>
      </c>
    </row>
    <row r="901" spans="1:5" x14ac:dyDescent="0.3">
      <c r="A901" s="12">
        <v>8</v>
      </c>
      <c r="B901" s="14">
        <v>40</v>
      </c>
      <c r="C901" s="12" t="s">
        <v>1055</v>
      </c>
      <c r="E901" t="str">
        <f t="shared" si="14"/>
        <v>40-CANET DE MAR</v>
      </c>
    </row>
    <row r="902" spans="1:5" x14ac:dyDescent="0.3">
      <c r="A902" s="12">
        <v>8</v>
      </c>
      <c r="B902" s="14">
        <v>41</v>
      </c>
      <c r="C902" s="12" t="s">
        <v>1056</v>
      </c>
      <c r="E902" t="str">
        <f t="shared" si="14"/>
        <v>41-CANOVELLES</v>
      </c>
    </row>
    <row r="903" spans="1:5" x14ac:dyDescent="0.3">
      <c r="A903" s="12">
        <v>8</v>
      </c>
      <c r="B903" s="14">
        <v>42</v>
      </c>
      <c r="C903" s="12" t="s">
        <v>1057</v>
      </c>
      <c r="E903" t="str">
        <f t="shared" si="14"/>
        <v>42-CANOVES I SAMALUS</v>
      </c>
    </row>
    <row r="904" spans="1:5" x14ac:dyDescent="0.3">
      <c r="A904" s="12">
        <v>8</v>
      </c>
      <c r="B904" s="14">
        <v>43</v>
      </c>
      <c r="C904" s="12" t="s">
        <v>1058</v>
      </c>
      <c r="E904" t="str">
        <f t="shared" si="14"/>
        <v>43-CANYELLES</v>
      </c>
    </row>
    <row r="905" spans="1:5" x14ac:dyDescent="0.3">
      <c r="A905" s="12">
        <v>8</v>
      </c>
      <c r="B905" s="14">
        <v>44</v>
      </c>
      <c r="C905" s="12" t="s">
        <v>1059</v>
      </c>
      <c r="E905" t="str">
        <f t="shared" si="14"/>
        <v>44-CAPELLADES</v>
      </c>
    </row>
    <row r="906" spans="1:5" x14ac:dyDescent="0.3">
      <c r="A906" s="12">
        <v>8</v>
      </c>
      <c r="B906" s="14">
        <v>45</v>
      </c>
      <c r="C906" s="12" t="s">
        <v>1060</v>
      </c>
      <c r="E906" t="str">
        <f t="shared" si="14"/>
        <v>45-CAPOLAT</v>
      </c>
    </row>
    <row r="907" spans="1:5" x14ac:dyDescent="0.3">
      <c r="A907" s="12">
        <v>8</v>
      </c>
      <c r="B907" s="14">
        <v>46</v>
      </c>
      <c r="C907" s="12" t="s">
        <v>1061</v>
      </c>
      <c r="E907" t="str">
        <f t="shared" si="14"/>
        <v>46-CARDEDEU</v>
      </c>
    </row>
    <row r="908" spans="1:5" x14ac:dyDescent="0.3">
      <c r="A908" s="12">
        <v>8</v>
      </c>
      <c r="B908" s="14">
        <v>47</v>
      </c>
      <c r="C908" s="12" t="s">
        <v>1062</v>
      </c>
      <c r="E908" t="str">
        <f t="shared" si="14"/>
        <v>47-CARDONA</v>
      </c>
    </row>
    <row r="909" spans="1:5" x14ac:dyDescent="0.3">
      <c r="A909" s="12">
        <v>8</v>
      </c>
      <c r="B909" s="14">
        <v>48</v>
      </c>
      <c r="C909" s="12" t="s">
        <v>1063</v>
      </c>
      <c r="E909" t="str">
        <f t="shared" si="14"/>
        <v>48-CARME</v>
      </c>
    </row>
    <row r="910" spans="1:5" x14ac:dyDescent="0.3">
      <c r="A910" s="12">
        <v>8</v>
      </c>
      <c r="B910" s="14">
        <v>49</v>
      </c>
      <c r="C910" s="12" t="s">
        <v>1064</v>
      </c>
      <c r="E910" t="str">
        <f t="shared" si="14"/>
        <v>49-CASSERRES</v>
      </c>
    </row>
    <row r="911" spans="1:5" x14ac:dyDescent="0.3">
      <c r="A911" s="12">
        <v>8</v>
      </c>
      <c r="B911" s="14">
        <v>50</v>
      </c>
      <c r="C911" s="12" t="s">
        <v>1065</v>
      </c>
      <c r="E911" t="str">
        <f t="shared" si="14"/>
        <v>50-CASTELLAR DEL RIU</v>
      </c>
    </row>
    <row r="912" spans="1:5" x14ac:dyDescent="0.3">
      <c r="A912" s="12">
        <v>8</v>
      </c>
      <c r="B912" s="14">
        <v>51</v>
      </c>
      <c r="C912" s="12" t="s">
        <v>1066</v>
      </c>
      <c r="E912" t="str">
        <f t="shared" si="14"/>
        <v>51-CASTELLAR DEL VALLES</v>
      </c>
    </row>
    <row r="913" spans="1:5" x14ac:dyDescent="0.3">
      <c r="A913" s="12">
        <v>8</v>
      </c>
      <c r="B913" s="14">
        <v>52</v>
      </c>
      <c r="C913" s="12" t="s">
        <v>1067</v>
      </c>
      <c r="E913" t="str">
        <f t="shared" si="14"/>
        <v>52-CASTELLAR DE N'HUG</v>
      </c>
    </row>
    <row r="914" spans="1:5" x14ac:dyDescent="0.3">
      <c r="A914" s="12">
        <v>8</v>
      </c>
      <c r="B914" s="14">
        <v>53</v>
      </c>
      <c r="C914" s="12" t="s">
        <v>1068</v>
      </c>
      <c r="E914" t="str">
        <f t="shared" si="14"/>
        <v>53-CASTELLBELL I EL VILAR</v>
      </c>
    </row>
    <row r="915" spans="1:5" x14ac:dyDescent="0.3">
      <c r="A915" s="12">
        <v>8</v>
      </c>
      <c r="B915" s="14">
        <v>54</v>
      </c>
      <c r="C915" s="12" t="s">
        <v>1069</v>
      </c>
      <c r="E915" t="str">
        <f t="shared" si="14"/>
        <v>54-CASTELLBISBAL</v>
      </c>
    </row>
    <row r="916" spans="1:5" x14ac:dyDescent="0.3">
      <c r="A916" s="12">
        <v>8</v>
      </c>
      <c r="B916" s="14">
        <v>55</v>
      </c>
      <c r="C916" s="12" t="s">
        <v>1070</v>
      </c>
      <c r="E916" t="str">
        <f t="shared" si="14"/>
        <v>55-CASTELLCIR</v>
      </c>
    </row>
    <row r="917" spans="1:5" x14ac:dyDescent="0.3">
      <c r="A917" s="12">
        <v>8</v>
      </c>
      <c r="B917" s="14">
        <v>56</v>
      </c>
      <c r="C917" s="12" t="s">
        <v>1071</v>
      </c>
      <c r="E917" t="str">
        <f t="shared" si="14"/>
        <v>56-CASTELLDEFELS</v>
      </c>
    </row>
    <row r="918" spans="1:5" x14ac:dyDescent="0.3">
      <c r="A918" s="12">
        <v>8</v>
      </c>
      <c r="B918" s="14">
        <v>57</v>
      </c>
      <c r="C918" s="12" t="s">
        <v>1072</v>
      </c>
      <c r="E918" t="str">
        <f t="shared" si="14"/>
        <v>57-CASTELL DE L'ARENY</v>
      </c>
    </row>
    <row r="919" spans="1:5" x14ac:dyDescent="0.3">
      <c r="A919" s="12">
        <v>8</v>
      </c>
      <c r="B919" s="14">
        <v>58</v>
      </c>
      <c r="C919" s="12" t="s">
        <v>1073</v>
      </c>
      <c r="E919" t="str">
        <f t="shared" si="14"/>
        <v>58-CASTELLET I LA GORNAL</v>
      </c>
    </row>
    <row r="920" spans="1:5" x14ac:dyDescent="0.3">
      <c r="A920" s="12">
        <v>8</v>
      </c>
      <c r="B920" s="14">
        <v>59</v>
      </c>
      <c r="C920" s="12" t="s">
        <v>1074</v>
      </c>
      <c r="E920" t="str">
        <f t="shared" si="14"/>
        <v>59-CASTELLFOLLIT DEL BOIX</v>
      </c>
    </row>
    <row r="921" spans="1:5" x14ac:dyDescent="0.3">
      <c r="A921" s="12">
        <v>8</v>
      </c>
      <c r="B921" s="14">
        <v>60</v>
      </c>
      <c r="C921" s="12" t="s">
        <v>1075</v>
      </c>
      <c r="E921" t="str">
        <f t="shared" si="14"/>
        <v>60-CASTELLFOLLIT DE RIUBREGOS</v>
      </c>
    </row>
    <row r="922" spans="1:5" x14ac:dyDescent="0.3">
      <c r="A922" s="12">
        <v>8</v>
      </c>
      <c r="B922" s="14">
        <v>61</v>
      </c>
      <c r="C922" s="12" t="s">
        <v>1076</v>
      </c>
      <c r="E922" t="str">
        <f t="shared" si="14"/>
        <v>61-CASTELLGALI</v>
      </c>
    </row>
    <row r="923" spans="1:5" x14ac:dyDescent="0.3">
      <c r="A923" s="12">
        <v>8</v>
      </c>
      <c r="B923" s="14">
        <v>62</v>
      </c>
      <c r="C923" s="12" t="s">
        <v>1077</v>
      </c>
      <c r="E923" t="str">
        <f t="shared" si="14"/>
        <v>62-CASTELLNOU DE BAGES</v>
      </c>
    </row>
    <row r="924" spans="1:5" x14ac:dyDescent="0.3">
      <c r="A924" s="12">
        <v>8</v>
      </c>
      <c r="B924" s="14">
        <v>63</v>
      </c>
      <c r="C924" s="12" t="s">
        <v>1078</v>
      </c>
      <c r="E924" t="str">
        <f t="shared" si="14"/>
        <v>63-CASTELLOLI</v>
      </c>
    </row>
    <row r="925" spans="1:5" x14ac:dyDescent="0.3">
      <c r="A925" s="12">
        <v>8</v>
      </c>
      <c r="B925" s="14">
        <v>64</v>
      </c>
      <c r="C925" s="12" t="s">
        <v>1079</v>
      </c>
      <c r="E925" t="str">
        <f t="shared" si="14"/>
        <v>64-CASTELLTER?OL</v>
      </c>
    </row>
    <row r="926" spans="1:5" x14ac:dyDescent="0.3">
      <c r="A926" s="12">
        <v>8</v>
      </c>
      <c r="B926" s="14">
        <v>65</v>
      </c>
      <c r="C926" s="12" t="s">
        <v>1080</v>
      </c>
      <c r="E926" t="str">
        <f t="shared" si="14"/>
        <v>65-CASTELLVI DE LA MARCA</v>
      </c>
    </row>
    <row r="927" spans="1:5" x14ac:dyDescent="0.3">
      <c r="A927" s="12">
        <v>8</v>
      </c>
      <c r="B927" s="14">
        <v>66</v>
      </c>
      <c r="C927" s="12" t="s">
        <v>1081</v>
      </c>
      <c r="E927" t="str">
        <f t="shared" si="14"/>
        <v>66-CASTELLVI DE ROSANES</v>
      </c>
    </row>
    <row r="928" spans="1:5" x14ac:dyDescent="0.3">
      <c r="A928" s="12">
        <v>8</v>
      </c>
      <c r="B928" s="14">
        <v>67</v>
      </c>
      <c r="C928" s="12" t="s">
        <v>1082</v>
      </c>
      <c r="E928" t="str">
        <f t="shared" si="14"/>
        <v>67-CENTELLES</v>
      </c>
    </row>
    <row r="929" spans="1:5" x14ac:dyDescent="0.3">
      <c r="A929" s="12">
        <v>8</v>
      </c>
      <c r="B929" s="14">
        <v>68</v>
      </c>
      <c r="C929" s="12" t="s">
        <v>1083</v>
      </c>
      <c r="E929" t="str">
        <f t="shared" si="14"/>
        <v>68-CERVELLO</v>
      </c>
    </row>
    <row r="930" spans="1:5" x14ac:dyDescent="0.3">
      <c r="A930" s="12">
        <v>8</v>
      </c>
      <c r="B930" s="14">
        <v>69</v>
      </c>
      <c r="C930" s="12" t="s">
        <v>1084</v>
      </c>
      <c r="E930" t="str">
        <f t="shared" si="14"/>
        <v>69-COLLBATO</v>
      </c>
    </row>
    <row r="931" spans="1:5" x14ac:dyDescent="0.3">
      <c r="A931" s="12">
        <v>8</v>
      </c>
      <c r="B931" s="14">
        <v>70</v>
      </c>
      <c r="C931" s="12" t="s">
        <v>1085</v>
      </c>
      <c r="E931" t="str">
        <f t="shared" si="14"/>
        <v>70-COLLSUSPINA</v>
      </c>
    </row>
    <row r="932" spans="1:5" x14ac:dyDescent="0.3">
      <c r="A932" s="12">
        <v>8</v>
      </c>
      <c r="B932" s="14">
        <v>71</v>
      </c>
      <c r="C932" s="12" t="s">
        <v>1086</v>
      </c>
      <c r="E932" t="str">
        <f t="shared" si="14"/>
        <v>71-COPONS</v>
      </c>
    </row>
    <row r="933" spans="1:5" x14ac:dyDescent="0.3">
      <c r="A933" s="12">
        <v>8</v>
      </c>
      <c r="B933" s="14">
        <v>72</v>
      </c>
      <c r="C933" s="12" t="s">
        <v>1087</v>
      </c>
      <c r="E933" t="str">
        <f t="shared" si="14"/>
        <v>72-CORBERA DE LLOBREGAT</v>
      </c>
    </row>
    <row r="934" spans="1:5" x14ac:dyDescent="0.3">
      <c r="A934" s="12">
        <v>8</v>
      </c>
      <c r="B934" s="14">
        <v>73</v>
      </c>
      <c r="C934" s="12" t="s">
        <v>1088</v>
      </c>
      <c r="E934" t="str">
        <f t="shared" si="14"/>
        <v>73-CORNELLA DE LLOBREGAT</v>
      </c>
    </row>
    <row r="935" spans="1:5" x14ac:dyDescent="0.3">
      <c r="A935" s="12">
        <v>8</v>
      </c>
      <c r="B935" s="14">
        <v>74</v>
      </c>
      <c r="C935" s="12" t="s">
        <v>1089</v>
      </c>
      <c r="E935" t="str">
        <f t="shared" si="14"/>
        <v>74-CUBELLES</v>
      </c>
    </row>
    <row r="936" spans="1:5" x14ac:dyDescent="0.3">
      <c r="A936" s="12">
        <v>8</v>
      </c>
      <c r="B936" s="14">
        <v>75</v>
      </c>
      <c r="C936" s="12" t="s">
        <v>1090</v>
      </c>
      <c r="E936" t="str">
        <f t="shared" si="14"/>
        <v>75-DOSRIUS</v>
      </c>
    </row>
    <row r="937" spans="1:5" x14ac:dyDescent="0.3">
      <c r="A937" s="12">
        <v>8</v>
      </c>
      <c r="B937" s="14">
        <v>76</v>
      </c>
      <c r="C937" s="12" t="s">
        <v>1091</v>
      </c>
      <c r="E937" t="str">
        <f t="shared" si="14"/>
        <v>76-ESPARREGUERA</v>
      </c>
    </row>
    <row r="938" spans="1:5" x14ac:dyDescent="0.3">
      <c r="A938" s="12">
        <v>8</v>
      </c>
      <c r="B938" s="14">
        <v>77</v>
      </c>
      <c r="C938" s="12" t="s">
        <v>1092</v>
      </c>
      <c r="E938" t="str">
        <f t="shared" si="14"/>
        <v>77-ESPLUGUES DE LLOBREGAT</v>
      </c>
    </row>
    <row r="939" spans="1:5" x14ac:dyDescent="0.3">
      <c r="A939" s="12">
        <v>8</v>
      </c>
      <c r="B939" s="14">
        <v>78</v>
      </c>
      <c r="C939" s="12" t="s">
        <v>1093</v>
      </c>
      <c r="E939" t="str">
        <f t="shared" si="14"/>
        <v>78-ESPUNYOLA, L'</v>
      </c>
    </row>
    <row r="940" spans="1:5" x14ac:dyDescent="0.3">
      <c r="A940" s="12">
        <v>8</v>
      </c>
      <c r="B940" s="14">
        <v>79</v>
      </c>
      <c r="C940" s="12" t="s">
        <v>1094</v>
      </c>
      <c r="E940" t="str">
        <f t="shared" si="14"/>
        <v>79-ESTANY, L'</v>
      </c>
    </row>
    <row r="941" spans="1:5" x14ac:dyDescent="0.3">
      <c r="A941" s="12">
        <v>8</v>
      </c>
      <c r="B941" s="14">
        <v>80</v>
      </c>
      <c r="C941" s="12" t="s">
        <v>1095</v>
      </c>
      <c r="E941" t="str">
        <f t="shared" si="14"/>
        <v>80-FIGOLS</v>
      </c>
    </row>
    <row r="942" spans="1:5" x14ac:dyDescent="0.3">
      <c r="A942" s="12">
        <v>8</v>
      </c>
      <c r="B942" s="14">
        <v>81</v>
      </c>
      <c r="C942" s="12" t="s">
        <v>1096</v>
      </c>
      <c r="E942" t="str">
        <f t="shared" si="14"/>
        <v>81-FOGARS DE MONTCLUS</v>
      </c>
    </row>
    <row r="943" spans="1:5" x14ac:dyDescent="0.3">
      <c r="A943" s="12">
        <v>8</v>
      </c>
      <c r="B943" s="14">
        <v>82</v>
      </c>
      <c r="C943" s="12" t="s">
        <v>1097</v>
      </c>
      <c r="E943" t="str">
        <f t="shared" si="14"/>
        <v>82-FOGARS DE LA SELVA</v>
      </c>
    </row>
    <row r="944" spans="1:5" x14ac:dyDescent="0.3">
      <c r="A944" s="12">
        <v>8</v>
      </c>
      <c r="B944" s="14">
        <v>83</v>
      </c>
      <c r="C944" s="12" t="s">
        <v>1098</v>
      </c>
      <c r="E944" t="str">
        <f t="shared" si="14"/>
        <v>83-FOLGUEROLES</v>
      </c>
    </row>
    <row r="945" spans="1:5" x14ac:dyDescent="0.3">
      <c r="A945" s="12">
        <v>8</v>
      </c>
      <c r="B945" s="14">
        <v>84</v>
      </c>
      <c r="C945" s="12" t="s">
        <v>1099</v>
      </c>
      <c r="E945" t="str">
        <f t="shared" si="14"/>
        <v>84-FONOLLOSA</v>
      </c>
    </row>
    <row r="946" spans="1:5" x14ac:dyDescent="0.3">
      <c r="A946" s="12">
        <v>8</v>
      </c>
      <c r="B946" s="14">
        <v>85</v>
      </c>
      <c r="C946" s="12" t="s">
        <v>1100</v>
      </c>
      <c r="E946" t="str">
        <f t="shared" si="14"/>
        <v>85-FONT-RUBI</v>
      </c>
    </row>
    <row r="947" spans="1:5" x14ac:dyDescent="0.3">
      <c r="A947" s="12">
        <v>8</v>
      </c>
      <c r="B947" s="14">
        <v>86</v>
      </c>
      <c r="C947" s="12" t="s">
        <v>1101</v>
      </c>
      <c r="E947" t="str">
        <f t="shared" si="14"/>
        <v>86-FRANQUESES DEL VALLES, LES</v>
      </c>
    </row>
    <row r="948" spans="1:5" x14ac:dyDescent="0.3">
      <c r="A948" s="12">
        <v>8</v>
      </c>
      <c r="B948" s="14">
        <v>87</v>
      </c>
      <c r="C948" s="12" t="s">
        <v>1102</v>
      </c>
      <c r="E948" t="str">
        <f t="shared" si="14"/>
        <v>87-GALLIFA</v>
      </c>
    </row>
    <row r="949" spans="1:5" x14ac:dyDescent="0.3">
      <c r="A949" s="12">
        <v>8</v>
      </c>
      <c r="B949" s="14">
        <v>88</v>
      </c>
      <c r="C949" s="12" t="s">
        <v>1103</v>
      </c>
      <c r="E949" t="str">
        <f t="shared" si="14"/>
        <v>88-GARRIGA, LA</v>
      </c>
    </row>
    <row r="950" spans="1:5" x14ac:dyDescent="0.3">
      <c r="A950" s="12">
        <v>8</v>
      </c>
      <c r="B950" s="14">
        <v>89</v>
      </c>
      <c r="C950" s="12" t="s">
        <v>1104</v>
      </c>
      <c r="E950" t="str">
        <f t="shared" si="14"/>
        <v>89-GAVA</v>
      </c>
    </row>
    <row r="951" spans="1:5" x14ac:dyDescent="0.3">
      <c r="A951" s="12">
        <v>8</v>
      </c>
      <c r="B951" s="14">
        <v>90</v>
      </c>
      <c r="C951" s="12" t="s">
        <v>1105</v>
      </c>
      <c r="E951" t="str">
        <f t="shared" si="14"/>
        <v>90-GAIA</v>
      </c>
    </row>
    <row r="952" spans="1:5" x14ac:dyDescent="0.3">
      <c r="A952" s="12">
        <v>8</v>
      </c>
      <c r="B952" s="14">
        <v>91</v>
      </c>
      <c r="C952" s="12" t="s">
        <v>1106</v>
      </c>
      <c r="E952" t="str">
        <f t="shared" si="14"/>
        <v>91-GELIDA</v>
      </c>
    </row>
    <row r="953" spans="1:5" x14ac:dyDescent="0.3">
      <c r="A953" s="12">
        <v>8</v>
      </c>
      <c r="B953" s="14">
        <v>92</v>
      </c>
      <c r="C953" s="12" t="s">
        <v>1107</v>
      </c>
      <c r="E953" t="str">
        <f t="shared" si="14"/>
        <v>92-GIRONELLA</v>
      </c>
    </row>
    <row r="954" spans="1:5" x14ac:dyDescent="0.3">
      <c r="A954" s="12">
        <v>8</v>
      </c>
      <c r="B954" s="14">
        <v>93</v>
      </c>
      <c r="C954" s="12" t="s">
        <v>1108</v>
      </c>
      <c r="E954" t="str">
        <f t="shared" si="14"/>
        <v>93-GISCLARENY</v>
      </c>
    </row>
    <row r="955" spans="1:5" x14ac:dyDescent="0.3">
      <c r="A955" s="12">
        <v>8</v>
      </c>
      <c r="B955" s="14">
        <v>94</v>
      </c>
      <c r="C955" s="12" t="s">
        <v>1109</v>
      </c>
      <c r="E955" t="str">
        <f t="shared" si="14"/>
        <v>94-GRANADA, LA</v>
      </c>
    </row>
    <row r="956" spans="1:5" x14ac:dyDescent="0.3">
      <c r="A956" s="12">
        <v>8</v>
      </c>
      <c r="B956" s="14">
        <v>95</v>
      </c>
      <c r="C956" s="12" t="s">
        <v>1110</v>
      </c>
      <c r="E956" t="str">
        <f t="shared" si="14"/>
        <v>95-GRANERA</v>
      </c>
    </row>
    <row r="957" spans="1:5" x14ac:dyDescent="0.3">
      <c r="A957" s="12">
        <v>8</v>
      </c>
      <c r="B957" s="14">
        <v>96</v>
      </c>
      <c r="C957" s="12" t="s">
        <v>1111</v>
      </c>
      <c r="E957" t="str">
        <f t="shared" si="14"/>
        <v>96-GRANOLLERS</v>
      </c>
    </row>
    <row r="958" spans="1:5" x14ac:dyDescent="0.3">
      <c r="A958" s="12">
        <v>8</v>
      </c>
      <c r="B958" s="14">
        <v>97</v>
      </c>
      <c r="C958" s="12" t="s">
        <v>1112</v>
      </c>
      <c r="E958" t="str">
        <f t="shared" si="14"/>
        <v>97-GUALBA</v>
      </c>
    </row>
    <row r="959" spans="1:5" x14ac:dyDescent="0.3">
      <c r="A959" s="12">
        <v>8</v>
      </c>
      <c r="B959" s="14">
        <v>98</v>
      </c>
      <c r="C959" s="12" t="s">
        <v>1113</v>
      </c>
      <c r="E959" t="str">
        <f t="shared" si="14"/>
        <v>98-SANT SALVADOR DE GUARDIOLA</v>
      </c>
    </row>
    <row r="960" spans="1:5" x14ac:dyDescent="0.3">
      <c r="A960" s="12">
        <v>8</v>
      </c>
      <c r="B960" s="14">
        <v>99</v>
      </c>
      <c r="C960" s="12" t="s">
        <v>1114</v>
      </c>
      <c r="E960" t="str">
        <f t="shared" si="14"/>
        <v>99-GUARDIOLA DE BERGUEDA</v>
      </c>
    </row>
    <row r="961" spans="1:5" x14ac:dyDescent="0.3">
      <c r="A961" s="12">
        <v>8</v>
      </c>
      <c r="B961" s="14">
        <v>100</v>
      </c>
      <c r="C961" s="12" t="s">
        <v>1115</v>
      </c>
      <c r="E961" t="str">
        <f t="shared" si="14"/>
        <v>100-GURB</v>
      </c>
    </row>
    <row r="962" spans="1:5" x14ac:dyDescent="0.3">
      <c r="A962" s="12">
        <v>8</v>
      </c>
      <c r="B962" s="14">
        <v>101</v>
      </c>
      <c r="C962" s="12" t="s">
        <v>1116</v>
      </c>
      <c r="E962" t="str">
        <f t="shared" si="14"/>
        <v>101-HOSPITALET DE LLOBREGAT, L'</v>
      </c>
    </row>
    <row r="963" spans="1:5" x14ac:dyDescent="0.3">
      <c r="A963" s="12">
        <v>8</v>
      </c>
      <c r="B963" s="14">
        <v>102</v>
      </c>
      <c r="C963" s="12" t="s">
        <v>1117</v>
      </c>
      <c r="E963" t="str">
        <f t="shared" ref="E963:E1026" si="15">CONCATENATE(B963,"-",C963)</f>
        <v>102-IGUALADA</v>
      </c>
    </row>
    <row r="964" spans="1:5" x14ac:dyDescent="0.3">
      <c r="A964" s="12">
        <v>8</v>
      </c>
      <c r="B964" s="14">
        <v>103</v>
      </c>
      <c r="C964" s="12" t="s">
        <v>1118</v>
      </c>
      <c r="E964" t="str">
        <f t="shared" si="15"/>
        <v>103-JORBA</v>
      </c>
    </row>
    <row r="965" spans="1:5" x14ac:dyDescent="0.3">
      <c r="A965" s="12">
        <v>8</v>
      </c>
      <c r="B965" s="14">
        <v>104</v>
      </c>
      <c r="C965" s="12" t="s">
        <v>1119</v>
      </c>
      <c r="E965" t="str">
        <f t="shared" si="15"/>
        <v>104-LLACUNA, LA</v>
      </c>
    </row>
    <row r="966" spans="1:5" x14ac:dyDescent="0.3">
      <c r="A966" s="12">
        <v>8</v>
      </c>
      <c r="B966" s="14">
        <v>105</v>
      </c>
      <c r="C966" s="12" t="s">
        <v>1120</v>
      </c>
      <c r="E966" t="str">
        <f t="shared" si="15"/>
        <v>105-LLAGOSTA, LA</v>
      </c>
    </row>
    <row r="967" spans="1:5" x14ac:dyDescent="0.3">
      <c r="A967" s="12">
        <v>8</v>
      </c>
      <c r="B967" s="14">
        <v>106</v>
      </c>
      <c r="C967" s="12" t="s">
        <v>1121</v>
      </c>
      <c r="E967" t="str">
        <f t="shared" si="15"/>
        <v>106-LLINARS DEL VALLES</v>
      </c>
    </row>
    <row r="968" spans="1:5" x14ac:dyDescent="0.3">
      <c r="A968" s="12">
        <v>8</v>
      </c>
      <c r="B968" s="14">
        <v>107</v>
      </c>
      <c r="C968" s="12" t="s">
        <v>1122</v>
      </c>
      <c r="E968" t="str">
        <f t="shared" si="15"/>
        <v>107-LLI?A D'AMUNT</v>
      </c>
    </row>
    <row r="969" spans="1:5" x14ac:dyDescent="0.3">
      <c r="A969" s="12">
        <v>8</v>
      </c>
      <c r="B969" s="14">
        <v>108</v>
      </c>
      <c r="C969" s="12" t="s">
        <v>1123</v>
      </c>
      <c r="E969" t="str">
        <f t="shared" si="15"/>
        <v>108-LLI?A DE VALL</v>
      </c>
    </row>
    <row r="970" spans="1:5" x14ac:dyDescent="0.3">
      <c r="A970" s="12">
        <v>8</v>
      </c>
      <c r="B970" s="14">
        <v>109</v>
      </c>
      <c r="C970" s="12" t="s">
        <v>1124</v>
      </c>
      <c r="E970" t="str">
        <f t="shared" si="15"/>
        <v>109-LLU?A</v>
      </c>
    </row>
    <row r="971" spans="1:5" x14ac:dyDescent="0.3">
      <c r="A971" s="12">
        <v>8</v>
      </c>
      <c r="B971" s="14">
        <v>110</v>
      </c>
      <c r="C971" s="12" t="s">
        <v>1125</v>
      </c>
      <c r="E971" t="str">
        <f t="shared" si="15"/>
        <v>110-MALGRAT DE MAR</v>
      </c>
    </row>
    <row r="972" spans="1:5" x14ac:dyDescent="0.3">
      <c r="A972" s="12">
        <v>8</v>
      </c>
      <c r="B972" s="14">
        <v>111</v>
      </c>
      <c r="C972" s="12" t="s">
        <v>1126</v>
      </c>
      <c r="E972" t="str">
        <f t="shared" si="15"/>
        <v>111-MALLA</v>
      </c>
    </row>
    <row r="973" spans="1:5" x14ac:dyDescent="0.3">
      <c r="A973" s="12">
        <v>8</v>
      </c>
      <c r="B973" s="14">
        <v>112</v>
      </c>
      <c r="C973" s="12" t="s">
        <v>1127</v>
      </c>
      <c r="E973" t="str">
        <f t="shared" si="15"/>
        <v>112-MANLLEU</v>
      </c>
    </row>
    <row r="974" spans="1:5" x14ac:dyDescent="0.3">
      <c r="A974" s="12">
        <v>8</v>
      </c>
      <c r="B974" s="14">
        <v>113</v>
      </c>
      <c r="C974" s="12" t="s">
        <v>1128</v>
      </c>
      <c r="E974" t="str">
        <f t="shared" si="15"/>
        <v>113-MANRESA</v>
      </c>
    </row>
    <row r="975" spans="1:5" x14ac:dyDescent="0.3">
      <c r="A975" s="12">
        <v>8</v>
      </c>
      <c r="B975" s="14">
        <v>114</v>
      </c>
      <c r="C975" s="12" t="s">
        <v>1129</v>
      </c>
      <c r="E975" t="str">
        <f t="shared" si="15"/>
        <v>114-MARTORELL</v>
      </c>
    </row>
    <row r="976" spans="1:5" x14ac:dyDescent="0.3">
      <c r="A976" s="12">
        <v>8</v>
      </c>
      <c r="B976" s="14">
        <v>115</v>
      </c>
      <c r="C976" s="12" t="s">
        <v>1130</v>
      </c>
      <c r="E976" t="str">
        <f t="shared" si="15"/>
        <v>115-MARTORELLES</v>
      </c>
    </row>
    <row r="977" spans="1:5" x14ac:dyDescent="0.3">
      <c r="A977" s="12">
        <v>8</v>
      </c>
      <c r="B977" s="14">
        <v>116</v>
      </c>
      <c r="C977" s="12" t="s">
        <v>1131</v>
      </c>
      <c r="E977" t="str">
        <f t="shared" si="15"/>
        <v>116-MASIES DE RODA, LES</v>
      </c>
    </row>
    <row r="978" spans="1:5" x14ac:dyDescent="0.3">
      <c r="A978" s="12">
        <v>8</v>
      </c>
      <c r="B978" s="14">
        <v>117</v>
      </c>
      <c r="C978" s="12" t="s">
        <v>1132</v>
      </c>
      <c r="E978" t="str">
        <f t="shared" si="15"/>
        <v>117-MASIES DE VOLTREGA, LES</v>
      </c>
    </row>
    <row r="979" spans="1:5" x14ac:dyDescent="0.3">
      <c r="A979" s="12">
        <v>8</v>
      </c>
      <c r="B979" s="14">
        <v>118</v>
      </c>
      <c r="C979" s="12" t="s">
        <v>1133</v>
      </c>
      <c r="E979" t="str">
        <f t="shared" si="15"/>
        <v>118-MASNOU, EL</v>
      </c>
    </row>
    <row r="980" spans="1:5" x14ac:dyDescent="0.3">
      <c r="A980" s="12">
        <v>8</v>
      </c>
      <c r="B980" s="14">
        <v>119</v>
      </c>
      <c r="C980" s="12" t="s">
        <v>1134</v>
      </c>
      <c r="E980" t="str">
        <f t="shared" si="15"/>
        <v>119-MASQUEFA</v>
      </c>
    </row>
    <row r="981" spans="1:5" x14ac:dyDescent="0.3">
      <c r="A981" s="12">
        <v>8</v>
      </c>
      <c r="B981" s="14">
        <v>120</v>
      </c>
      <c r="C981" s="12" t="s">
        <v>1135</v>
      </c>
      <c r="E981" t="str">
        <f t="shared" si="15"/>
        <v>120-MATADEPERA</v>
      </c>
    </row>
    <row r="982" spans="1:5" x14ac:dyDescent="0.3">
      <c r="A982" s="12">
        <v>8</v>
      </c>
      <c r="B982" s="14">
        <v>121</v>
      </c>
      <c r="C982" s="12" t="s">
        <v>1136</v>
      </c>
      <c r="E982" t="str">
        <f t="shared" si="15"/>
        <v>121-MATARO</v>
      </c>
    </row>
    <row r="983" spans="1:5" x14ac:dyDescent="0.3">
      <c r="A983" s="12">
        <v>8</v>
      </c>
      <c r="B983" s="14">
        <v>122</v>
      </c>
      <c r="C983" s="12" t="s">
        <v>1137</v>
      </c>
      <c r="E983" t="str">
        <f t="shared" si="15"/>
        <v>122-MEDIONA</v>
      </c>
    </row>
    <row r="984" spans="1:5" x14ac:dyDescent="0.3">
      <c r="A984" s="12">
        <v>8</v>
      </c>
      <c r="B984" s="14">
        <v>123</v>
      </c>
      <c r="C984" s="12" t="s">
        <v>1138</v>
      </c>
      <c r="E984" t="str">
        <f t="shared" si="15"/>
        <v>123-MOLINS DE REI</v>
      </c>
    </row>
    <row r="985" spans="1:5" x14ac:dyDescent="0.3">
      <c r="A985" s="12">
        <v>8</v>
      </c>
      <c r="B985" s="14">
        <v>124</v>
      </c>
      <c r="C985" s="12" t="s">
        <v>1139</v>
      </c>
      <c r="E985" t="str">
        <f t="shared" si="15"/>
        <v>124-MOLLET DEL VALLES</v>
      </c>
    </row>
    <row r="986" spans="1:5" x14ac:dyDescent="0.3">
      <c r="A986" s="12">
        <v>8</v>
      </c>
      <c r="B986" s="14">
        <v>125</v>
      </c>
      <c r="C986" s="12" t="s">
        <v>1140</v>
      </c>
      <c r="E986" t="str">
        <f t="shared" si="15"/>
        <v>125-MONTCADA I REIXAC</v>
      </c>
    </row>
    <row r="987" spans="1:5" x14ac:dyDescent="0.3">
      <c r="A987" s="12">
        <v>8</v>
      </c>
      <c r="B987" s="14">
        <v>126</v>
      </c>
      <c r="C987" s="12" t="s">
        <v>1141</v>
      </c>
      <c r="E987" t="str">
        <f t="shared" si="15"/>
        <v>126-MONTGAT</v>
      </c>
    </row>
    <row r="988" spans="1:5" x14ac:dyDescent="0.3">
      <c r="A988" s="12">
        <v>8</v>
      </c>
      <c r="B988" s="14">
        <v>127</v>
      </c>
      <c r="C988" s="12" t="s">
        <v>1142</v>
      </c>
      <c r="E988" t="str">
        <f t="shared" si="15"/>
        <v>127-MONISTROL DE MONTSERRAT</v>
      </c>
    </row>
    <row r="989" spans="1:5" x14ac:dyDescent="0.3">
      <c r="A989" s="12">
        <v>8</v>
      </c>
      <c r="B989" s="14">
        <v>128</v>
      </c>
      <c r="C989" s="12" t="s">
        <v>1143</v>
      </c>
      <c r="E989" t="str">
        <f t="shared" si="15"/>
        <v>128-MONISTROL DE CALDERS</v>
      </c>
    </row>
    <row r="990" spans="1:5" x14ac:dyDescent="0.3">
      <c r="A990" s="12">
        <v>8</v>
      </c>
      <c r="B990" s="14">
        <v>129</v>
      </c>
      <c r="C990" s="12" t="s">
        <v>1144</v>
      </c>
      <c r="E990" t="str">
        <f t="shared" si="15"/>
        <v>129-MUNTANYOLA</v>
      </c>
    </row>
    <row r="991" spans="1:5" x14ac:dyDescent="0.3">
      <c r="A991" s="12">
        <v>8</v>
      </c>
      <c r="B991" s="14">
        <v>130</v>
      </c>
      <c r="C991" s="12" t="s">
        <v>1145</v>
      </c>
      <c r="E991" t="str">
        <f t="shared" si="15"/>
        <v>130-MONTCLAR</v>
      </c>
    </row>
    <row r="992" spans="1:5" x14ac:dyDescent="0.3">
      <c r="A992" s="12">
        <v>8</v>
      </c>
      <c r="B992" s="14">
        <v>131</v>
      </c>
      <c r="C992" s="12" t="s">
        <v>1146</v>
      </c>
      <c r="E992" t="str">
        <f t="shared" si="15"/>
        <v>131-MONTESQUIU</v>
      </c>
    </row>
    <row r="993" spans="1:5" x14ac:dyDescent="0.3">
      <c r="A993" s="12">
        <v>8</v>
      </c>
      <c r="B993" s="14">
        <v>132</v>
      </c>
      <c r="C993" s="12" t="s">
        <v>1147</v>
      </c>
      <c r="E993" t="str">
        <f t="shared" si="15"/>
        <v>132-MONTMAJOR</v>
      </c>
    </row>
    <row r="994" spans="1:5" x14ac:dyDescent="0.3">
      <c r="A994" s="12">
        <v>8</v>
      </c>
      <c r="B994" s="14">
        <v>133</v>
      </c>
      <c r="C994" s="12" t="s">
        <v>1148</v>
      </c>
      <c r="E994" t="str">
        <f t="shared" si="15"/>
        <v>133-MONTMANEU</v>
      </c>
    </row>
    <row r="995" spans="1:5" x14ac:dyDescent="0.3">
      <c r="A995" s="12">
        <v>8</v>
      </c>
      <c r="B995" s="14">
        <v>134</v>
      </c>
      <c r="C995" s="12" t="s">
        <v>1149</v>
      </c>
      <c r="E995" t="str">
        <f t="shared" si="15"/>
        <v>134-FIGARO-MONTMANY</v>
      </c>
    </row>
    <row r="996" spans="1:5" x14ac:dyDescent="0.3">
      <c r="A996" s="12">
        <v>8</v>
      </c>
      <c r="B996" s="14">
        <v>135</v>
      </c>
      <c r="C996" s="12" t="s">
        <v>1150</v>
      </c>
      <c r="E996" t="str">
        <f t="shared" si="15"/>
        <v>135-MONTMELO</v>
      </c>
    </row>
    <row r="997" spans="1:5" x14ac:dyDescent="0.3">
      <c r="A997" s="12">
        <v>8</v>
      </c>
      <c r="B997" s="14">
        <v>136</v>
      </c>
      <c r="C997" s="12" t="s">
        <v>1151</v>
      </c>
      <c r="E997" t="str">
        <f t="shared" si="15"/>
        <v>136-MONTORNES DEL VALLES</v>
      </c>
    </row>
    <row r="998" spans="1:5" x14ac:dyDescent="0.3">
      <c r="A998" s="12">
        <v>8</v>
      </c>
      <c r="B998" s="14">
        <v>137</v>
      </c>
      <c r="C998" s="12" t="s">
        <v>1152</v>
      </c>
      <c r="E998" t="str">
        <f t="shared" si="15"/>
        <v>137-MONTSENY</v>
      </c>
    </row>
    <row r="999" spans="1:5" x14ac:dyDescent="0.3">
      <c r="A999" s="12">
        <v>8</v>
      </c>
      <c r="B999" s="14">
        <v>138</v>
      </c>
      <c r="C999" s="12" t="s">
        <v>1153</v>
      </c>
      <c r="E999" t="str">
        <f t="shared" si="15"/>
        <v>138-MOIA</v>
      </c>
    </row>
    <row r="1000" spans="1:5" x14ac:dyDescent="0.3">
      <c r="A1000" s="12">
        <v>8</v>
      </c>
      <c r="B1000" s="14">
        <v>139</v>
      </c>
      <c r="C1000" s="12" t="s">
        <v>1154</v>
      </c>
      <c r="E1000" t="str">
        <f t="shared" si="15"/>
        <v>139-MURA</v>
      </c>
    </row>
    <row r="1001" spans="1:5" x14ac:dyDescent="0.3">
      <c r="A1001" s="12">
        <v>8</v>
      </c>
      <c r="B1001" s="14">
        <v>140</v>
      </c>
      <c r="C1001" s="12" t="s">
        <v>1155</v>
      </c>
      <c r="E1001" t="str">
        <f t="shared" si="15"/>
        <v>140-NAVARCLES</v>
      </c>
    </row>
    <row r="1002" spans="1:5" x14ac:dyDescent="0.3">
      <c r="A1002" s="12">
        <v>8</v>
      </c>
      <c r="B1002" s="14">
        <v>141</v>
      </c>
      <c r="C1002" s="12" t="s">
        <v>1156</v>
      </c>
      <c r="E1002" t="str">
        <f t="shared" si="15"/>
        <v>141-NAVAS</v>
      </c>
    </row>
    <row r="1003" spans="1:5" x14ac:dyDescent="0.3">
      <c r="A1003" s="12">
        <v>8</v>
      </c>
      <c r="B1003" s="14">
        <v>142</v>
      </c>
      <c r="C1003" s="12" t="s">
        <v>1157</v>
      </c>
      <c r="E1003" t="str">
        <f t="shared" si="15"/>
        <v>142-NOU DE BERGUEDA, LA</v>
      </c>
    </row>
    <row r="1004" spans="1:5" x14ac:dyDescent="0.3">
      <c r="A1004" s="12">
        <v>8</v>
      </c>
      <c r="B1004" s="14">
        <v>143</v>
      </c>
      <c r="C1004" s="12" t="s">
        <v>1158</v>
      </c>
      <c r="E1004" t="str">
        <f t="shared" si="15"/>
        <v>143-ODENA</v>
      </c>
    </row>
    <row r="1005" spans="1:5" x14ac:dyDescent="0.3">
      <c r="A1005" s="12">
        <v>8</v>
      </c>
      <c r="B1005" s="14">
        <v>144</v>
      </c>
      <c r="C1005" s="12" t="s">
        <v>1159</v>
      </c>
      <c r="E1005" t="str">
        <f t="shared" si="15"/>
        <v>144-OLVAN</v>
      </c>
    </row>
    <row r="1006" spans="1:5" x14ac:dyDescent="0.3">
      <c r="A1006" s="12">
        <v>8</v>
      </c>
      <c r="B1006" s="14">
        <v>145</v>
      </c>
      <c r="C1006" s="12" t="s">
        <v>1160</v>
      </c>
      <c r="E1006" t="str">
        <f t="shared" si="15"/>
        <v>145-OLERDOLA</v>
      </c>
    </row>
    <row r="1007" spans="1:5" x14ac:dyDescent="0.3">
      <c r="A1007" s="12">
        <v>8</v>
      </c>
      <c r="B1007" s="14">
        <v>146</v>
      </c>
      <c r="C1007" s="12" t="s">
        <v>1161</v>
      </c>
      <c r="E1007" t="str">
        <f t="shared" si="15"/>
        <v>146-OLESA DE BONESVALLS</v>
      </c>
    </row>
    <row r="1008" spans="1:5" x14ac:dyDescent="0.3">
      <c r="A1008" s="12">
        <v>8</v>
      </c>
      <c r="B1008" s="14">
        <v>147</v>
      </c>
      <c r="C1008" s="12" t="s">
        <v>1162</v>
      </c>
      <c r="E1008" t="str">
        <f t="shared" si="15"/>
        <v>147-OLESA DE MONTSERRAT</v>
      </c>
    </row>
    <row r="1009" spans="1:5" x14ac:dyDescent="0.3">
      <c r="A1009" s="12">
        <v>8</v>
      </c>
      <c r="B1009" s="14">
        <v>148</v>
      </c>
      <c r="C1009" s="12" t="s">
        <v>1163</v>
      </c>
      <c r="E1009" t="str">
        <f t="shared" si="15"/>
        <v>148-OLIVELLA</v>
      </c>
    </row>
    <row r="1010" spans="1:5" x14ac:dyDescent="0.3">
      <c r="A1010" s="12">
        <v>8</v>
      </c>
      <c r="B1010" s="14">
        <v>149</v>
      </c>
      <c r="C1010" s="12" t="s">
        <v>1164</v>
      </c>
      <c r="E1010" t="str">
        <f t="shared" si="15"/>
        <v>149-OLOST</v>
      </c>
    </row>
    <row r="1011" spans="1:5" x14ac:dyDescent="0.3">
      <c r="A1011" s="12">
        <v>8</v>
      </c>
      <c r="B1011" s="14">
        <v>150</v>
      </c>
      <c r="C1011" s="12" t="s">
        <v>1165</v>
      </c>
      <c r="E1011" t="str">
        <f t="shared" si="15"/>
        <v>150-ORIS</v>
      </c>
    </row>
    <row r="1012" spans="1:5" x14ac:dyDescent="0.3">
      <c r="A1012" s="12">
        <v>8</v>
      </c>
      <c r="B1012" s="14">
        <v>151</v>
      </c>
      <c r="C1012" s="12" t="s">
        <v>1166</v>
      </c>
      <c r="E1012" t="str">
        <f t="shared" si="15"/>
        <v>151-ORISTA</v>
      </c>
    </row>
    <row r="1013" spans="1:5" x14ac:dyDescent="0.3">
      <c r="A1013" s="12">
        <v>8</v>
      </c>
      <c r="B1013" s="14">
        <v>152</v>
      </c>
      <c r="C1013" s="12" t="s">
        <v>1167</v>
      </c>
      <c r="E1013" t="str">
        <f t="shared" si="15"/>
        <v>152-ORPI</v>
      </c>
    </row>
    <row r="1014" spans="1:5" x14ac:dyDescent="0.3">
      <c r="A1014" s="12">
        <v>8</v>
      </c>
      <c r="B1014" s="14">
        <v>153</v>
      </c>
      <c r="C1014" s="12" t="s">
        <v>1168</v>
      </c>
      <c r="E1014" t="str">
        <f t="shared" si="15"/>
        <v>153-ORRIUS</v>
      </c>
    </row>
    <row r="1015" spans="1:5" x14ac:dyDescent="0.3">
      <c r="A1015" s="12">
        <v>8</v>
      </c>
      <c r="B1015" s="14">
        <v>154</v>
      </c>
      <c r="C1015" s="12" t="s">
        <v>1169</v>
      </c>
      <c r="E1015" t="str">
        <f t="shared" si="15"/>
        <v>154-PACS DEL PENEDES</v>
      </c>
    </row>
    <row r="1016" spans="1:5" x14ac:dyDescent="0.3">
      <c r="A1016" s="12">
        <v>8</v>
      </c>
      <c r="B1016" s="14">
        <v>155</v>
      </c>
      <c r="C1016" s="12" t="s">
        <v>1170</v>
      </c>
      <c r="E1016" t="str">
        <f t="shared" si="15"/>
        <v>155-PALAFOLLS</v>
      </c>
    </row>
    <row r="1017" spans="1:5" x14ac:dyDescent="0.3">
      <c r="A1017" s="12">
        <v>8</v>
      </c>
      <c r="B1017" s="14">
        <v>156</v>
      </c>
      <c r="C1017" s="12" t="s">
        <v>1171</v>
      </c>
      <c r="E1017" t="str">
        <f t="shared" si="15"/>
        <v>156-PALAU-SOLITA I PLEGAMANS</v>
      </c>
    </row>
    <row r="1018" spans="1:5" x14ac:dyDescent="0.3">
      <c r="A1018" s="12">
        <v>8</v>
      </c>
      <c r="B1018" s="14">
        <v>157</v>
      </c>
      <c r="C1018" s="12" t="s">
        <v>1172</v>
      </c>
      <c r="E1018" t="str">
        <f t="shared" si="15"/>
        <v>157-PALLEJA</v>
      </c>
    </row>
    <row r="1019" spans="1:5" x14ac:dyDescent="0.3">
      <c r="A1019" s="12">
        <v>8</v>
      </c>
      <c r="B1019" s="14">
        <v>158</v>
      </c>
      <c r="C1019" s="12" t="s">
        <v>1173</v>
      </c>
      <c r="E1019" t="str">
        <f t="shared" si="15"/>
        <v>158-PAPIOL, EL</v>
      </c>
    </row>
    <row r="1020" spans="1:5" x14ac:dyDescent="0.3">
      <c r="A1020" s="12">
        <v>8</v>
      </c>
      <c r="B1020" s="14">
        <v>159</v>
      </c>
      <c r="C1020" s="12" t="s">
        <v>1174</v>
      </c>
      <c r="E1020" t="str">
        <f t="shared" si="15"/>
        <v>159-PARETS DEL VALLES</v>
      </c>
    </row>
    <row r="1021" spans="1:5" x14ac:dyDescent="0.3">
      <c r="A1021" s="12">
        <v>8</v>
      </c>
      <c r="B1021" s="14">
        <v>160</v>
      </c>
      <c r="C1021" s="12" t="s">
        <v>1175</v>
      </c>
      <c r="E1021" t="str">
        <f t="shared" si="15"/>
        <v>160-PERAFITA</v>
      </c>
    </row>
    <row r="1022" spans="1:5" x14ac:dyDescent="0.3">
      <c r="A1022" s="12">
        <v>8</v>
      </c>
      <c r="B1022" s="14">
        <v>161</v>
      </c>
      <c r="C1022" s="12" t="s">
        <v>1176</v>
      </c>
      <c r="E1022" t="str">
        <f t="shared" si="15"/>
        <v>161-PIERA</v>
      </c>
    </row>
    <row r="1023" spans="1:5" x14ac:dyDescent="0.3">
      <c r="A1023" s="12">
        <v>8</v>
      </c>
      <c r="B1023" s="14">
        <v>162</v>
      </c>
      <c r="C1023" s="12" t="s">
        <v>1177</v>
      </c>
      <c r="E1023" t="str">
        <f t="shared" si="15"/>
        <v>162-HOSTALETS DE PIEROLA, ELS</v>
      </c>
    </row>
    <row r="1024" spans="1:5" x14ac:dyDescent="0.3">
      <c r="A1024" s="12">
        <v>8</v>
      </c>
      <c r="B1024" s="14">
        <v>163</v>
      </c>
      <c r="C1024" s="12" t="s">
        <v>1178</v>
      </c>
      <c r="E1024" t="str">
        <f t="shared" si="15"/>
        <v>163-PINEDA DE MAR</v>
      </c>
    </row>
    <row r="1025" spans="1:5" x14ac:dyDescent="0.3">
      <c r="A1025" s="12">
        <v>8</v>
      </c>
      <c r="B1025" s="14">
        <v>164</v>
      </c>
      <c r="C1025" s="12" t="s">
        <v>1179</v>
      </c>
      <c r="E1025" t="str">
        <f t="shared" si="15"/>
        <v>164-PLA DEL PENEDES, EL</v>
      </c>
    </row>
    <row r="1026" spans="1:5" x14ac:dyDescent="0.3">
      <c r="A1026" s="12">
        <v>8</v>
      </c>
      <c r="B1026" s="14">
        <v>165</v>
      </c>
      <c r="C1026" s="12" t="s">
        <v>1180</v>
      </c>
      <c r="E1026" t="str">
        <f t="shared" si="15"/>
        <v>165-POBLA DE CLARAMUNT, LA</v>
      </c>
    </row>
    <row r="1027" spans="1:5" x14ac:dyDescent="0.3">
      <c r="A1027" s="12">
        <v>8</v>
      </c>
      <c r="B1027" s="14">
        <v>166</v>
      </c>
      <c r="C1027" s="12" t="s">
        <v>1181</v>
      </c>
      <c r="E1027" t="str">
        <f t="shared" ref="E1027:E1090" si="16">CONCATENATE(B1027,"-",C1027)</f>
        <v>166-POBLA DE LILLET, LA</v>
      </c>
    </row>
    <row r="1028" spans="1:5" x14ac:dyDescent="0.3">
      <c r="A1028" s="12">
        <v>8</v>
      </c>
      <c r="B1028" s="14">
        <v>167</v>
      </c>
      <c r="C1028" s="12" t="s">
        <v>1182</v>
      </c>
      <c r="E1028" t="str">
        <f t="shared" si="16"/>
        <v>167-POLINYA</v>
      </c>
    </row>
    <row r="1029" spans="1:5" x14ac:dyDescent="0.3">
      <c r="A1029" s="12">
        <v>8</v>
      </c>
      <c r="B1029" s="14">
        <v>168</v>
      </c>
      <c r="C1029" s="12" t="s">
        <v>1183</v>
      </c>
      <c r="E1029" t="str">
        <f t="shared" si="16"/>
        <v>168-PONTONS</v>
      </c>
    </row>
    <row r="1030" spans="1:5" x14ac:dyDescent="0.3">
      <c r="A1030" s="12">
        <v>8</v>
      </c>
      <c r="B1030" s="14">
        <v>169</v>
      </c>
      <c r="C1030" s="12" t="s">
        <v>1184</v>
      </c>
      <c r="E1030" t="str">
        <f t="shared" si="16"/>
        <v>169-PRAT DE LLOBREGAT, EL</v>
      </c>
    </row>
    <row r="1031" spans="1:5" x14ac:dyDescent="0.3">
      <c r="A1031" s="12">
        <v>8</v>
      </c>
      <c r="B1031" s="14">
        <v>170</v>
      </c>
      <c r="C1031" s="12" t="s">
        <v>1185</v>
      </c>
      <c r="E1031" t="str">
        <f t="shared" si="16"/>
        <v>170-PRATS DE REI, ELS</v>
      </c>
    </row>
    <row r="1032" spans="1:5" x14ac:dyDescent="0.3">
      <c r="A1032" s="12">
        <v>8</v>
      </c>
      <c r="B1032" s="14">
        <v>171</v>
      </c>
      <c r="C1032" s="12" t="s">
        <v>1186</v>
      </c>
      <c r="E1032" t="str">
        <f t="shared" si="16"/>
        <v>171-PRATS DE LLU?ANES</v>
      </c>
    </row>
    <row r="1033" spans="1:5" x14ac:dyDescent="0.3">
      <c r="A1033" s="12">
        <v>8</v>
      </c>
      <c r="B1033" s="14">
        <v>172</v>
      </c>
      <c r="C1033" s="12" t="s">
        <v>1187</v>
      </c>
      <c r="E1033" t="str">
        <f t="shared" si="16"/>
        <v>172-PREMIA DE MAR</v>
      </c>
    </row>
    <row r="1034" spans="1:5" x14ac:dyDescent="0.3">
      <c r="A1034" s="12">
        <v>8</v>
      </c>
      <c r="B1034" s="14">
        <v>174</v>
      </c>
      <c r="C1034" s="12" t="s">
        <v>1188</v>
      </c>
      <c r="E1034" t="str">
        <f t="shared" si="16"/>
        <v>174-PUIGDALBER</v>
      </c>
    </row>
    <row r="1035" spans="1:5" x14ac:dyDescent="0.3">
      <c r="A1035" s="12">
        <v>8</v>
      </c>
      <c r="B1035" s="14">
        <v>175</v>
      </c>
      <c r="C1035" s="12" t="s">
        <v>1189</v>
      </c>
      <c r="E1035" t="str">
        <f t="shared" si="16"/>
        <v>175-PUIG-REIG</v>
      </c>
    </row>
    <row r="1036" spans="1:5" x14ac:dyDescent="0.3">
      <c r="A1036" s="12">
        <v>8</v>
      </c>
      <c r="B1036" s="14">
        <v>176</v>
      </c>
      <c r="C1036" s="12" t="s">
        <v>1190</v>
      </c>
      <c r="E1036" t="str">
        <f t="shared" si="16"/>
        <v>176-PUJALT</v>
      </c>
    </row>
    <row r="1037" spans="1:5" x14ac:dyDescent="0.3">
      <c r="A1037" s="12">
        <v>8</v>
      </c>
      <c r="B1037" s="14">
        <v>177</v>
      </c>
      <c r="C1037" s="12" t="s">
        <v>1191</v>
      </c>
      <c r="E1037" t="str">
        <f t="shared" si="16"/>
        <v>177-QUAR, LA</v>
      </c>
    </row>
    <row r="1038" spans="1:5" x14ac:dyDescent="0.3">
      <c r="A1038" s="12">
        <v>8</v>
      </c>
      <c r="B1038" s="14">
        <v>178</v>
      </c>
      <c r="C1038" s="12" t="s">
        <v>1192</v>
      </c>
      <c r="E1038" t="str">
        <f t="shared" si="16"/>
        <v>178-RAJADELL</v>
      </c>
    </row>
    <row r="1039" spans="1:5" x14ac:dyDescent="0.3">
      <c r="A1039" s="12">
        <v>8</v>
      </c>
      <c r="B1039" s="14">
        <v>179</v>
      </c>
      <c r="C1039" s="12" t="s">
        <v>1193</v>
      </c>
      <c r="E1039" t="str">
        <f t="shared" si="16"/>
        <v>179-RELLINARS</v>
      </c>
    </row>
    <row r="1040" spans="1:5" x14ac:dyDescent="0.3">
      <c r="A1040" s="12">
        <v>8</v>
      </c>
      <c r="B1040" s="14">
        <v>180</v>
      </c>
      <c r="C1040" s="12" t="s">
        <v>1194</v>
      </c>
      <c r="E1040" t="str">
        <f t="shared" si="16"/>
        <v>180-RIPOLLET</v>
      </c>
    </row>
    <row r="1041" spans="1:5" x14ac:dyDescent="0.3">
      <c r="A1041" s="12">
        <v>8</v>
      </c>
      <c r="B1041" s="14">
        <v>181</v>
      </c>
      <c r="C1041" s="12" t="s">
        <v>1195</v>
      </c>
      <c r="E1041" t="str">
        <f t="shared" si="16"/>
        <v>181-ROCA DEL VALLES, LA</v>
      </c>
    </row>
    <row r="1042" spans="1:5" x14ac:dyDescent="0.3">
      <c r="A1042" s="12">
        <v>8</v>
      </c>
      <c r="B1042" s="14">
        <v>182</v>
      </c>
      <c r="C1042" s="12" t="s">
        <v>1196</v>
      </c>
      <c r="E1042" t="str">
        <f t="shared" si="16"/>
        <v>182-PONT DE VILOMARA I ROCAFORT, EL</v>
      </c>
    </row>
    <row r="1043" spans="1:5" x14ac:dyDescent="0.3">
      <c r="A1043" s="12">
        <v>8</v>
      </c>
      <c r="B1043" s="14">
        <v>183</v>
      </c>
      <c r="C1043" s="12" t="s">
        <v>1197</v>
      </c>
      <c r="E1043" t="str">
        <f t="shared" si="16"/>
        <v>183-RODA DE TER</v>
      </c>
    </row>
    <row r="1044" spans="1:5" x14ac:dyDescent="0.3">
      <c r="A1044" s="12">
        <v>8</v>
      </c>
      <c r="B1044" s="14">
        <v>184</v>
      </c>
      <c r="C1044" s="12" t="s">
        <v>1198</v>
      </c>
      <c r="E1044" t="str">
        <f t="shared" si="16"/>
        <v>184-RUBI</v>
      </c>
    </row>
    <row r="1045" spans="1:5" x14ac:dyDescent="0.3">
      <c r="A1045" s="12">
        <v>8</v>
      </c>
      <c r="B1045" s="14">
        <v>185</v>
      </c>
      <c r="C1045" s="12" t="s">
        <v>1199</v>
      </c>
      <c r="E1045" t="str">
        <f t="shared" si="16"/>
        <v>185-RUBIO</v>
      </c>
    </row>
    <row r="1046" spans="1:5" x14ac:dyDescent="0.3">
      <c r="A1046" s="12">
        <v>8</v>
      </c>
      <c r="B1046" s="14">
        <v>187</v>
      </c>
      <c r="C1046" s="12" t="s">
        <v>1200</v>
      </c>
      <c r="E1046" t="str">
        <f t="shared" si="16"/>
        <v>187-SABADELL</v>
      </c>
    </row>
    <row r="1047" spans="1:5" x14ac:dyDescent="0.3">
      <c r="A1047" s="12">
        <v>8</v>
      </c>
      <c r="B1047" s="14">
        <v>188</v>
      </c>
      <c r="C1047" s="12" t="s">
        <v>1201</v>
      </c>
      <c r="E1047" t="str">
        <f t="shared" si="16"/>
        <v>188-SAGAS</v>
      </c>
    </row>
    <row r="1048" spans="1:5" x14ac:dyDescent="0.3">
      <c r="A1048" s="12">
        <v>8</v>
      </c>
      <c r="B1048" s="14">
        <v>189</v>
      </c>
      <c r="C1048" s="12" t="s">
        <v>1202</v>
      </c>
      <c r="E1048" t="str">
        <f t="shared" si="16"/>
        <v>189-SANT PERE SALLAVINERA</v>
      </c>
    </row>
    <row r="1049" spans="1:5" x14ac:dyDescent="0.3">
      <c r="A1049" s="12">
        <v>8</v>
      </c>
      <c r="B1049" s="14">
        <v>190</v>
      </c>
      <c r="C1049" s="12" t="s">
        <v>1203</v>
      </c>
      <c r="E1049" t="str">
        <f t="shared" si="16"/>
        <v>190-SALDES</v>
      </c>
    </row>
    <row r="1050" spans="1:5" x14ac:dyDescent="0.3">
      <c r="A1050" s="12">
        <v>8</v>
      </c>
      <c r="B1050" s="14">
        <v>191</v>
      </c>
      <c r="C1050" s="12" t="s">
        <v>1204</v>
      </c>
      <c r="E1050" t="str">
        <f t="shared" si="16"/>
        <v>191-SALLENT</v>
      </c>
    </row>
    <row r="1051" spans="1:5" x14ac:dyDescent="0.3">
      <c r="A1051" s="12">
        <v>8</v>
      </c>
      <c r="B1051" s="14">
        <v>192</v>
      </c>
      <c r="C1051" s="12" t="s">
        <v>1205</v>
      </c>
      <c r="E1051" t="str">
        <f t="shared" si="16"/>
        <v>192-SANTPEDOR</v>
      </c>
    </row>
    <row r="1052" spans="1:5" x14ac:dyDescent="0.3">
      <c r="A1052" s="12">
        <v>8</v>
      </c>
      <c r="B1052" s="14">
        <v>193</v>
      </c>
      <c r="C1052" s="12" t="s">
        <v>1206</v>
      </c>
      <c r="E1052" t="str">
        <f t="shared" si="16"/>
        <v>193-SANT ISCLE DE VALLALTA</v>
      </c>
    </row>
    <row r="1053" spans="1:5" x14ac:dyDescent="0.3">
      <c r="A1053" s="12">
        <v>8</v>
      </c>
      <c r="B1053" s="14">
        <v>194</v>
      </c>
      <c r="C1053" s="12" t="s">
        <v>1207</v>
      </c>
      <c r="E1053" t="str">
        <f t="shared" si="16"/>
        <v>194-SANT ADRIA DE BESOS</v>
      </c>
    </row>
    <row r="1054" spans="1:5" x14ac:dyDescent="0.3">
      <c r="A1054" s="12">
        <v>8</v>
      </c>
      <c r="B1054" s="14">
        <v>195</v>
      </c>
      <c r="C1054" s="12" t="s">
        <v>1208</v>
      </c>
      <c r="E1054" t="str">
        <f t="shared" si="16"/>
        <v>195-SANT AGUSTI DE LLU?ANES</v>
      </c>
    </row>
    <row r="1055" spans="1:5" x14ac:dyDescent="0.3">
      <c r="A1055" s="12">
        <v>8</v>
      </c>
      <c r="B1055" s="14">
        <v>196</v>
      </c>
      <c r="C1055" s="12" t="s">
        <v>1209</v>
      </c>
      <c r="E1055" t="str">
        <f t="shared" si="16"/>
        <v>196-SANT ANDREU DE LA BARCA</v>
      </c>
    </row>
    <row r="1056" spans="1:5" x14ac:dyDescent="0.3">
      <c r="A1056" s="12">
        <v>8</v>
      </c>
      <c r="B1056" s="14">
        <v>197</v>
      </c>
      <c r="C1056" s="12" t="s">
        <v>1210</v>
      </c>
      <c r="E1056" t="str">
        <f t="shared" si="16"/>
        <v>197-SANT ANDREU DE LLAVANERES</v>
      </c>
    </row>
    <row r="1057" spans="1:5" x14ac:dyDescent="0.3">
      <c r="A1057" s="12">
        <v>8</v>
      </c>
      <c r="B1057" s="14">
        <v>198</v>
      </c>
      <c r="C1057" s="12" t="s">
        <v>1211</v>
      </c>
      <c r="E1057" t="str">
        <f t="shared" si="16"/>
        <v>198-SANT ANTONI DE VILAMAJOR</v>
      </c>
    </row>
    <row r="1058" spans="1:5" x14ac:dyDescent="0.3">
      <c r="A1058" s="12">
        <v>8</v>
      </c>
      <c r="B1058" s="14">
        <v>199</v>
      </c>
      <c r="C1058" s="12" t="s">
        <v>1212</v>
      </c>
      <c r="E1058" t="str">
        <f t="shared" si="16"/>
        <v>199-SANT BARTOMEU DEL GRAU</v>
      </c>
    </row>
    <row r="1059" spans="1:5" x14ac:dyDescent="0.3">
      <c r="A1059" s="12">
        <v>8</v>
      </c>
      <c r="B1059" s="14">
        <v>200</v>
      </c>
      <c r="C1059" s="12" t="s">
        <v>1213</v>
      </c>
      <c r="E1059" t="str">
        <f t="shared" si="16"/>
        <v>200-SANT BOI DE LLOBREGAT</v>
      </c>
    </row>
    <row r="1060" spans="1:5" x14ac:dyDescent="0.3">
      <c r="A1060" s="12">
        <v>8</v>
      </c>
      <c r="B1060" s="14">
        <v>201</v>
      </c>
      <c r="C1060" s="12" t="s">
        <v>1214</v>
      </c>
      <c r="E1060" t="str">
        <f t="shared" si="16"/>
        <v>201-SANT BOI DE LLU?ANES</v>
      </c>
    </row>
    <row r="1061" spans="1:5" x14ac:dyDescent="0.3">
      <c r="A1061" s="12">
        <v>8</v>
      </c>
      <c r="B1061" s="14">
        <v>202</v>
      </c>
      <c r="C1061" s="12" t="s">
        <v>1215</v>
      </c>
      <c r="E1061" t="str">
        <f t="shared" si="16"/>
        <v>202-SANT CELONI</v>
      </c>
    </row>
    <row r="1062" spans="1:5" x14ac:dyDescent="0.3">
      <c r="A1062" s="12">
        <v>8</v>
      </c>
      <c r="B1062" s="14">
        <v>203</v>
      </c>
      <c r="C1062" s="12" t="s">
        <v>1216</v>
      </c>
      <c r="E1062" t="str">
        <f t="shared" si="16"/>
        <v>203-SANT CEBRIA DE VALLALTA</v>
      </c>
    </row>
    <row r="1063" spans="1:5" x14ac:dyDescent="0.3">
      <c r="A1063" s="12">
        <v>8</v>
      </c>
      <c r="B1063" s="14">
        <v>204</v>
      </c>
      <c r="C1063" s="12" t="s">
        <v>1217</v>
      </c>
      <c r="E1063" t="str">
        <f t="shared" si="16"/>
        <v>204-SANT CLIMENT DE LLOBREGAT</v>
      </c>
    </row>
    <row r="1064" spans="1:5" x14ac:dyDescent="0.3">
      <c r="A1064" s="12">
        <v>8</v>
      </c>
      <c r="B1064" s="14">
        <v>205</v>
      </c>
      <c r="C1064" s="12" t="s">
        <v>1218</v>
      </c>
      <c r="E1064" t="str">
        <f t="shared" si="16"/>
        <v>205-SANT CUGAT DEL VALLES</v>
      </c>
    </row>
    <row r="1065" spans="1:5" x14ac:dyDescent="0.3">
      <c r="A1065" s="12">
        <v>8</v>
      </c>
      <c r="B1065" s="14">
        <v>206</v>
      </c>
      <c r="C1065" s="12" t="s">
        <v>1219</v>
      </c>
      <c r="E1065" t="str">
        <f t="shared" si="16"/>
        <v>206-SANT CUGAT SESGARRIGUES</v>
      </c>
    </row>
    <row r="1066" spans="1:5" x14ac:dyDescent="0.3">
      <c r="A1066" s="12">
        <v>8</v>
      </c>
      <c r="B1066" s="14">
        <v>207</v>
      </c>
      <c r="C1066" s="12" t="s">
        <v>1220</v>
      </c>
      <c r="E1066" t="str">
        <f t="shared" si="16"/>
        <v>207-SANT ESTEVE DE PALAUTORDERA</v>
      </c>
    </row>
    <row r="1067" spans="1:5" x14ac:dyDescent="0.3">
      <c r="A1067" s="12">
        <v>8</v>
      </c>
      <c r="B1067" s="14">
        <v>208</v>
      </c>
      <c r="C1067" s="12" t="s">
        <v>1221</v>
      </c>
      <c r="E1067" t="str">
        <f t="shared" si="16"/>
        <v>208-SANT ESTEVE SESROVIRES</v>
      </c>
    </row>
    <row r="1068" spans="1:5" x14ac:dyDescent="0.3">
      <c r="A1068" s="12">
        <v>8</v>
      </c>
      <c r="B1068" s="14">
        <v>209</v>
      </c>
      <c r="C1068" s="12" t="s">
        <v>1222</v>
      </c>
      <c r="E1068" t="str">
        <f t="shared" si="16"/>
        <v>209-SANT FOST DE CAMPSENTELLES</v>
      </c>
    </row>
    <row r="1069" spans="1:5" x14ac:dyDescent="0.3">
      <c r="A1069" s="12">
        <v>8</v>
      </c>
      <c r="B1069" s="14">
        <v>210</v>
      </c>
      <c r="C1069" s="12" t="s">
        <v>1223</v>
      </c>
      <c r="E1069" t="str">
        <f t="shared" si="16"/>
        <v>210-SANT FELIU DE CODINES</v>
      </c>
    </row>
    <row r="1070" spans="1:5" x14ac:dyDescent="0.3">
      <c r="A1070" s="12">
        <v>8</v>
      </c>
      <c r="B1070" s="14">
        <v>211</v>
      </c>
      <c r="C1070" s="12" t="s">
        <v>1224</v>
      </c>
      <c r="E1070" t="str">
        <f t="shared" si="16"/>
        <v>211-SANT FELIU DE LLOBREGAT</v>
      </c>
    </row>
    <row r="1071" spans="1:5" x14ac:dyDescent="0.3">
      <c r="A1071" s="12">
        <v>8</v>
      </c>
      <c r="B1071" s="14">
        <v>212</v>
      </c>
      <c r="C1071" s="12" t="s">
        <v>1225</v>
      </c>
      <c r="E1071" t="str">
        <f t="shared" si="16"/>
        <v>212-SANT FELIU SASSERRA</v>
      </c>
    </row>
    <row r="1072" spans="1:5" x14ac:dyDescent="0.3">
      <c r="A1072" s="12">
        <v>8</v>
      </c>
      <c r="B1072" s="14">
        <v>213</v>
      </c>
      <c r="C1072" s="12" t="s">
        <v>1226</v>
      </c>
      <c r="E1072" t="str">
        <f t="shared" si="16"/>
        <v>213-SANT FRUITOS DE BAGES</v>
      </c>
    </row>
    <row r="1073" spans="1:5" x14ac:dyDescent="0.3">
      <c r="A1073" s="12">
        <v>8</v>
      </c>
      <c r="B1073" s="14">
        <v>214</v>
      </c>
      <c r="C1073" s="12" t="s">
        <v>1227</v>
      </c>
      <c r="E1073" t="str">
        <f t="shared" si="16"/>
        <v>214-VILASSAR DE DALT</v>
      </c>
    </row>
    <row r="1074" spans="1:5" x14ac:dyDescent="0.3">
      <c r="A1074" s="12">
        <v>8</v>
      </c>
      <c r="B1074" s="14">
        <v>215</v>
      </c>
      <c r="C1074" s="12" t="s">
        <v>1228</v>
      </c>
      <c r="E1074" t="str">
        <f t="shared" si="16"/>
        <v>215-SANT HIPOLIT DE VOLTREGA</v>
      </c>
    </row>
    <row r="1075" spans="1:5" x14ac:dyDescent="0.3">
      <c r="A1075" s="12">
        <v>8</v>
      </c>
      <c r="B1075" s="14">
        <v>216</v>
      </c>
      <c r="C1075" s="12" t="s">
        <v>1229</v>
      </c>
      <c r="E1075" t="str">
        <f t="shared" si="16"/>
        <v>216-SANT JAUME DE FRONTANYA</v>
      </c>
    </row>
    <row r="1076" spans="1:5" x14ac:dyDescent="0.3">
      <c r="A1076" s="12">
        <v>8</v>
      </c>
      <c r="B1076" s="14">
        <v>217</v>
      </c>
      <c r="C1076" s="12" t="s">
        <v>1230</v>
      </c>
      <c r="E1076" t="str">
        <f t="shared" si="16"/>
        <v>217-SANT JOAN DESPI</v>
      </c>
    </row>
    <row r="1077" spans="1:5" x14ac:dyDescent="0.3">
      <c r="A1077" s="12">
        <v>8</v>
      </c>
      <c r="B1077" s="14">
        <v>218</v>
      </c>
      <c r="C1077" s="12" t="s">
        <v>1231</v>
      </c>
      <c r="E1077" t="str">
        <f t="shared" si="16"/>
        <v>218-SANT JOAN DE VILATORRADA</v>
      </c>
    </row>
    <row r="1078" spans="1:5" x14ac:dyDescent="0.3">
      <c r="A1078" s="12">
        <v>8</v>
      </c>
      <c r="B1078" s="14">
        <v>219</v>
      </c>
      <c r="C1078" s="12" t="s">
        <v>1232</v>
      </c>
      <c r="E1078" t="str">
        <f t="shared" si="16"/>
        <v>219-VILASSAR DE MAR</v>
      </c>
    </row>
    <row r="1079" spans="1:5" x14ac:dyDescent="0.3">
      <c r="A1079" s="12">
        <v>8</v>
      </c>
      <c r="B1079" s="14">
        <v>220</v>
      </c>
      <c r="C1079" s="12" t="s">
        <v>1233</v>
      </c>
      <c r="E1079" t="str">
        <f t="shared" si="16"/>
        <v>220-SANT JULIA DE VILATORTA</v>
      </c>
    </row>
    <row r="1080" spans="1:5" x14ac:dyDescent="0.3">
      <c r="A1080" s="12">
        <v>8</v>
      </c>
      <c r="B1080" s="14">
        <v>221</v>
      </c>
      <c r="C1080" s="12" t="s">
        <v>1234</v>
      </c>
      <c r="E1080" t="str">
        <f t="shared" si="16"/>
        <v>221-SANT JUST DESVERN</v>
      </c>
    </row>
    <row r="1081" spans="1:5" x14ac:dyDescent="0.3">
      <c r="A1081" s="12">
        <v>8</v>
      </c>
      <c r="B1081" s="14">
        <v>222</v>
      </c>
      <c r="C1081" s="12" t="s">
        <v>1235</v>
      </c>
      <c r="E1081" t="str">
        <f t="shared" si="16"/>
        <v>222-SANT LLOREN? D'HORTONS</v>
      </c>
    </row>
    <row r="1082" spans="1:5" x14ac:dyDescent="0.3">
      <c r="A1082" s="12">
        <v>8</v>
      </c>
      <c r="B1082" s="14">
        <v>223</v>
      </c>
      <c r="C1082" s="12" t="s">
        <v>1236</v>
      </c>
      <c r="E1082" t="str">
        <f t="shared" si="16"/>
        <v>223-SANT LLOREN? SAVALL</v>
      </c>
    </row>
    <row r="1083" spans="1:5" x14ac:dyDescent="0.3">
      <c r="A1083" s="12">
        <v>8</v>
      </c>
      <c r="B1083" s="14">
        <v>224</v>
      </c>
      <c r="C1083" s="12" t="s">
        <v>1237</v>
      </c>
      <c r="E1083" t="str">
        <f t="shared" si="16"/>
        <v>224-SANT MARTI DE CENTELLES</v>
      </c>
    </row>
    <row r="1084" spans="1:5" x14ac:dyDescent="0.3">
      <c r="A1084" s="12">
        <v>8</v>
      </c>
      <c r="B1084" s="14">
        <v>225</v>
      </c>
      <c r="C1084" s="12" t="s">
        <v>1238</v>
      </c>
      <c r="E1084" t="str">
        <f t="shared" si="16"/>
        <v>225-SANT MARTI D'ALBARS</v>
      </c>
    </row>
    <row r="1085" spans="1:5" x14ac:dyDescent="0.3">
      <c r="A1085" s="12">
        <v>8</v>
      </c>
      <c r="B1085" s="14">
        <v>226</v>
      </c>
      <c r="C1085" s="12" t="s">
        <v>1239</v>
      </c>
      <c r="E1085" t="str">
        <f t="shared" si="16"/>
        <v>226-SANT MARTI DE TOUS</v>
      </c>
    </row>
    <row r="1086" spans="1:5" x14ac:dyDescent="0.3">
      <c r="A1086" s="12">
        <v>8</v>
      </c>
      <c r="B1086" s="14">
        <v>227</v>
      </c>
      <c r="C1086" s="12" t="s">
        <v>1240</v>
      </c>
      <c r="E1086" t="str">
        <f t="shared" si="16"/>
        <v>227-SANT MARTI SARROCA</v>
      </c>
    </row>
    <row r="1087" spans="1:5" x14ac:dyDescent="0.3">
      <c r="A1087" s="12">
        <v>8</v>
      </c>
      <c r="B1087" s="14">
        <v>228</v>
      </c>
      <c r="C1087" s="12" t="s">
        <v>1241</v>
      </c>
      <c r="E1087" t="str">
        <f t="shared" si="16"/>
        <v>228-SANT MARTI SESGUEIOLES</v>
      </c>
    </row>
    <row r="1088" spans="1:5" x14ac:dyDescent="0.3">
      <c r="A1088" s="12">
        <v>8</v>
      </c>
      <c r="B1088" s="14">
        <v>229</v>
      </c>
      <c r="C1088" s="12" t="s">
        <v>1242</v>
      </c>
      <c r="E1088" t="str">
        <f t="shared" si="16"/>
        <v>229-SANT MATEU DE BAGES</v>
      </c>
    </row>
    <row r="1089" spans="1:5" x14ac:dyDescent="0.3">
      <c r="A1089" s="12">
        <v>8</v>
      </c>
      <c r="B1089" s="14">
        <v>230</v>
      </c>
      <c r="C1089" s="12" t="s">
        <v>1243</v>
      </c>
      <c r="E1089" t="str">
        <f t="shared" si="16"/>
        <v>230-PREMIA DE DALT</v>
      </c>
    </row>
    <row r="1090" spans="1:5" x14ac:dyDescent="0.3">
      <c r="A1090" s="12">
        <v>8</v>
      </c>
      <c r="B1090" s="14">
        <v>231</v>
      </c>
      <c r="C1090" s="12" t="s">
        <v>1244</v>
      </c>
      <c r="E1090" t="str">
        <f t="shared" si="16"/>
        <v>231-SANT PERE DE RIBES</v>
      </c>
    </row>
    <row r="1091" spans="1:5" x14ac:dyDescent="0.3">
      <c r="A1091" s="12">
        <v>8</v>
      </c>
      <c r="B1091" s="14">
        <v>232</v>
      </c>
      <c r="C1091" s="12" t="s">
        <v>1245</v>
      </c>
      <c r="E1091" t="str">
        <f t="shared" ref="E1091:E1154" si="17">CONCATENATE(B1091,"-",C1091)</f>
        <v>232-SANT PERE DE RIUDEBITLLES</v>
      </c>
    </row>
    <row r="1092" spans="1:5" x14ac:dyDescent="0.3">
      <c r="A1092" s="12">
        <v>8</v>
      </c>
      <c r="B1092" s="14">
        <v>233</v>
      </c>
      <c r="C1092" s="12" t="s">
        <v>1246</v>
      </c>
      <c r="E1092" t="str">
        <f t="shared" si="17"/>
        <v>233-SANT PERE DE TORELLO</v>
      </c>
    </row>
    <row r="1093" spans="1:5" x14ac:dyDescent="0.3">
      <c r="A1093" s="12">
        <v>8</v>
      </c>
      <c r="B1093" s="14">
        <v>234</v>
      </c>
      <c r="C1093" s="12" t="s">
        <v>1247</v>
      </c>
      <c r="E1093" t="str">
        <f t="shared" si="17"/>
        <v>234-SANT PERE DE VILAMAJOR</v>
      </c>
    </row>
    <row r="1094" spans="1:5" x14ac:dyDescent="0.3">
      <c r="A1094" s="12">
        <v>8</v>
      </c>
      <c r="B1094" s="14">
        <v>235</v>
      </c>
      <c r="C1094" s="12" t="s">
        <v>1248</v>
      </c>
      <c r="E1094" t="str">
        <f t="shared" si="17"/>
        <v>235-SANT POL DE MAR</v>
      </c>
    </row>
    <row r="1095" spans="1:5" x14ac:dyDescent="0.3">
      <c r="A1095" s="12">
        <v>8</v>
      </c>
      <c r="B1095" s="14">
        <v>236</v>
      </c>
      <c r="C1095" s="12" t="s">
        <v>1249</v>
      </c>
      <c r="E1095" t="str">
        <f t="shared" si="17"/>
        <v>236-SANT QUINTI DE MEDIONA</v>
      </c>
    </row>
    <row r="1096" spans="1:5" x14ac:dyDescent="0.3">
      <c r="A1096" s="12">
        <v>8</v>
      </c>
      <c r="B1096" s="14">
        <v>237</v>
      </c>
      <c r="C1096" s="12" t="s">
        <v>1250</v>
      </c>
      <c r="E1096" t="str">
        <f t="shared" si="17"/>
        <v>237-SANT QUIRZE DE BESORA</v>
      </c>
    </row>
    <row r="1097" spans="1:5" x14ac:dyDescent="0.3">
      <c r="A1097" s="12">
        <v>8</v>
      </c>
      <c r="B1097" s="14">
        <v>238</v>
      </c>
      <c r="C1097" s="12" t="s">
        <v>1251</v>
      </c>
      <c r="E1097" t="str">
        <f t="shared" si="17"/>
        <v>238-SANT QUIRZE DEL VALLES</v>
      </c>
    </row>
    <row r="1098" spans="1:5" x14ac:dyDescent="0.3">
      <c r="A1098" s="12">
        <v>8</v>
      </c>
      <c r="B1098" s="14">
        <v>239</v>
      </c>
      <c r="C1098" s="12" t="s">
        <v>1252</v>
      </c>
      <c r="E1098" t="str">
        <f t="shared" si="17"/>
        <v>239-SANT QUIRZE SAFAJA</v>
      </c>
    </row>
    <row r="1099" spans="1:5" x14ac:dyDescent="0.3">
      <c r="A1099" s="12">
        <v>8</v>
      </c>
      <c r="B1099" s="14">
        <v>240</v>
      </c>
      <c r="C1099" s="12" t="s">
        <v>1253</v>
      </c>
      <c r="E1099" t="str">
        <f t="shared" si="17"/>
        <v>240-SANT SADURNI D'ANOIA</v>
      </c>
    </row>
    <row r="1100" spans="1:5" x14ac:dyDescent="0.3">
      <c r="A1100" s="12">
        <v>8</v>
      </c>
      <c r="B1100" s="14">
        <v>241</v>
      </c>
      <c r="C1100" s="12" t="s">
        <v>1254</v>
      </c>
      <c r="E1100" t="str">
        <f t="shared" si="17"/>
        <v>241-SANT SADURNI D'OSORMORT</v>
      </c>
    </row>
    <row r="1101" spans="1:5" x14ac:dyDescent="0.3">
      <c r="A1101" s="12">
        <v>8</v>
      </c>
      <c r="B1101" s="14">
        <v>242</v>
      </c>
      <c r="C1101" s="12" t="s">
        <v>1255</v>
      </c>
      <c r="E1101" t="str">
        <f t="shared" si="17"/>
        <v>242-MARGANELL</v>
      </c>
    </row>
    <row r="1102" spans="1:5" x14ac:dyDescent="0.3">
      <c r="A1102" s="12">
        <v>8</v>
      </c>
      <c r="B1102" s="14">
        <v>243</v>
      </c>
      <c r="C1102" s="12" t="s">
        <v>1256</v>
      </c>
      <c r="E1102" t="str">
        <f t="shared" si="17"/>
        <v>243-SANTA CECILIA DE VOLTREGA</v>
      </c>
    </row>
    <row r="1103" spans="1:5" x14ac:dyDescent="0.3">
      <c r="A1103" s="12">
        <v>8</v>
      </c>
      <c r="B1103" s="14">
        <v>244</v>
      </c>
      <c r="C1103" s="12" t="s">
        <v>1257</v>
      </c>
      <c r="E1103" t="str">
        <f t="shared" si="17"/>
        <v>244-SANTA COLOMA DE CERVELLO</v>
      </c>
    </row>
    <row r="1104" spans="1:5" x14ac:dyDescent="0.3">
      <c r="A1104" s="12">
        <v>8</v>
      </c>
      <c r="B1104" s="14">
        <v>245</v>
      </c>
      <c r="C1104" s="12" t="s">
        <v>1258</v>
      </c>
      <c r="E1104" t="str">
        <f t="shared" si="17"/>
        <v>245-SANTA COLOMA DE GRAMENET</v>
      </c>
    </row>
    <row r="1105" spans="1:5" x14ac:dyDescent="0.3">
      <c r="A1105" s="12">
        <v>8</v>
      </c>
      <c r="B1105" s="14">
        <v>246</v>
      </c>
      <c r="C1105" s="12" t="s">
        <v>1259</v>
      </c>
      <c r="E1105" t="str">
        <f t="shared" si="17"/>
        <v>246-SANTA EUGENIA DE BERGA</v>
      </c>
    </row>
    <row r="1106" spans="1:5" x14ac:dyDescent="0.3">
      <c r="A1106" s="12">
        <v>8</v>
      </c>
      <c r="B1106" s="14">
        <v>247</v>
      </c>
      <c r="C1106" s="12" t="s">
        <v>1260</v>
      </c>
      <c r="E1106" t="str">
        <f t="shared" si="17"/>
        <v>247-SANTA EULALIA DE RIUPRIMER</v>
      </c>
    </row>
    <row r="1107" spans="1:5" x14ac:dyDescent="0.3">
      <c r="A1107" s="12">
        <v>8</v>
      </c>
      <c r="B1107" s="14">
        <v>248</v>
      </c>
      <c r="C1107" s="12" t="s">
        <v>1261</v>
      </c>
      <c r="E1107" t="str">
        <f t="shared" si="17"/>
        <v>248-SANTA EULALIA DE RON?ANA</v>
      </c>
    </row>
    <row r="1108" spans="1:5" x14ac:dyDescent="0.3">
      <c r="A1108" s="12">
        <v>8</v>
      </c>
      <c r="B1108" s="14">
        <v>249</v>
      </c>
      <c r="C1108" s="12" t="s">
        <v>1262</v>
      </c>
      <c r="E1108" t="str">
        <f t="shared" si="17"/>
        <v>249-SANTA FE DEL PENEDES</v>
      </c>
    </row>
    <row r="1109" spans="1:5" x14ac:dyDescent="0.3">
      <c r="A1109" s="12">
        <v>8</v>
      </c>
      <c r="B1109" s="14">
        <v>250</v>
      </c>
      <c r="C1109" s="12" t="s">
        <v>1263</v>
      </c>
      <c r="E1109" t="str">
        <f t="shared" si="17"/>
        <v>250-SANTA MARGARIDA DE MONTBUI</v>
      </c>
    </row>
    <row r="1110" spans="1:5" x14ac:dyDescent="0.3">
      <c r="A1110" s="12">
        <v>8</v>
      </c>
      <c r="B1110" s="14">
        <v>251</v>
      </c>
      <c r="C1110" s="12" t="s">
        <v>1264</v>
      </c>
      <c r="E1110" t="str">
        <f t="shared" si="17"/>
        <v>251-SANTA MARGARIDA I ELS MONJOS</v>
      </c>
    </row>
    <row r="1111" spans="1:5" x14ac:dyDescent="0.3">
      <c r="A1111" s="12">
        <v>8</v>
      </c>
      <c r="B1111" s="14">
        <v>252</v>
      </c>
      <c r="C1111" s="12" t="s">
        <v>1265</v>
      </c>
      <c r="E1111" t="str">
        <f t="shared" si="17"/>
        <v>252-BARBERA DEL VALLES</v>
      </c>
    </row>
    <row r="1112" spans="1:5" x14ac:dyDescent="0.3">
      <c r="A1112" s="12">
        <v>8</v>
      </c>
      <c r="B1112" s="14">
        <v>253</v>
      </c>
      <c r="C1112" s="12" t="s">
        <v>1266</v>
      </c>
      <c r="E1112" t="str">
        <f t="shared" si="17"/>
        <v>253-SANTA MARIA DE BESORA</v>
      </c>
    </row>
    <row r="1113" spans="1:5" x14ac:dyDescent="0.3">
      <c r="A1113" s="12">
        <v>8</v>
      </c>
      <c r="B1113" s="14">
        <v>254</v>
      </c>
      <c r="C1113" s="12" t="s">
        <v>1267</v>
      </c>
      <c r="E1113" t="str">
        <f t="shared" si="17"/>
        <v>254-SANTA MARIA DE CORCO</v>
      </c>
    </row>
    <row r="1114" spans="1:5" x14ac:dyDescent="0.3">
      <c r="A1114" s="12">
        <v>8</v>
      </c>
      <c r="B1114" s="14">
        <v>255</v>
      </c>
      <c r="C1114" s="12" t="s">
        <v>1268</v>
      </c>
      <c r="E1114" t="str">
        <f t="shared" si="17"/>
        <v>255-SANTA MARIA DE MERLES</v>
      </c>
    </row>
    <row r="1115" spans="1:5" x14ac:dyDescent="0.3">
      <c r="A1115" s="12">
        <v>8</v>
      </c>
      <c r="B1115" s="14">
        <v>256</v>
      </c>
      <c r="C1115" s="12" t="s">
        <v>1269</v>
      </c>
      <c r="E1115" t="str">
        <f t="shared" si="17"/>
        <v>256-SANTA MARIA DE MARTORELLES</v>
      </c>
    </row>
    <row r="1116" spans="1:5" x14ac:dyDescent="0.3">
      <c r="A1116" s="12">
        <v>8</v>
      </c>
      <c r="B1116" s="14">
        <v>257</v>
      </c>
      <c r="C1116" s="12" t="s">
        <v>1270</v>
      </c>
      <c r="E1116" t="str">
        <f t="shared" si="17"/>
        <v>257-SANTA MARIA DE MIRALLES</v>
      </c>
    </row>
    <row r="1117" spans="1:5" x14ac:dyDescent="0.3">
      <c r="A1117" s="12">
        <v>8</v>
      </c>
      <c r="B1117" s="14">
        <v>258</v>
      </c>
      <c r="C1117" s="12" t="s">
        <v>1271</v>
      </c>
      <c r="E1117" t="str">
        <f t="shared" si="17"/>
        <v>258-SANTA MARIA D'OLO</v>
      </c>
    </row>
    <row r="1118" spans="1:5" x14ac:dyDescent="0.3">
      <c r="A1118" s="12">
        <v>8</v>
      </c>
      <c r="B1118" s="14">
        <v>259</v>
      </c>
      <c r="C1118" s="12" t="s">
        <v>1272</v>
      </c>
      <c r="E1118" t="str">
        <f t="shared" si="17"/>
        <v>259-SANTA MARIA DE PALAUTORDERA</v>
      </c>
    </row>
    <row r="1119" spans="1:5" x14ac:dyDescent="0.3">
      <c r="A1119" s="12">
        <v>8</v>
      </c>
      <c r="B1119" s="14">
        <v>260</v>
      </c>
      <c r="C1119" s="12" t="s">
        <v>1273</v>
      </c>
      <c r="E1119" t="str">
        <f t="shared" si="17"/>
        <v>260-SANTA PERPETUA DE MOGODA</v>
      </c>
    </row>
    <row r="1120" spans="1:5" x14ac:dyDescent="0.3">
      <c r="A1120" s="12">
        <v>8</v>
      </c>
      <c r="B1120" s="14">
        <v>261</v>
      </c>
      <c r="C1120" s="12" t="s">
        <v>1274</v>
      </c>
      <c r="E1120" t="str">
        <f t="shared" si="17"/>
        <v>261-SANTA SUSANNA</v>
      </c>
    </row>
    <row r="1121" spans="1:5" x14ac:dyDescent="0.3">
      <c r="A1121" s="12">
        <v>8</v>
      </c>
      <c r="B1121" s="14">
        <v>262</v>
      </c>
      <c r="C1121" s="12" t="s">
        <v>1275</v>
      </c>
      <c r="E1121" t="str">
        <f t="shared" si="17"/>
        <v>262-SANT VICEN? DE CASTELLET</v>
      </c>
    </row>
    <row r="1122" spans="1:5" x14ac:dyDescent="0.3">
      <c r="A1122" s="12">
        <v>8</v>
      </c>
      <c r="B1122" s="14">
        <v>263</v>
      </c>
      <c r="C1122" s="12" t="s">
        <v>1276</v>
      </c>
      <c r="E1122" t="str">
        <f t="shared" si="17"/>
        <v>263-SANT VICEN? DELS HORTS</v>
      </c>
    </row>
    <row r="1123" spans="1:5" x14ac:dyDescent="0.3">
      <c r="A1123" s="12">
        <v>8</v>
      </c>
      <c r="B1123" s="14">
        <v>264</v>
      </c>
      <c r="C1123" s="12" t="s">
        <v>1277</v>
      </c>
      <c r="E1123" t="str">
        <f t="shared" si="17"/>
        <v>264-SANT VICEN? DE MONTALT</v>
      </c>
    </row>
    <row r="1124" spans="1:5" x14ac:dyDescent="0.3">
      <c r="A1124" s="12">
        <v>8</v>
      </c>
      <c r="B1124" s="14">
        <v>265</v>
      </c>
      <c r="C1124" s="12" t="s">
        <v>1278</v>
      </c>
      <c r="E1124" t="str">
        <f t="shared" si="17"/>
        <v>265-SANT VICEN? DE TORELLO</v>
      </c>
    </row>
    <row r="1125" spans="1:5" x14ac:dyDescent="0.3">
      <c r="A1125" s="12">
        <v>8</v>
      </c>
      <c r="B1125" s="14">
        <v>266</v>
      </c>
      <c r="C1125" s="12" t="s">
        <v>1279</v>
      </c>
      <c r="E1125" t="str">
        <f t="shared" si="17"/>
        <v>266-CERDANYOLA DEL VALLES</v>
      </c>
    </row>
    <row r="1126" spans="1:5" x14ac:dyDescent="0.3">
      <c r="A1126" s="12">
        <v>8</v>
      </c>
      <c r="B1126" s="14">
        <v>267</v>
      </c>
      <c r="C1126" s="12" t="s">
        <v>1280</v>
      </c>
      <c r="E1126" t="str">
        <f t="shared" si="17"/>
        <v>267-SENTMENAT</v>
      </c>
    </row>
    <row r="1127" spans="1:5" x14ac:dyDescent="0.3">
      <c r="A1127" s="12">
        <v>8</v>
      </c>
      <c r="B1127" s="14">
        <v>268</v>
      </c>
      <c r="C1127" s="12" t="s">
        <v>1281</v>
      </c>
      <c r="E1127" t="str">
        <f t="shared" si="17"/>
        <v>268-CERCS</v>
      </c>
    </row>
    <row r="1128" spans="1:5" x14ac:dyDescent="0.3">
      <c r="A1128" s="12">
        <v>8</v>
      </c>
      <c r="B1128" s="14">
        <v>269</v>
      </c>
      <c r="C1128" s="12" t="s">
        <v>1282</v>
      </c>
      <c r="E1128" t="str">
        <f t="shared" si="17"/>
        <v>269-SEVA</v>
      </c>
    </row>
    <row r="1129" spans="1:5" x14ac:dyDescent="0.3">
      <c r="A1129" s="12">
        <v>8</v>
      </c>
      <c r="B1129" s="14">
        <v>270</v>
      </c>
      <c r="C1129" s="12" t="s">
        <v>1283</v>
      </c>
      <c r="E1129" t="str">
        <f t="shared" si="17"/>
        <v>270-SITGES</v>
      </c>
    </row>
    <row r="1130" spans="1:5" x14ac:dyDescent="0.3">
      <c r="A1130" s="12">
        <v>8</v>
      </c>
      <c r="B1130" s="14">
        <v>271</v>
      </c>
      <c r="C1130" s="12" t="s">
        <v>1284</v>
      </c>
      <c r="E1130" t="str">
        <f t="shared" si="17"/>
        <v>271-SOBREMUNT</v>
      </c>
    </row>
    <row r="1131" spans="1:5" x14ac:dyDescent="0.3">
      <c r="A1131" s="12">
        <v>8</v>
      </c>
      <c r="B1131" s="14">
        <v>272</v>
      </c>
      <c r="C1131" s="12" t="s">
        <v>1285</v>
      </c>
      <c r="E1131" t="str">
        <f t="shared" si="17"/>
        <v>272-SORA</v>
      </c>
    </row>
    <row r="1132" spans="1:5" x14ac:dyDescent="0.3">
      <c r="A1132" s="12">
        <v>8</v>
      </c>
      <c r="B1132" s="14">
        <v>273</v>
      </c>
      <c r="C1132" s="12" t="s">
        <v>1286</v>
      </c>
      <c r="E1132" t="str">
        <f t="shared" si="17"/>
        <v>273-SUBIRATS</v>
      </c>
    </row>
    <row r="1133" spans="1:5" x14ac:dyDescent="0.3">
      <c r="A1133" s="12">
        <v>8</v>
      </c>
      <c r="B1133" s="14">
        <v>274</v>
      </c>
      <c r="C1133" s="12" t="s">
        <v>1287</v>
      </c>
      <c r="E1133" t="str">
        <f t="shared" si="17"/>
        <v>274-SURIA</v>
      </c>
    </row>
    <row r="1134" spans="1:5" x14ac:dyDescent="0.3">
      <c r="A1134" s="12">
        <v>8</v>
      </c>
      <c r="B1134" s="14">
        <v>275</v>
      </c>
      <c r="C1134" s="12" t="s">
        <v>1288</v>
      </c>
      <c r="E1134" t="str">
        <f t="shared" si="17"/>
        <v>275-TAVERNOLES</v>
      </c>
    </row>
    <row r="1135" spans="1:5" x14ac:dyDescent="0.3">
      <c r="A1135" s="12">
        <v>8</v>
      </c>
      <c r="B1135" s="14">
        <v>276</v>
      </c>
      <c r="C1135" s="12" t="s">
        <v>1289</v>
      </c>
      <c r="E1135" t="str">
        <f t="shared" si="17"/>
        <v>276-TAGAMANENT</v>
      </c>
    </row>
    <row r="1136" spans="1:5" x14ac:dyDescent="0.3">
      <c r="A1136" s="12">
        <v>8</v>
      </c>
      <c r="B1136" s="14">
        <v>277</v>
      </c>
      <c r="C1136" s="12" t="s">
        <v>1290</v>
      </c>
      <c r="E1136" t="str">
        <f t="shared" si="17"/>
        <v>277-TALAMANCA</v>
      </c>
    </row>
    <row r="1137" spans="1:5" x14ac:dyDescent="0.3">
      <c r="A1137" s="12">
        <v>8</v>
      </c>
      <c r="B1137" s="14">
        <v>278</v>
      </c>
      <c r="C1137" s="12" t="s">
        <v>1291</v>
      </c>
      <c r="E1137" t="str">
        <f t="shared" si="17"/>
        <v>278-TARADELL</v>
      </c>
    </row>
    <row r="1138" spans="1:5" x14ac:dyDescent="0.3">
      <c r="A1138" s="12">
        <v>8</v>
      </c>
      <c r="B1138" s="14">
        <v>279</v>
      </c>
      <c r="C1138" s="12" t="s">
        <v>1292</v>
      </c>
      <c r="E1138" t="str">
        <f t="shared" si="17"/>
        <v>279-TERRASSA</v>
      </c>
    </row>
    <row r="1139" spans="1:5" x14ac:dyDescent="0.3">
      <c r="A1139" s="12">
        <v>8</v>
      </c>
      <c r="B1139" s="14">
        <v>280</v>
      </c>
      <c r="C1139" s="12" t="s">
        <v>1293</v>
      </c>
      <c r="E1139" t="str">
        <f t="shared" si="17"/>
        <v>280-TAVERTET</v>
      </c>
    </row>
    <row r="1140" spans="1:5" x14ac:dyDescent="0.3">
      <c r="A1140" s="12">
        <v>8</v>
      </c>
      <c r="B1140" s="14">
        <v>281</v>
      </c>
      <c r="C1140" s="12" t="s">
        <v>1294</v>
      </c>
      <c r="E1140" t="str">
        <f t="shared" si="17"/>
        <v>281-TEIA</v>
      </c>
    </row>
    <row r="1141" spans="1:5" x14ac:dyDescent="0.3">
      <c r="A1141" s="12">
        <v>8</v>
      </c>
      <c r="B1141" s="14">
        <v>282</v>
      </c>
      <c r="C1141" s="12" t="s">
        <v>1295</v>
      </c>
      <c r="E1141" t="str">
        <f t="shared" si="17"/>
        <v>282-TIANA</v>
      </c>
    </row>
    <row r="1142" spans="1:5" x14ac:dyDescent="0.3">
      <c r="A1142" s="12">
        <v>8</v>
      </c>
      <c r="B1142" s="14">
        <v>283</v>
      </c>
      <c r="C1142" s="12" t="s">
        <v>1296</v>
      </c>
      <c r="E1142" t="str">
        <f t="shared" si="17"/>
        <v>283-TONA</v>
      </c>
    </row>
    <row r="1143" spans="1:5" x14ac:dyDescent="0.3">
      <c r="A1143" s="12">
        <v>8</v>
      </c>
      <c r="B1143" s="14">
        <v>284</v>
      </c>
      <c r="C1143" s="12" t="s">
        <v>1297</v>
      </c>
      <c r="E1143" t="str">
        <f t="shared" si="17"/>
        <v>284-TORDERA</v>
      </c>
    </row>
    <row r="1144" spans="1:5" x14ac:dyDescent="0.3">
      <c r="A1144" s="12">
        <v>8</v>
      </c>
      <c r="B1144" s="14">
        <v>285</v>
      </c>
      <c r="C1144" s="12" t="s">
        <v>1298</v>
      </c>
      <c r="E1144" t="str">
        <f t="shared" si="17"/>
        <v>285-TORELLO</v>
      </c>
    </row>
    <row r="1145" spans="1:5" x14ac:dyDescent="0.3">
      <c r="A1145" s="12">
        <v>8</v>
      </c>
      <c r="B1145" s="14">
        <v>286</v>
      </c>
      <c r="C1145" s="12" t="s">
        <v>1299</v>
      </c>
      <c r="E1145" t="str">
        <f t="shared" si="17"/>
        <v>286-TORRE DE CLARAMUNT, LA</v>
      </c>
    </row>
    <row r="1146" spans="1:5" x14ac:dyDescent="0.3">
      <c r="A1146" s="12">
        <v>8</v>
      </c>
      <c r="B1146" s="14">
        <v>287</v>
      </c>
      <c r="C1146" s="12" t="s">
        <v>1300</v>
      </c>
      <c r="E1146" t="str">
        <f t="shared" si="17"/>
        <v>287-TORRELAVIT</v>
      </c>
    </row>
    <row r="1147" spans="1:5" x14ac:dyDescent="0.3">
      <c r="A1147" s="12">
        <v>8</v>
      </c>
      <c r="B1147" s="14">
        <v>288</v>
      </c>
      <c r="C1147" s="12" t="s">
        <v>1301</v>
      </c>
      <c r="E1147" t="str">
        <f t="shared" si="17"/>
        <v>288-TORRELLES DE FOIX</v>
      </c>
    </row>
    <row r="1148" spans="1:5" x14ac:dyDescent="0.3">
      <c r="A1148" s="12">
        <v>8</v>
      </c>
      <c r="B1148" s="14">
        <v>289</v>
      </c>
      <c r="C1148" s="12" t="s">
        <v>1302</v>
      </c>
      <c r="E1148" t="str">
        <f t="shared" si="17"/>
        <v>289-TORRELLES DE LLOBREGAT</v>
      </c>
    </row>
    <row r="1149" spans="1:5" x14ac:dyDescent="0.3">
      <c r="A1149" s="12">
        <v>8</v>
      </c>
      <c r="B1149" s="14">
        <v>290</v>
      </c>
      <c r="C1149" s="12" t="s">
        <v>1303</v>
      </c>
      <c r="E1149" t="str">
        <f t="shared" si="17"/>
        <v>290-ULLASTRELL</v>
      </c>
    </row>
    <row r="1150" spans="1:5" x14ac:dyDescent="0.3">
      <c r="A1150" s="12">
        <v>8</v>
      </c>
      <c r="B1150" s="14">
        <v>291</v>
      </c>
      <c r="C1150" s="12" t="s">
        <v>1304</v>
      </c>
      <c r="E1150" t="str">
        <f t="shared" si="17"/>
        <v>291-VACARISSES</v>
      </c>
    </row>
    <row r="1151" spans="1:5" x14ac:dyDescent="0.3">
      <c r="A1151" s="12">
        <v>8</v>
      </c>
      <c r="B1151" s="14">
        <v>292</v>
      </c>
      <c r="C1151" s="12" t="s">
        <v>1305</v>
      </c>
      <c r="E1151" t="str">
        <f t="shared" si="17"/>
        <v>292-VALLBONA D'ANOIA</v>
      </c>
    </row>
    <row r="1152" spans="1:5" x14ac:dyDescent="0.3">
      <c r="A1152" s="12">
        <v>8</v>
      </c>
      <c r="B1152" s="14">
        <v>293</v>
      </c>
      <c r="C1152" s="12" t="s">
        <v>1306</v>
      </c>
      <c r="E1152" t="str">
        <f t="shared" si="17"/>
        <v>293-VALLCEBRE</v>
      </c>
    </row>
    <row r="1153" spans="1:5" x14ac:dyDescent="0.3">
      <c r="A1153" s="12">
        <v>8</v>
      </c>
      <c r="B1153" s="14">
        <v>294</v>
      </c>
      <c r="C1153" s="12" t="s">
        <v>1307</v>
      </c>
      <c r="E1153" t="str">
        <f t="shared" si="17"/>
        <v>294-VALLGORGUINA</v>
      </c>
    </row>
    <row r="1154" spans="1:5" x14ac:dyDescent="0.3">
      <c r="A1154" s="12">
        <v>8</v>
      </c>
      <c r="B1154" s="14">
        <v>295</v>
      </c>
      <c r="C1154" s="12" t="s">
        <v>1308</v>
      </c>
      <c r="E1154" t="str">
        <f t="shared" si="17"/>
        <v>295-VALLIRANA</v>
      </c>
    </row>
    <row r="1155" spans="1:5" x14ac:dyDescent="0.3">
      <c r="A1155" s="12">
        <v>8</v>
      </c>
      <c r="B1155" s="14">
        <v>296</v>
      </c>
      <c r="C1155" s="12" t="s">
        <v>1309</v>
      </c>
      <c r="E1155" t="str">
        <f t="shared" ref="E1155:E1218" si="18">CONCATENATE(B1155,"-",C1155)</f>
        <v>296-VALLROMANES</v>
      </c>
    </row>
    <row r="1156" spans="1:5" x14ac:dyDescent="0.3">
      <c r="A1156" s="12">
        <v>8</v>
      </c>
      <c r="B1156" s="14">
        <v>297</v>
      </c>
      <c r="C1156" s="12" t="s">
        <v>1310</v>
      </c>
      <c r="E1156" t="str">
        <f t="shared" si="18"/>
        <v>297-VECIANA</v>
      </c>
    </row>
    <row r="1157" spans="1:5" x14ac:dyDescent="0.3">
      <c r="A1157" s="12">
        <v>8</v>
      </c>
      <c r="B1157" s="14">
        <v>298</v>
      </c>
      <c r="C1157" s="12" t="s">
        <v>1311</v>
      </c>
      <c r="E1157" t="str">
        <f t="shared" si="18"/>
        <v>298-VIC</v>
      </c>
    </row>
    <row r="1158" spans="1:5" x14ac:dyDescent="0.3">
      <c r="A1158" s="12">
        <v>8</v>
      </c>
      <c r="B1158" s="14">
        <v>299</v>
      </c>
      <c r="C1158" s="12" t="s">
        <v>1312</v>
      </c>
      <c r="E1158" t="str">
        <f t="shared" si="18"/>
        <v>299-VILADA</v>
      </c>
    </row>
    <row r="1159" spans="1:5" x14ac:dyDescent="0.3">
      <c r="A1159" s="12">
        <v>8</v>
      </c>
      <c r="B1159" s="14">
        <v>300</v>
      </c>
      <c r="C1159" s="12" t="s">
        <v>1313</v>
      </c>
      <c r="E1159" t="str">
        <f t="shared" si="18"/>
        <v>300-VILADECAVALLS</v>
      </c>
    </row>
    <row r="1160" spans="1:5" x14ac:dyDescent="0.3">
      <c r="A1160" s="12">
        <v>8</v>
      </c>
      <c r="B1160" s="14">
        <v>301</v>
      </c>
      <c r="C1160" s="12" t="s">
        <v>1314</v>
      </c>
      <c r="E1160" t="str">
        <f t="shared" si="18"/>
        <v>301-VILADECANS</v>
      </c>
    </row>
    <row r="1161" spans="1:5" x14ac:dyDescent="0.3">
      <c r="A1161" s="12">
        <v>8</v>
      </c>
      <c r="B1161" s="14">
        <v>302</v>
      </c>
      <c r="C1161" s="12" t="s">
        <v>1315</v>
      </c>
      <c r="E1161" t="str">
        <f t="shared" si="18"/>
        <v>302-VILANOVA DEL CAMI</v>
      </c>
    </row>
    <row r="1162" spans="1:5" x14ac:dyDescent="0.3">
      <c r="A1162" s="12">
        <v>8</v>
      </c>
      <c r="B1162" s="14">
        <v>303</v>
      </c>
      <c r="C1162" s="12" t="s">
        <v>1316</v>
      </c>
      <c r="E1162" t="str">
        <f t="shared" si="18"/>
        <v>303-VILANOVA DE SAU</v>
      </c>
    </row>
    <row r="1163" spans="1:5" x14ac:dyDescent="0.3">
      <c r="A1163" s="12">
        <v>8</v>
      </c>
      <c r="B1163" s="14">
        <v>304</v>
      </c>
      <c r="C1163" s="12" t="s">
        <v>1317</v>
      </c>
      <c r="E1163" t="str">
        <f t="shared" si="18"/>
        <v>304-VILOBI DEL PENEDES</v>
      </c>
    </row>
    <row r="1164" spans="1:5" x14ac:dyDescent="0.3">
      <c r="A1164" s="12">
        <v>8</v>
      </c>
      <c r="B1164" s="14">
        <v>305</v>
      </c>
      <c r="C1164" s="12" t="s">
        <v>1318</v>
      </c>
      <c r="E1164" t="str">
        <f t="shared" si="18"/>
        <v>305-VILAFRANCA DEL PENEDES</v>
      </c>
    </row>
    <row r="1165" spans="1:5" x14ac:dyDescent="0.3">
      <c r="A1165" s="12">
        <v>8</v>
      </c>
      <c r="B1165" s="14">
        <v>306</v>
      </c>
      <c r="C1165" s="12" t="s">
        <v>1319</v>
      </c>
      <c r="E1165" t="str">
        <f t="shared" si="18"/>
        <v>306-VILALBA SASSERRA</v>
      </c>
    </row>
    <row r="1166" spans="1:5" x14ac:dyDescent="0.3">
      <c r="A1166" s="12">
        <v>8</v>
      </c>
      <c r="B1166" s="14">
        <v>307</v>
      </c>
      <c r="C1166" s="12" t="s">
        <v>1320</v>
      </c>
      <c r="E1166" t="str">
        <f t="shared" si="18"/>
        <v>307-VILANOVA I LA GELTRU</v>
      </c>
    </row>
    <row r="1167" spans="1:5" x14ac:dyDescent="0.3">
      <c r="A1167" s="12">
        <v>8</v>
      </c>
      <c r="B1167" s="14">
        <v>308</v>
      </c>
      <c r="C1167" s="12" t="s">
        <v>1321</v>
      </c>
      <c r="E1167" t="str">
        <f t="shared" si="18"/>
        <v>308-VIVER I SERRATEIX</v>
      </c>
    </row>
    <row r="1168" spans="1:5" x14ac:dyDescent="0.3">
      <c r="A1168" s="12">
        <v>8</v>
      </c>
      <c r="B1168" s="14">
        <v>901</v>
      </c>
      <c r="C1168" s="12" t="s">
        <v>1322</v>
      </c>
      <c r="E1168" t="str">
        <f t="shared" si="18"/>
        <v>901-RUPIT I PRUIT</v>
      </c>
    </row>
    <row r="1169" spans="1:5" x14ac:dyDescent="0.3">
      <c r="A1169" s="12">
        <v>8</v>
      </c>
      <c r="B1169" s="14">
        <v>902</v>
      </c>
      <c r="C1169" s="12" t="s">
        <v>1323</v>
      </c>
      <c r="E1169" t="str">
        <f t="shared" si="18"/>
        <v>902-VILANOVA DEL VALLES</v>
      </c>
    </row>
    <row r="1170" spans="1:5" x14ac:dyDescent="0.3">
      <c r="A1170" s="12">
        <v>8</v>
      </c>
      <c r="B1170" s="14">
        <v>903</v>
      </c>
      <c r="C1170" s="12" t="s">
        <v>1324</v>
      </c>
      <c r="E1170" t="str">
        <f t="shared" si="18"/>
        <v>903-SANT JULIA DE CERDANYOLA</v>
      </c>
    </row>
    <row r="1171" spans="1:5" x14ac:dyDescent="0.3">
      <c r="A1171" s="12">
        <v>8</v>
      </c>
      <c r="B1171" s="14">
        <v>904</v>
      </c>
      <c r="C1171" s="12" t="s">
        <v>1325</v>
      </c>
      <c r="E1171" t="str">
        <f t="shared" si="18"/>
        <v>904-BADIA DEL VALLES</v>
      </c>
    </row>
    <row r="1172" spans="1:5" x14ac:dyDescent="0.3">
      <c r="A1172" s="12">
        <v>8</v>
      </c>
      <c r="B1172" s="14">
        <v>905</v>
      </c>
      <c r="C1172" s="12" t="s">
        <v>1326</v>
      </c>
      <c r="E1172" t="str">
        <f t="shared" si="18"/>
        <v>905-PALMA DE CERVELLO, LA</v>
      </c>
    </row>
    <row r="1173" spans="1:5" x14ac:dyDescent="0.3">
      <c r="A1173" s="12">
        <v>9</v>
      </c>
      <c r="B1173" s="14">
        <v>1</v>
      </c>
      <c r="C1173" s="12" t="s">
        <v>1327</v>
      </c>
      <c r="E1173" t="str">
        <f t="shared" si="18"/>
        <v>1-ABAJAS</v>
      </c>
    </row>
    <row r="1174" spans="1:5" x14ac:dyDescent="0.3">
      <c r="A1174" s="12">
        <v>9</v>
      </c>
      <c r="B1174" s="14">
        <v>3</v>
      </c>
      <c r="C1174" s="12" t="s">
        <v>1328</v>
      </c>
      <c r="E1174" t="str">
        <f t="shared" si="18"/>
        <v>3-ADRADA DE HAZA</v>
      </c>
    </row>
    <row r="1175" spans="1:5" x14ac:dyDescent="0.3">
      <c r="A1175" s="12">
        <v>9</v>
      </c>
      <c r="B1175" s="14">
        <v>6</v>
      </c>
      <c r="C1175" s="12" t="s">
        <v>1329</v>
      </c>
      <c r="E1175" t="str">
        <f t="shared" si="18"/>
        <v>6-AGUAS CANDIDAS</v>
      </c>
    </row>
    <row r="1176" spans="1:5" x14ac:dyDescent="0.3">
      <c r="A1176" s="12">
        <v>9</v>
      </c>
      <c r="B1176" s="14">
        <v>7</v>
      </c>
      <c r="C1176" s="12" t="s">
        <v>1330</v>
      </c>
      <c r="E1176" t="str">
        <f t="shared" si="18"/>
        <v>7-AGUILAR DE BUREBA</v>
      </c>
    </row>
    <row r="1177" spans="1:5" x14ac:dyDescent="0.3">
      <c r="A1177" s="12">
        <v>9</v>
      </c>
      <c r="B1177" s="14">
        <v>9</v>
      </c>
      <c r="C1177" s="12" t="s">
        <v>1331</v>
      </c>
      <c r="E1177" t="str">
        <f t="shared" si="18"/>
        <v>9-ALBILLOS</v>
      </c>
    </row>
    <row r="1178" spans="1:5" x14ac:dyDescent="0.3">
      <c r="A1178" s="12">
        <v>9</v>
      </c>
      <c r="B1178" s="14">
        <v>10</v>
      </c>
      <c r="C1178" s="12" t="s">
        <v>1332</v>
      </c>
      <c r="E1178" t="str">
        <f t="shared" si="18"/>
        <v>10-ALCOCERO DE MOLA</v>
      </c>
    </row>
    <row r="1179" spans="1:5" x14ac:dyDescent="0.3">
      <c r="A1179" s="12">
        <v>9</v>
      </c>
      <c r="B1179" s="14">
        <v>11</v>
      </c>
      <c r="C1179" s="12" t="s">
        <v>1333</v>
      </c>
      <c r="E1179" t="str">
        <f t="shared" si="18"/>
        <v>11-ALFOZ DE BRICIA</v>
      </c>
    </row>
    <row r="1180" spans="1:5" x14ac:dyDescent="0.3">
      <c r="A1180" s="12">
        <v>9</v>
      </c>
      <c r="B1180" s="14">
        <v>12</v>
      </c>
      <c r="C1180" s="12" t="s">
        <v>1334</v>
      </c>
      <c r="E1180" t="str">
        <f t="shared" si="18"/>
        <v>12-ALFOZ DE SANTA GADEA</v>
      </c>
    </row>
    <row r="1181" spans="1:5" x14ac:dyDescent="0.3">
      <c r="A1181" s="12">
        <v>9</v>
      </c>
      <c r="B1181" s="14">
        <v>13</v>
      </c>
      <c r="C1181" s="12" t="s">
        <v>1335</v>
      </c>
      <c r="E1181" t="str">
        <f t="shared" si="18"/>
        <v>13-ALTABLE</v>
      </c>
    </row>
    <row r="1182" spans="1:5" x14ac:dyDescent="0.3">
      <c r="A1182" s="12">
        <v>9</v>
      </c>
      <c r="B1182" s="14">
        <v>14</v>
      </c>
      <c r="C1182" s="12" t="s">
        <v>1336</v>
      </c>
      <c r="E1182" t="str">
        <f t="shared" si="18"/>
        <v>14-ALTOS, LOS</v>
      </c>
    </row>
    <row r="1183" spans="1:5" x14ac:dyDescent="0.3">
      <c r="A1183" s="12">
        <v>9</v>
      </c>
      <c r="B1183" s="14">
        <v>16</v>
      </c>
      <c r="C1183" s="12" t="s">
        <v>1337</v>
      </c>
      <c r="E1183" t="str">
        <f t="shared" si="18"/>
        <v>16-AMEYUGO</v>
      </c>
    </row>
    <row r="1184" spans="1:5" x14ac:dyDescent="0.3">
      <c r="A1184" s="12">
        <v>9</v>
      </c>
      <c r="B1184" s="14">
        <v>17</v>
      </c>
      <c r="C1184" s="12" t="s">
        <v>1338</v>
      </c>
      <c r="E1184" t="str">
        <f t="shared" si="18"/>
        <v>17-ANGUIX</v>
      </c>
    </row>
    <row r="1185" spans="1:5" x14ac:dyDescent="0.3">
      <c r="A1185" s="12">
        <v>9</v>
      </c>
      <c r="B1185" s="14">
        <v>18</v>
      </c>
      <c r="C1185" s="12" t="s">
        <v>1339</v>
      </c>
      <c r="E1185" t="str">
        <f t="shared" si="18"/>
        <v>18-ARANDA DE DUERO</v>
      </c>
    </row>
    <row r="1186" spans="1:5" x14ac:dyDescent="0.3">
      <c r="A1186" s="12">
        <v>9</v>
      </c>
      <c r="B1186" s="14">
        <v>19</v>
      </c>
      <c r="C1186" s="12" t="s">
        <v>1340</v>
      </c>
      <c r="E1186" t="str">
        <f t="shared" si="18"/>
        <v>19-ARANDILLA</v>
      </c>
    </row>
    <row r="1187" spans="1:5" x14ac:dyDescent="0.3">
      <c r="A1187" s="12">
        <v>9</v>
      </c>
      <c r="B1187" s="14">
        <v>20</v>
      </c>
      <c r="C1187" s="12" t="s">
        <v>1341</v>
      </c>
      <c r="E1187" t="str">
        <f t="shared" si="18"/>
        <v>20-ARAUZO DE MIEL</v>
      </c>
    </row>
    <row r="1188" spans="1:5" x14ac:dyDescent="0.3">
      <c r="A1188" s="12">
        <v>9</v>
      </c>
      <c r="B1188" s="14">
        <v>21</v>
      </c>
      <c r="C1188" s="12" t="s">
        <v>1342</v>
      </c>
      <c r="E1188" t="str">
        <f t="shared" si="18"/>
        <v>21-ARAUZO DE SALCE</v>
      </c>
    </row>
    <row r="1189" spans="1:5" x14ac:dyDescent="0.3">
      <c r="A1189" s="12">
        <v>9</v>
      </c>
      <c r="B1189" s="14">
        <v>22</v>
      </c>
      <c r="C1189" s="12" t="s">
        <v>1343</v>
      </c>
      <c r="E1189" t="str">
        <f t="shared" si="18"/>
        <v>22-ARAUZO DE TORRE</v>
      </c>
    </row>
    <row r="1190" spans="1:5" x14ac:dyDescent="0.3">
      <c r="A1190" s="12">
        <v>9</v>
      </c>
      <c r="B1190" s="14">
        <v>23</v>
      </c>
      <c r="C1190" s="12" t="s">
        <v>1344</v>
      </c>
      <c r="E1190" t="str">
        <f t="shared" si="18"/>
        <v>23-ARCOS</v>
      </c>
    </row>
    <row r="1191" spans="1:5" x14ac:dyDescent="0.3">
      <c r="A1191" s="12">
        <v>9</v>
      </c>
      <c r="B1191" s="14">
        <v>24</v>
      </c>
      <c r="C1191" s="12" t="s">
        <v>1345</v>
      </c>
      <c r="E1191" t="str">
        <f t="shared" si="18"/>
        <v>24-ARENILLAS DE RIOPISUERGA</v>
      </c>
    </row>
    <row r="1192" spans="1:5" x14ac:dyDescent="0.3">
      <c r="A1192" s="12">
        <v>9</v>
      </c>
      <c r="B1192" s="14">
        <v>25</v>
      </c>
      <c r="C1192" s="12" t="s">
        <v>1346</v>
      </c>
      <c r="E1192" t="str">
        <f t="shared" si="18"/>
        <v>25-ARIJA</v>
      </c>
    </row>
    <row r="1193" spans="1:5" x14ac:dyDescent="0.3">
      <c r="A1193" s="12">
        <v>9</v>
      </c>
      <c r="B1193" s="14">
        <v>26</v>
      </c>
      <c r="C1193" s="12" t="s">
        <v>1347</v>
      </c>
      <c r="E1193" t="str">
        <f t="shared" si="18"/>
        <v>26-ARLANZON</v>
      </c>
    </row>
    <row r="1194" spans="1:5" x14ac:dyDescent="0.3">
      <c r="A1194" s="12">
        <v>9</v>
      </c>
      <c r="B1194" s="14">
        <v>27</v>
      </c>
      <c r="C1194" s="12" t="s">
        <v>1348</v>
      </c>
      <c r="E1194" t="str">
        <f t="shared" si="18"/>
        <v>27-ARRAYA DE OCA</v>
      </c>
    </row>
    <row r="1195" spans="1:5" x14ac:dyDescent="0.3">
      <c r="A1195" s="12">
        <v>9</v>
      </c>
      <c r="B1195" s="14">
        <v>29</v>
      </c>
      <c r="C1195" s="12" t="s">
        <v>1349</v>
      </c>
      <c r="E1195" t="str">
        <f t="shared" si="18"/>
        <v>29-ATAPUERCA</v>
      </c>
    </row>
    <row r="1196" spans="1:5" x14ac:dyDescent="0.3">
      <c r="A1196" s="12">
        <v>9</v>
      </c>
      <c r="B1196" s="14">
        <v>30</v>
      </c>
      <c r="C1196" s="12" t="s">
        <v>1350</v>
      </c>
      <c r="E1196" t="str">
        <f t="shared" si="18"/>
        <v>30-AUSINES, LOS</v>
      </c>
    </row>
    <row r="1197" spans="1:5" x14ac:dyDescent="0.3">
      <c r="A1197" s="12">
        <v>9</v>
      </c>
      <c r="B1197" s="14">
        <v>32</v>
      </c>
      <c r="C1197" s="12" t="s">
        <v>1351</v>
      </c>
      <c r="E1197" t="str">
        <f t="shared" si="18"/>
        <v>32-AVELLANOSA DE MUÑO</v>
      </c>
    </row>
    <row r="1198" spans="1:5" x14ac:dyDescent="0.3">
      <c r="A1198" s="12">
        <v>9</v>
      </c>
      <c r="B1198" s="14">
        <v>33</v>
      </c>
      <c r="C1198" s="12" t="s">
        <v>1352</v>
      </c>
      <c r="E1198" t="str">
        <f t="shared" si="18"/>
        <v>33-BAHABON DE ESGUEVA</v>
      </c>
    </row>
    <row r="1199" spans="1:5" x14ac:dyDescent="0.3">
      <c r="A1199" s="12">
        <v>9</v>
      </c>
      <c r="B1199" s="14">
        <v>34</v>
      </c>
      <c r="C1199" s="12" t="s">
        <v>1353</v>
      </c>
      <c r="E1199" t="str">
        <f t="shared" si="18"/>
        <v>34-BALBASES, LOS</v>
      </c>
    </row>
    <row r="1200" spans="1:5" x14ac:dyDescent="0.3">
      <c r="A1200" s="12">
        <v>9</v>
      </c>
      <c r="B1200" s="14">
        <v>35</v>
      </c>
      <c r="C1200" s="12" t="s">
        <v>1354</v>
      </c>
      <c r="E1200" t="str">
        <f t="shared" si="18"/>
        <v>35-BAÑOS DE VALDEARADOS</v>
      </c>
    </row>
    <row r="1201" spans="1:5" x14ac:dyDescent="0.3">
      <c r="A1201" s="12">
        <v>9</v>
      </c>
      <c r="B1201" s="14">
        <v>36</v>
      </c>
      <c r="C1201" s="12" t="s">
        <v>1355</v>
      </c>
      <c r="E1201" t="str">
        <f t="shared" si="18"/>
        <v>36-BAÑUELOS DE BUREBA</v>
      </c>
    </row>
    <row r="1202" spans="1:5" x14ac:dyDescent="0.3">
      <c r="A1202" s="12">
        <v>9</v>
      </c>
      <c r="B1202" s="14">
        <v>37</v>
      </c>
      <c r="C1202" s="12" t="s">
        <v>1356</v>
      </c>
      <c r="E1202" t="str">
        <f t="shared" si="18"/>
        <v>37-BARBADILLO DE HERREROS</v>
      </c>
    </row>
    <row r="1203" spans="1:5" x14ac:dyDescent="0.3">
      <c r="A1203" s="12">
        <v>9</v>
      </c>
      <c r="B1203" s="14">
        <v>38</v>
      </c>
      <c r="C1203" s="12" t="s">
        <v>1357</v>
      </c>
      <c r="E1203" t="str">
        <f t="shared" si="18"/>
        <v>38-BARBADILLO DEL MERCADO</v>
      </c>
    </row>
    <row r="1204" spans="1:5" x14ac:dyDescent="0.3">
      <c r="A1204" s="12">
        <v>9</v>
      </c>
      <c r="B1204" s="14">
        <v>39</v>
      </c>
      <c r="C1204" s="12" t="s">
        <v>1358</v>
      </c>
      <c r="E1204" t="str">
        <f t="shared" si="18"/>
        <v>39-BARBADILLO DEL PEZ</v>
      </c>
    </row>
    <row r="1205" spans="1:5" x14ac:dyDescent="0.3">
      <c r="A1205" s="12">
        <v>9</v>
      </c>
      <c r="B1205" s="14">
        <v>41</v>
      </c>
      <c r="C1205" s="12" t="s">
        <v>1359</v>
      </c>
      <c r="E1205" t="str">
        <f t="shared" si="18"/>
        <v>41-BARRIO DE MUÑO</v>
      </c>
    </row>
    <row r="1206" spans="1:5" x14ac:dyDescent="0.3">
      <c r="A1206" s="12">
        <v>9</v>
      </c>
      <c r="B1206" s="14">
        <v>43</v>
      </c>
      <c r="C1206" s="12" t="s">
        <v>1360</v>
      </c>
      <c r="E1206" t="str">
        <f t="shared" si="18"/>
        <v>43-BARRIOS DE BUREBA, LOS</v>
      </c>
    </row>
    <row r="1207" spans="1:5" x14ac:dyDescent="0.3">
      <c r="A1207" s="12">
        <v>9</v>
      </c>
      <c r="B1207" s="14">
        <v>44</v>
      </c>
      <c r="C1207" s="12" t="s">
        <v>1361</v>
      </c>
      <c r="E1207" t="str">
        <f t="shared" si="18"/>
        <v>44-BARRIOS DE COLINA</v>
      </c>
    </row>
    <row r="1208" spans="1:5" x14ac:dyDescent="0.3">
      <c r="A1208" s="12">
        <v>9</v>
      </c>
      <c r="B1208" s="14">
        <v>45</v>
      </c>
      <c r="C1208" s="12" t="s">
        <v>1362</v>
      </c>
      <c r="E1208" t="str">
        <f t="shared" si="18"/>
        <v>45-BASCONCILLOS DEL TOZO</v>
      </c>
    </row>
    <row r="1209" spans="1:5" x14ac:dyDescent="0.3">
      <c r="A1209" s="12">
        <v>9</v>
      </c>
      <c r="B1209" s="14">
        <v>46</v>
      </c>
      <c r="C1209" s="12" t="s">
        <v>1363</v>
      </c>
      <c r="E1209" t="str">
        <f t="shared" si="18"/>
        <v>46-BASCUÑANA</v>
      </c>
    </row>
    <row r="1210" spans="1:5" x14ac:dyDescent="0.3">
      <c r="A1210" s="12">
        <v>9</v>
      </c>
      <c r="B1210" s="14">
        <v>47</v>
      </c>
      <c r="C1210" s="12" t="s">
        <v>1364</v>
      </c>
      <c r="E1210" t="str">
        <f t="shared" si="18"/>
        <v>47-BELBIMBRE</v>
      </c>
    </row>
    <row r="1211" spans="1:5" x14ac:dyDescent="0.3">
      <c r="A1211" s="12">
        <v>9</v>
      </c>
      <c r="B1211" s="14">
        <v>48</v>
      </c>
      <c r="C1211" s="12" t="s">
        <v>1365</v>
      </c>
      <c r="E1211" t="str">
        <f t="shared" si="18"/>
        <v>48-BELORADO</v>
      </c>
    </row>
    <row r="1212" spans="1:5" x14ac:dyDescent="0.3">
      <c r="A1212" s="12">
        <v>9</v>
      </c>
      <c r="B1212" s="14">
        <v>50</v>
      </c>
      <c r="C1212" s="12" t="s">
        <v>1366</v>
      </c>
      <c r="E1212" t="str">
        <f t="shared" si="18"/>
        <v>50-BERBERANA</v>
      </c>
    </row>
    <row r="1213" spans="1:5" x14ac:dyDescent="0.3">
      <c r="A1213" s="12">
        <v>9</v>
      </c>
      <c r="B1213" s="14">
        <v>51</v>
      </c>
      <c r="C1213" s="12" t="s">
        <v>1367</v>
      </c>
      <c r="E1213" t="str">
        <f t="shared" si="18"/>
        <v>51-BERLANGAS DE ROA</v>
      </c>
    </row>
    <row r="1214" spans="1:5" x14ac:dyDescent="0.3">
      <c r="A1214" s="12">
        <v>9</v>
      </c>
      <c r="B1214" s="14">
        <v>52</v>
      </c>
      <c r="C1214" s="12" t="s">
        <v>1368</v>
      </c>
      <c r="E1214" t="str">
        <f t="shared" si="18"/>
        <v>52-BERZOSA DE BUREBA</v>
      </c>
    </row>
    <row r="1215" spans="1:5" x14ac:dyDescent="0.3">
      <c r="A1215" s="12">
        <v>9</v>
      </c>
      <c r="B1215" s="14">
        <v>54</v>
      </c>
      <c r="C1215" s="12" t="s">
        <v>1369</v>
      </c>
      <c r="E1215" t="str">
        <f t="shared" si="18"/>
        <v>54-BOZOO</v>
      </c>
    </row>
    <row r="1216" spans="1:5" x14ac:dyDescent="0.3">
      <c r="A1216" s="12">
        <v>9</v>
      </c>
      <c r="B1216" s="14">
        <v>55</v>
      </c>
      <c r="C1216" s="12" t="s">
        <v>1370</v>
      </c>
      <c r="E1216" t="str">
        <f t="shared" si="18"/>
        <v>55-BRAZACORTA</v>
      </c>
    </row>
    <row r="1217" spans="1:5" x14ac:dyDescent="0.3">
      <c r="A1217" s="12">
        <v>9</v>
      </c>
      <c r="B1217" s="14">
        <v>56</v>
      </c>
      <c r="C1217" s="12" t="s">
        <v>1371</v>
      </c>
      <c r="E1217" t="str">
        <f t="shared" si="18"/>
        <v>56-BRIVIESCA</v>
      </c>
    </row>
    <row r="1218" spans="1:5" x14ac:dyDescent="0.3">
      <c r="A1218" s="12">
        <v>9</v>
      </c>
      <c r="B1218" s="14">
        <v>57</v>
      </c>
      <c r="C1218" s="12" t="s">
        <v>1372</v>
      </c>
      <c r="E1218" t="str">
        <f t="shared" si="18"/>
        <v>57-BUGEDO</v>
      </c>
    </row>
    <row r="1219" spans="1:5" x14ac:dyDescent="0.3">
      <c r="A1219" s="12">
        <v>9</v>
      </c>
      <c r="B1219" s="14">
        <v>58</v>
      </c>
      <c r="C1219" s="12" t="s">
        <v>1373</v>
      </c>
      <c r="E1219" t="str">
        <f t="shared" ref="E1219:E1282" si="19">CONCATENATE(B1219,"-",C1219)</f>
        <v>58-BUNIEL</v>
      </c>
    </row>
    <row r="1220" spans="1:5" x14ac:dyDescent="0.3">
      <c r="A1220" s="12">
        <v>9</v>
      </c>
      <c r="B1220" s="14">
        <v>59</v>
      </c>
      <c r="C1220" s="12" t="s">
        <v>119</v>
      </c>
      <c r="E1220" t="str">
        <f t="shared" si="19"/>
        <v>59-BURGOS</v>
      </c>
    </row>
    <row r="1221" spans="1:5" x14ac:dyDescent="0.3">
      <c r="A1221" s="12">
        <v>9</v>
      </c>
      <c r="B1221" s="14">
        <v>60</v>
      </c>
      <c r="C1221" s="12" t="s">
        <v>1374</v>
      </c>
      <c r="E1221" t="str">
        <f t="shared" si="19"/>
        <v>60-BUSTO DE BUREBA</v>
      </c>
    </row>
    <row r="1222" spans="1:5" x14ac:dyDescent="0.3">
      <c r="A1222" s="12">
        <v>9</v>
      </c>
      <c r="B1222" s="14">
        <v>61</v>
      </c>
      <c r="C1222" s="12" t="s">
        <v>1375</v>
      </c>
      <c r="E1222" t="str">
        <f t="shared" si="19"/>
        <v>61-CABAÑES DE ESGUEVA</v>
      </c>
    </row>
    <row r="1223" spans="1:5" x14ac:dyDescent="0.3">
      <c r="A1223" s="12">
        <v>9</v>
      </c>
      <c r="B1223" s="14">
        <v>62</v>
      </c>
      <c r="C1223" s="12" t="s">
        <v>1376</v>
      </c>
      <c r="E1223" t="str">
        <f t="shared" si="19"/>
        <v>62-CABEZON DE LA SIERRA</v>
      </c>
    </row>
    <row r="1224" spans="1:5" x14ac:dyDescent="0.3">
      <c r="A1224" s="12">
        <v>9</v>
      </c>
      <c r="B1224" s="14">
        <v>63</v>
      </c>
      <c r="C1224" s="12" t="s">
        <v>1377</v>
      </c>
      <c r="E1224" t="str">
        <f t="shared" si="19"/>
        <v>63-CABIA</v>
      </c>
    </row>
    <row r="1225" spans="1:5" x14ac:dyDescent="0.3">
      <c r="A1225" s="12">
        <v>9</v>
      </c>
      <c r="B1225" s="14">
        <v>64</v>
      </c>
      <c r="C1225" s="12" t="s">
        <v>1378</v>
      </c>
      <c r="E1225" t="str">
        <f t="shared" si="19"/>
        <v>64-CALERUEGA</v>
      </c>
    </row>
    <row r="1226" spans="1:5" x14ac:dyDescent="0.3">
      <c r="A1226" s="12">
        <v>9</v>
      </c>
      <c r="B1226" s="14">
        <v>65</v>
      </c>
      <c r="C1226" s="12" t="s">
        <v>1379</v>
      </c>
      <c r="E1226" t="str">
        <f t="shared" si="19"/>
        <v>65-CAMPILLO DE ARANDA</v>
      </c>
    </row>
    <row r="1227" spans="1:5" x14ac:dyDescent="0.3">
      <c r="A1227" s="12">
        <v>9</v>
      </c>
      <c r="B1227" s="14">
        <v>66</v>
      </c>
      <c r="C1227" s="12" t="s">
        <v>1380</v>
      </c>
      <c r="E1227" t="str">
        <f t="shared" si="19"/>
        <v>66-CAMPOLARA</v>
      </c>
    </row>
    <row r="1228" spans="1:5" x14ac:dyDescent="0.3">
      <c r="A1228" s="12">
        <v>9</v>
      </c>
      <c r="B1228" s="14">
        <v>67</v>
      </c>
      <c r="C1228" s="12" t="s">
        <v>1381</v>
      </c>
      <c r="E1228" t="str">
        <f t="shared" si="19"/>
        <v>67-CANICOSA DE LA SIERRA</v>
      </c>
    </row>
    <row r="1229" spans="1:5" x14ac:dyDescent="0.3">
      <c r="A1229" s="12">
        <v>9</v>
      </c>
      <c r="B1229" s="14">
        <v>68</v>
      </c>
      <c r="C1229" s="12" t="s">
        <v>1382</v>
      </c>
      <c r="E1229" t="str">
        <f t="shared" si="19"/>
        <v>68-CANTABRANA</v>
      </c>
    </row>
    <row r="1230" spans="1:5" x14ac:dyDescent="0.3">
      <c r="A1230" s="12">
        <v>9</v>
      </c>
      <c r="B1230" s="14">
        <v>70</v>
      </c>
      <c r="C1230" s="12" t="s">
        <v>1383</v>
      </c>
      <c r="E1230" t="str">
        <f t="shared" si="19"/>
        <v>70-CARAZO</v>
      </c>
    </row>
    <row r="1231" spans="1:5" x14ac:dyDescent="0.3">
      <c r="A1231" s="12">
        <v>9</v>
      </c>
      <c r="B1231" s="14">
        <v>71</v>
      </c>
      <c r="C1231" s="12" t="s">
        <v>1384</v>
      </c>
      <c r="E1231" t="str">
        <f t="shared" si="19"/>
        <v>71-CARCEDO DE BUREBA</v>
      </c>
    </row>
    <row r="1232" spans="1:5" x14ac:dyDescent="0.3">
      <c r="A1232" s="12">
        <v>9</v>
      </c>
      <c r="B1232" s="14">
        <v>72</v>
      </c>
      <c r="C1232" s="12" t="s">
        <v>1385</v>
      </c>
      <c r="E1232" t="str">
        <f t="shared" si="19"/>
        <v>72-CARCEDO DE BURGOS</v>
      </c>
    </row>
    <row r="1233" spans="1:5" x14ac:dyDescent="0.3">
      <c r="A1233" s="12">
        <v>9</v>
      </c>
      <c r="B1233" s="14">
        <v>73</v>
      </c>
      <c r="C1233" s="12" t="s">
        <v>1386</v>
      </c>
      <c r="E1233" t="str">
        <f t="shared" si="19"/>
        <v>73-CARDEÑADIJO</v>
      </c>
    </row>
    <row r="1234" spans="1:5" x14ac:dyDescent="0.3">
      <c r="A1234" s="12">
        <v>9</v>
      </c>
      <c r="B1234" s="14">
        <v>74</v>
      </c>
      <c r="C1234" s="12" t="s">
        <v>1387</v>
      </c>
      <c r="E1234" t="str">
        <f t="shared" si="19"/>
        <v>74-CARDEÑAJIMENO</v>
      </c>
    </row>
    <row r="1235" spans="1:5" x14ac:dyDescent="0.3">
      <c r="A1235" s="12">
        <v>9</v>
      </c>
      <c r="B1235" s="14">
        <v>75</v>
      </c>
      <c r="C1235" s="12" t="s">
        <v>1388</v>
      </c>
      <c r="E1235" t="str">
        <f t="shared" si="19"/>
        <v>75-CARDEÑUELA RIOPICO</v>
      </c>
    </row>
    <row r="1236" spans="1:5" x14ac:dyDescent="0.3">
      <c r="A1236" s="12">
        <v>9</v>
      </c>
      <c r="B1236" s="14">
        <v>76</v>
      </c>
      <c r="C1236" s="12" t="s">
        <v>1389</v>
      </c>
      <c r="E1236" t="str">
        <f t="shared" si="19"/>
        <v>76-CARRIAS</v>
      </c>
    </row>
    <row r="1237" spans="1:5" x14ac:dyDescent="0.3">
      <c r="A1237" s="12">
        <v>9</v>
      </c>
      <c r="B1237" s="14">
        <v>77</v>
      </c>
      <c r="C1237" s="12" t="s">
        <v>1390</v>
      </c>
      <c r="E1237" t="str">
        <f t="shared" si="19"/>
        <v>77-CASCAJARES DE BUREBA</v>
      </c>
    </row>
    <row r="1238" spans="1:5" x14ac:dyDescent="0.3">
      <c r="A1238" s="12">
        <v>9</v>
      </c>
      <c r="B1238" s="14">
        <v>78</v>
      </c>
      <c r="C1238" s="12" t="s">
        <v>1391</v>
      </c>
      <c r="E1238" t="str">
        <f t="shared" si="19"/>
        <v>78-CASCAJARES DE LA SIERRA</v>
      </c>
    </row>
    <row r="1239" spans="1:5" x14ac:dyDescent="0.3">
      <c r="A1239" s="12">
        <v>9</v>
      </c>
      <c r="B1239" s="14">
        <v>79</v>
      </c>
      <c r="C1239" s="12" t="s">
        <v>1392</v>
      </c>
      <c r="E1239" t="str">
        <f t="shared" si="19"/>
        <v>79-CASTELLANOS DE CASTRO</v>
      </c>
    </row>
    <row r="1240" spans="1:5" x14ac:dyDescent="0.3">
      <c r="A1240" s="12">
        <v>9</v>
      </c>
      <c r="B1240" s="14">
        <v>82</v>
      </c>
      <c r="C1240" s="12" t="s">
        <v>1393</v>
      </c>
      <c r="E1240" t="str">
        <f t="shared" si="19"/>
        <v>82-CASTILDELGADO</v>
      </c>
    </row>
    <row r="1241" spans="1:5" x14ac:dyDescent="0.3">
      <c r="A1241" s="12">
        <v>9</v>
      </c>
      <c r="B1241" s="14">
        <v>83</v>
      </c>
      <c r="C1241" s="12" t="s">
        <v>1394</v>
      </c>
      <c r="E1241" t="str">
        <f t="shared" si="19"/>
        <v>83-CASTIL DE PEONES</v>
      </c>
    </row>
    <row r="1242" spans="1:5" x14ac:dyDescent="0.3">
      <c r="A1242" s="12">
        <v>9</v>
      </c>
      <c r="B1242" s="14">
        <v>84</v>
      </c>
      <c r="C1242" s="12" t="s">
        <v>1395</v>
      </c>
      <c r="E1242" t="str">
        <f t="shared" si="19"/>
        <v>84-CASTRILLO DE LA REINA</v>
      </c>
    </row>
    <row r="1243" spans="1:5" x14ac:dyDescent="0.3">
      <c r="A1243" s="12">
        <v>9</v>
      </c>
      <c r="B1243" s="14">
        <v>85</v>
      </c>
      <c r="C1243" s="12" t="s">
        <v>1396</v>
      </c>
      <c r="E1243" t="str">
        <f t="shared" si="19"/>
        <v>85-CASTRILLO DE LA VEGA</v>
      </c>
    </row>
    <row r="1244" spans="1:5" x14ac:dyDescent="0.3">
      <c r="A1244" s="12">
        <v>9</v>
      </c>
      <c r="B1244" s="14">
        <v>86</v>
      </c>
      <c r="C1244" s="12" t="s">
        <v>1397</v>
      </c>
      <c r="E1244" t="str">
        <f t="shared" si="19"/>
        <v>86-CASTRILLO DEL VAL</v>
      </c>
    </row>
    <row r="1245" spans="1:5" x14ac:dyDescent="0.3">
      <c r="A1245" s="12">
        <v>9</v>
      </c>
      <c r="B1245" s="14">
        <v>88</v>
      </c>
      <c r="C1245" s="12" t="s">
        <v>1398</v>
      </c>
      <c r="E1245" t="str">
        <f t="shared" si="19"/>
        <v>88-CASTRILLO DE RIOPISUERGA</v>
      </c>
    </row>
    <row r="1246" spans="1:5" x14ac:dyDescent="0.3">
      <c r="A1246" s="12">
        <v>9</v>
      </c>
      <c r="B1246" s="14">
        <v>90</v>
      </c>
      <c r="C1246" s="12" t="s">
        <v>1399</v>
      </c>
      <c r="E1246" t="str">
        <f t="shared" si="19"/>
        <v>90-CASTRILLO MATAJUDIOS</v>
      </c>
    </row>
    <row r="1247" spans="1:5" x14ac:dyDescent="0.3">
      <c r="A1247" s="12">
        <v>9</v>
      </c>
      <c r="B1247" s="14">
        <v>91</v>
      </c>
      <c r="C1247" s="12" t="s">
        <v>1400</v>
      </c>
      <c r="E1247" t="str">
        <f t="shared" si="19"/>
        <v>91-CASTROJERIZ</v>
      </c>
    </row>
    <row r="1248" spans="1:5" x14ac:dyDescent="0.3">
      <c r="A1248" s="12">
        <v>9</v>
      </c>
      <c r="B1248" s="14">
        <v>93</v>
      </c>
      <c r="C1248" s="12" t="s">
        <v>1401</v>
      </c>
      <c r="E1248" t="str">
        <f t="shared" si="19"/>
        <v>93-CAYUELA</v>
      </c>
    </row>
    <row r="1249" spans="1:5" x14ac:dyDescent="0.3">
      <c r="A1249" s="12">
        <v>9</v>
      </c>
      <c r="B1249" s="14">
        <v>94</v>
      </c>
      <c r="C1249" s="12" t="s">
        <v>1402</v>
      </c>
      <c r="E1249" t="str">
        <f t="shared" si="19"/>
        <v>94-CEBRECOS</v>
      </c>
    </row>
    <row r="1250" spans="1:5" x14ac:dyDescent="0.3">
      <c r="A1250" s="12">
        <v>9</v>
      </c>
      <c r="B1250" s="14">
        <v>95</v>
      </c>
      <c r="C1250" s="12" t="s">
        <v>1403</v>
      </c>
      <c r="E1250" t="str">
        <f t="shared" si="19"/>
        <v>95-CELADA DEL CAMINO</v>
      </c>
    </row>
    <row r="1251" spans="1:5" x14ac:dyDescent="0.3">
      <c r="A1251" s="12">
        <v>9</v>
      </c>
      <c r="B1251" s="14">
        <v>98</v>
      </c>
      <c r="C1251" s="12" t="s">
        <v>1404</v>
      </c>
      <c r="E1251" t="str">
        <f t="shared" si="19"/>
        <v>98-CEREZO DE RIO TIRON</v>
      </c>
    </row>
    <row r="1252" spans="1:5" x14ac:dyDescent="0.3">
      <c r="A1252" s="12">
        <v>9</v>
      </c>
      <c r="B1252" s="14">
        <v>100</v>
      </c>
      <c r="C1252" s="12" t="s">
        <v>1405</v>
      </c>
      <c r="E1252" t="str">
        <f t="shared" si="19"/>
        <v>100-CERRATON DE JUARROS</v>
      </c>
    </row>
    <row r="1253" spans="1:5" x14ac:dyDescent="0.3">
      <c r="A1253" s="12">
        <v>9</v>
      </c>
      <c r="B1253" s="14">
        <v>101</v>
      </c>
      <c r="C1253" s="12" t="s">
        <v>1406</v>
      </c>
      <c r="E1253" t="str">
        <f t="shared" si="19"/>
        <v>101-CIADONCHA</v>
      </c>
    </row>
    <row r="1254" spans="1:5" x14ac:dyDescent="0.3">
      <c r="A1254" s="12">
        <v>9</v>
      </c>
      <c r="B1254" s="14">
        <v>102</v>
      </c>
      <c r="C1254" s="12" t="s">
        <v>1407</v>
      </c>
      <c r="E1254" t="str">
        <f t="shared" si="19"/>
        <v>102-CILLAPERLATA</v>
      </c>
    </row>
    <row r="1255" spans="1:5" x14ac:dyDescent="0.3">
      <c r="A1255" s="12">
        <v>9</v>
      </c>
      <c r="B1255" s="14">
        <v>103</v>
      </c>
      <c r="C1255" s="12" t="s">
        <v>1408</v>
      </c>
      <c r="E1255" t="str">
        <f t="shared" si="19"/>
        <v>103-CILLERUELO DE ABAJO</v>
      </c>
    </row>
    <row r="1256" spans="1:5" x14ac:dyDescent="0.3">
      <c r="A1256" s="12">
        <v>9</v>
      </c>
      <c r="B1256" s="14">
        <v>104</v>
      </c>
      <c r="C1256" s="12" t="s">
        <v>1409</v>
      </c>
      <c r="E1256" t="str">
        <f t="shared" si="19"/>
        <v>104-CILLERUELO DE ARRIBA</v>
      </c>
    </row>
    <row r="1257" spans="1:5" x14ac:dyDescent="0.3">
      <c r="A1257" s="12">
        <v>9</v>
      </c>
      <c r="B1257" s="14">
        <v>105</v>
      </c>
      <c r="C1257" s="12" t="s">
        <v>1410</v>
      </c>
      <c r="E1257" t="str">
        <f t="shared" si="19"/>
        <v>105-CIRUELOS DE CERVERA</v>
      </c>
    </row>
    <row r="1258" spans="1:5" x14ac:dyDescent="0.3">
      <c r="A1258" s="12">
        <v>9</v>
      </c>
      <c r="B1258" s="14">
        <v>108</v>
      </c>
      <c r="C1258" s="12" t="s">
        <v>1411</v>
      </c>
      <c r="E1258" t="str">
        <f t="shared" si="19"/>
        <v>108-COGOLLOS</v>
      </c>
    </row>
    <row r="1259" spans="1:5" x14ac:dyDescent="0.3">
      <c r="A1259" s="12">
        <v>9</v>
      </c>
      <c r="B1259" s="14">
        <v>109</v>
      </c>
      <c r="C1259" s="12" t="s">
        <v>1412</v>
      </c>
      <c r="E1259" t="str">
        <f t="shared" si="19"/>
        <v>109-CONDADO DE TREVIÑO</v>
      </c>
    </row>
    <row r="1260" spans="1:5" x14ac:dyDescent="0.3">
      <c r="A1260" s="12">
        <v>9</v>
      </c>
      <c r="B1260" s="14">
        <v>110</v>
      </c>
      <c r="C1260" s="12" t="s">
        <v>1413</v>
      </c>
      <c r="E1260" t="str">
        <f t="shared" si="19"/>
        <v>110-CONTRERAS</v>
      </c>
    </row>
    <row r="1261" spans="1:5" x14ac:dyDescent="0.3">
      <c r="A1261" s="12">
        <v>9</v>
      </c>
      <c r="B1261" s="14">
        <v>112</v>
      </c>
      <c r="C1261" s="12" t="s">
        <v>1414</v>
      </c>
      <c r="E1261" t="str">
        <f t="shared" si="19"/>
        <v>112-CORUÑA DEL CONDE</v>
      </c>
    </row>
    <row r="1262" spans="1:5" x14ac:dyDescent="0.3">
      <c r="A1262" s="12">
        <v>9</v>
      </c>
      <c r="B1262" s="14">
        <v>113</v>
      </c>
      <c r="C1262" s="12" t="s">
        <v>1415</v>
      </c>
      <c r="E1262" t="str">
        <f t="shared" si="19"/>
        <v>113-COVARRUBIAS</v>
      </c>
    </row>
    <row r="1263" spans="1:5" x14ac:dyDescent="0.3">
      <c r="A1263" s="12">
        <v>9</v>
      </c>
      <c r="B1263" s="14">
        <v>114</v>
      </c>
      <c r="C1263" s="12" t="s">
        <v>1416</v>
      </c>
      <c r="E1263" t="str">
        <f t="shared" si="19"/>
        <v>114-CUBILLO DEL CAMPO</v>
      </c>
    </row>
    <row r="1264" spans="1:5" x14ac:dyDescent="0.3">
      <c r="A1264" s="12">
        <v>9</v>
      </c>
      <c r="B1264" s="14">
        <v>115</v>
      </c>
      <c r="C1264" s="12" t="s">
        <v>1417</v>
      </c>
      <c r="E1264" t="str">
        <f t="shared" si="19"/>
        <v>115-CUBO DE BUREBA</v>
      </c>
    </row>
    <row r="1265" spans="1:5" x14ac:dyDescent="0.3">
      <c r="A1265" s="12">
        <v>9</v>
      </c>
      <c r="B1265" s="14">
        <v>117</v>
      </c>
      <c r="C1265" s="12" t="s">
        <v>1418</v>
      </c>
      <c r="E1265" t="str">
        <f t="shared" si="19"/>
        <v>117-CUEVA DE ROA, LA</v>
      </c>
    </row>
    <row r="1266" spans="1:5" x14ac:dyDescent="0.3">
      <c r="A1266" s="12">
        <v>9</v>
      </c>
      <c r="B1266" s="14">
        <v>119</v>
      </c>
      <c r="C1266" s="12" t="s">
        <v>1419</v>
      </c>
      <c r="E1266" t="str">
        <f t="shared" si="19"/>
        <v>119-CUEVAS DE SAN CLEMENTE</v>
      </c>
    </row>
    <row r="1267" spans="1:5" x14ac:dyDescent="0.3">
      <c r="A1267" s="12">
        <v>9</v>
      </c>
      <c r="B1267" s="14">
        <v>120</v>
      </c>
      <c r="C1267" s="12" t="s">
        <v>1420</v>
      </c>
      <c r="E1267" t="str">
        <f t="shared" si="19"/>
        <v>120-ENCIO</v>
      </c>
    </row>
    <row r="1268" spans="1:5" x14ac:dyDescent="0.3">
      <c r="A1268" s="12">
        <v>9</v>
      </c>
      <c r="B1268" s="14">
        <v>122</v>
      </c>
      <c r="C1268" s="12" t="s">
        <v>1421</v>
      </c>
      <c r="E1268" t="str">
        <f t="shared" si="19"/>
        <v>122-ESPINOSA DE CERVERA</v>
      </c>
    </row>
    <row r="1269" spans="1:5" x14ac:dyDescent="0.3">
      <c r="A1269" s="12">
        <v>9</v>
      </c>
      <c r="B1269" s="14">
        <v>123</v>
      </c>
      <c r="C1269" s="12" t="s">
        <v>1422</v>
      </c>
      <c r="E1269" t="str">
        <f t="shared" si="19"/>
        <v>123-ESPINOSA DEL CAMINO</v>
      </c>
    </row>
    <row r="1270" spans="1:5" x14ac:dyDescent="0.3">
      <c r="A1270" s="12">
        <v>9</v>
      </c>
      <c r="B1270" s="14">
        <v>124</v>
      </c>
      <c r="C1270" s="12" t="s">
        <v>1423</v>
      </c>
      <c r="E1270" t="str">
        <f t="shared" si="19"/>
        <v>124-ESPINOSA DE LOS MONTEROS</v>
      </c>
    </row>
    <row r="1271" spans="1:5" x14ac:dyDescent="0.3">
      <c r="A1271" s="12">
        <v>9</v>
      </c>
      <c r="B1271" s="14">
        <v>125</v>
      </c>
      <c r="C1271" s="12" t="s">
        <v>1424</v>
      </c>
      <c r="E1271" t="str">
        <f t="shared" si="19"/>
        <v>125-ESTEPAR</v>
      </c>
    </row>
    <row r="1272" spans="1:5" x14ac:dyDescent="0.3">
      <c r="A1272" s="12">
        <v>9</v>
      </c>
      <c r="B1272" s="14">
        <v>127</v>
      </c>
      <c r="C1272" s="12" t="s">
        <v>1425</v>
      </c>
      <c r="E1272" t="str">
        <f t="shared" si="19"/>
        <v>127-FONTIOSO</v>
      </c>
    </row>
    <row r="1273" spans="1:5" x14ac:dyDescent="0.3">
      <c r="A1273" s="12">
        <v>9</v>
      </c>
      <c r="B1273" s="14">
        <v>128</v>
      </c>
      <c r="C1273" s="12" t="s">
        <v>1426</v>
      </c>
      <c r="E1273" t="str">
        <f t="shared" si="19"/>
        <v>128-FRANDOVINEZ</v>
      </c>
    </row>
    <row r="1274" spans="1:5" x14ac:dyDescent="0.3">
      <c r="A1274" s="12">
        <v>9</v>
      </c>
      <c r="B1274" s="14">
        <v>129</v>
      </c>
      <c r="C1274" s="12" t="s">
        <v>1427</v>
      </c>
      <c r="E1274" t="str">
        <f t="shared" si="19"/>
        <v>129-FRESNEDA DE LA SIERRA TIRON</v>
      </c>
    </row>
    <row r="1275" spans="1:5" x14ac:dyDescent="0.3">
      <c r="A1275" s="12">
        <v>9</v>
      </c>
      <c r="B1275" s="14">
        <v>130</v>
      </c>
      <c r="C1275" s="12" t="s">
        <v>1428</v>
      </c>
      <c r="E1275" t="str">
        <f t="shared" si="19"/>
        <v>130-FRESNEÑA</v>
      </c>
    </row>
    <row r="1276" spans="1:5" x14ac:dyDescent="0.3">
      <c r="A1276" s="12">
        <v>9</v>
      </c>
      <c r="B1276" s="14">
        <v>131</v>
      </c>
      <c r="C1276" s="12" t="s">
        <v>1429</v>
      </c>
      <c r="E1276" t="str">
        <f t="shared" si="19"/>
        <v>131-FRESNILLO DE LAS DUEÑAS</v>
      </c>
    </row>
    <row r="1277" spans="1:5" x14ac:dyDescent="0.3">
      <c r="A1277" s="12">
        <v>9</v>
      </c>
      <c r="B1277" s="14">
        <v>132</v>
      </c>
      <c r="C1277" s="12" t="s">
        <v>1430</v>
      </c>
      <c r="E1277" t="str">
        <f t="shared" si="19"/>
        <v>132-FRESNO DE RIO TIRON</v>
      </c>
    </row>
    <row r="1278" spans="1:5" x14ac:dyDescent="0.3">
      <c r="A1278" s="12">
        <v>9</v>
      </c>
      <c r="B1278" s="14">
        <v>133</v>
      </c>
      <c r="C1278" s="12" t="s">
        <v>1431</v>
      </c>
      <c r="E1278" t="str">
        <f t="shared" si="19"/>
        <v>133-FRESNO DE RODILLA</v>
      </c>
    </row>
    <row r="1279" spans="1:5" x14ac:dyDescent="0.3">
      <c r="A1279" s="12">
        <v>9</v>
      </c>
      <c r="B1279" s="14">
        <v>134</v>
      </c>
      <c r="C1279" s="12" t="s">
        <v>1432</v>
      </c>
      <c r="E1279" t="str">
        <f t="shared" si="19"/>
        <v>134-FRIAS</v>
      </c>
    </row>
    <row r="1280" spans="1:5" x14ac:dyDescent="0.3">
      <c r="A1280" s="12">
        <v>9</v>
      </c>
      <c r="B1280" s="14">
        <v>135</v>
      </c>
      <c r="C1280" s="12" t="s">
        <v>1433</v>
      </c>
      <c r="E1280" t="str">
        <f t="shared" si="19"/>
        <v>135-FUENTEBUREBA</v>
      </c>
    </row>
    <row r="1281" spans="1:5" x14ac:dyDescent="0.3">
      <c r="A1281" s="12">
        <v>9</v>
      </c>
      <c r="B1281" s="14">
        <v>136</v>
      </c>
      <c r="C1281" s="12" t="s">
        <v>1434</v>
      </c>
      <c r="E1281" t="str">
        <f t="shared" si="19"/>
        <v>136-FUENTECEN</v>
      </c>
    </row>
    <row r="1282" spans="1:5" x14ac:dyDescent="0.3">
      <c r="A1282" s="12">
        <v>9</v>
      </c>
      <c r="B1282" s="14">
        <v>137</v>
      </c>
      <c r="C1282" s="12" t="s">
        <v>1435</v>
      </c>
      <c r="E1282" t="str">
        <f t="shared" si="19"/>
        <v>137-FUENTELCESPED</v>
      </c>
    </row>
    <row r="1283" spans="1:5" x14ac:dyDescent="0.3">
      <c r="A1283" s="12">
        <v>9</v>
      </c>
      <c r="B1283" s="14">
        <v>138</v>
      </c>
      <c r="C1283" s="12" t="s">
        <v>1436</v>
      </c>
      <c r="E1283" t="str">
        <f t="shared" ref="E1283:E1346" si="20">CONCATENATE(B1283,"-",C1283)</f>
        <v>138-FUENTELISENDO</v>
      </c>
    </row>
    <row r="1284" spans="1:5" x14ac:dyDescent="0.3">
      <c r="A1284" s="12">
        <v>9</v>
      </c>
      <c r="B1284" s="14">
        <v>139</v>
      </c>
      <c r="C1284" s="12" t="s">
        <v>1437</v>
      </c>
      <c r="E1284" t="str">
        <f t="shared" si="20"/>
        <v>139-FUENTEMOLINOS</v>
      </c>
    </row>
    <row r="1285" spans="1:5" x14ac:dyDescent="0.3">
      <c r="A1285" s="12">
        <v>9</v>
      </c>
      <c r="B1285" s="14">
        <v>140</v>
      </c>
      <c r="C1285" s="12" t="s">
        <v>1438</v>
      </c>
      <c r="E1285" t="str">
        <f t="shared" si="20"/>
        <v>140-FUENTENEBRO</v>
      </c>
    </row>
    <row r="1286" spans="1:5" x14ac:dyDescent="0.3">
      <c r="A1286" s="12">
        <v>9</v>
      </c>
      <c r="B1286" s="14">
        <v>141</v>
      </c>
      <c r="C1286" s="12" t="s">
        <v>1439</v>
      </c>
      <c r="E1286" t="str">
        <f t="shared" si="20"/>
        <v>141-FUENTESPINA</v>
      </c>
    </row>
    <row r="1287" spans="1:5" x14ac:dyDescent="0.3">
      <c r="A1287" s="12">
        <v>9</v>
      </c>
      <c r="B1287" s="14">
        <v>143</v>
      </c>
      <c r="C1287" s="12" t="s">
        <v>1440</v>
      </c>
      <c r="E1287" t="str">
        <f t="shared" si="20"/>
        <v>143-GALBARROS</v>
      </c>
    </row>
    <row r="1288" spans="1:5" x14ac:dyDescent="0.3">
      <c r="A1288" s="12">
        <v>9</v>
      </c>
      <c r="B1288" s="14">
        <v>144</v>
      </c>
      <c r="C1288" s="12" t="s">
        <v>1441</v>
      </c>
      <c r="E1288" t="str">
        <f t="shared" si="20"/>
        <v>144-GALLEGA, LA</v>
      </c>
    </row>
    <row r="1289" spans="1:5" x14ac:dyDescent="0.3">
      <c r="A1289" s="12">
        <v>9</v>
      </c>
      <c r="B1289" s="14">
        <v>148</v>
      </c>
      <c r="C1289" s="12" t="s">
        <v>1442</v>
      </c>
      <c r="E1289" t="str">
        <f t="shared" si="20"/>
        <v>148-GRIJALBA</v>
      </c>
    </row>
    <row r="1290" spans="1:5" x14ac:dyDescent="0.3">
      <c r="A1290" s="12">
        <v>9</v>
      </c>
      <c r="B1290" s="14">
        <v>149</v>
      </c>
      <c r="C1290" s="12" t="s">
        <v>1443</v>
      </c>
      <c r="E1290" t="str">
        <f t="shared" si="20"/>
        <v>149-GRISALEÑA</v>
      </c>
    </row>
    <row r="1291" spans="1:5" x14ac:dyDescent="0.3">
      <c r="A1291" s="12">
        <v>9</v>
      </c>
      <c r="B1291" s="14">
        <v>151</v>
      </c>
      <c r="C1291" s="12" t="s">
        <v>1444</v>
      </c>
      <c r="E1291" t="str">
        <f t="shared" si="20"/>
        <v>151-GUMIEL DE IZAN</v>
      </c>
    </row>
    <row r="1292" spans="1:5" x14ac:dyDescent="0.3">
      <c r="A1292" s="12">
        <v>9</v>
      </c>
      <c r="B1292" s="14">
        <v>152</v>
      </c>
      <c r="C1292" s="12" t="s">
        <v>1445</v>
      </c>
      <c r="E1292" t="str">
        <f t="shared" si="20"/>
        <v>152-GUMIEL DE MERCADO</v>
      </c>
    </row>
    <row r="1293" spans="1:5" x14ac:dyDescent="0.3">
      <c r="A1293" s="12">
        <v>9</v>
      </c>
      <c r="B1293" s="14">
        <v>154</v>
      </c>
      <c r="C1293" s="12" t="s">
        <v>1446</v>
      </c>
      <c r="E1293" t="str">
        <f t="shared" si="20"/>
        <v>154-HACINAS</v>
      </c>
    </row>
    <row r="1294" spans="1:5" x14ac:dyDescent="0.3">
      <c r="A1294" s="12">
        <v>9</v>
      </c>
      <c r="B1294" s="14">
        <v>155</v>
      </c>
      <c r="C1294" s="12" t="s">
        <v>1447</v>
      </c>
      <c r="E1294" t="str">
        <f t="shared" si="20"/>
        <v>155-HAZA</v>
      </c>
    </row>
    <row r="1295" spans="1:5" x14ac:dyDescent="0.3">
      <c r="A1295" s="12">
        <v>9</v>
      </c>
      <c r="B1295" s="14">
        <v>159</v>
      </c>
      <c r="C1295" s="12" t="s">
        <v>1448</v>
      </c>
      <c r="E1295" t="str">
        <f t="shared" si="20"/>
        <v>159-HONTANAS</v>
      </c>
    </row>
    <row r="1296" spans="1:5" x14ac:dyDescent="0.3">
      <c r="A1296" s="12">
        <v>9</v>
      </c>
      <c r="B1296" s="14">
        <v>160</v>
      </c>
      <c r="C1296" s="12" t="s">
        <v>1449</v>
      </c>
      <c r="E1296" t="str">
        <f t="shared" si="20"/>
        <v>160-HONTANGAS</v>
      </c>
    </row>
    <row r="1297" spans="1:5" x14ac:dyDescent="0.3">
      <c r="A1297" s="12">
        <v>9</v>
      </c>
      <c r="B1297" s="14">
        <v>162</v>
      </c>
      <c r="C1297" s="12" t="s">
        <v>1450</v>
      </c>
      <c r="E1297" t="str">
        <f t="shared" si="20"/>
        <v>162-HONTORIA DE LA CANTERA</v>
      </c>
    </row>
    <row r="1298" spans="1:5" x14ac:dyDescent="0.3">
      <c r="A1298" s="12">
        <v>9</v>
      </c>
      <c r="B1298" s="14">
        <v>163</v>
      </c>
      <c r="C1298" s="12" t="s">
        <v>1451</v>
      </c>
      <c r="E1298" t="str">
        <f t="shared" si="20"/>
        <v>163-HONTORIA DEL PINAR</v>
      </c>
    </row>
    <row r="1299" spans="1:5" x14ac:dyDescent="0.3">
      <c r="A1299" s="12">
        <v>9</v>
      </c>
      <c r="B1299" s="14">
        <v>164</v>
      </c>
      <c r="C1299" s="12" t="s">
        <v>1452</v>
      </c>
      <c r="E1299" t="str">
        <f t="shared" si="20"/>
        <v>164-HONTORIA DE VALDEARADOS</v>
      </c>
    </row>
    <row r="1300" spans="1:5" x14ac:dyDescent="0.3">
      <c r="A1300" s="12">
        <v>9</v>
      </c>
      <c r="B1300" s="14">
        <v>166</v>
      </c>
      <c r="C1300" s="12" t="s">
        <v>1453</v>
      </c>
      <c r="E1300" t="str">
        <f t="shared" si="20"/>
        <v>166-HORMAZAS, LAS</v>
      </c>
    </row>
    <row r="1301" spans="1:5" x14ac:dyDescent="0.3">
      <c r="A1301" s="12">
        <v>9</v>
      </c>
      <c r="B1301" s="14">
        <v>167</v>
      </c>
      <c r="C1301" s="12" t="s">
        <v>1454</v>
      </c>
      <c r="E1301" t="str">
        <f t="shared" si="20"/>
        <v>167-HORNILLOS DEL CAMINO</v>
      </c>
    </row>
    <row r="1302" spans="1:5" x14ac:dyDescent="0.3">
      <c r="A1302" s="12">
        <v>9</v>
      </c>
      <c r="B1302" s="14">
        <v>168</v>
      </c>
      <c r="C1302" s="12" t="s">
        <v>1455</v>
      </c>
      <c r="E1302" t="str">
        <f t="shared" si="20"/>
        <v>168-HORRA, LA</v>
      </c>
    </row>
    <row r="1303" spans="1:5" x14ac:dyDescent="0.3">
      <c r="A1303" s="12">
        <v>9</v>
      </c>
      <c r="B1303" s="14">
        <v>169</v>
      </c>
      <c r="C1303" s="12" t="s">
        <v>1456</v>
      </c>
      <c r="E1303" t="str">
        <f t="shared" si="20"/>
        <v>169-HORTIG?LA</v>
      </c>
    </row>
    <row r="1304" spans="1:5" x14ac:dyDescent="0.3">
      <c r="A1304" s="12">
        <v>9</v>
      </c>
      <c r="B1304" s="14">
        <v>170</v>
      </c>
      <c r="C1304" s="12" t="s">
        <v>1457</v>
      </c>
      <c r="E1304" t="str">
        <f t="shared" si="20"/>
        <v>170-HOYALES DE ROA</v>
      </c>
    </row>
    <row r="1305" spans="1:5" x14ac:dyDescent="0.3">
      <c r="A1305" s="12">
        <v>9</v>
      </c>
      <c r="B1305" s="14">
        <v>172</v>
      </c>
      <c r="C1305" s="12" t="s">
        <v>1458</v>
      </c>
      <c r="E1305" t="str">
        <f t="shared" si="20"/>
        <v>172-HUERMECES</v>
      </c>
    </row>
    <row r="1306" spans="1:5" x14ac:dyDescent="0.3">
      <c r="A1306" s="12">
        <v>9</v>
      </c>
      <c r="B1306" s="14">
        <v>173</v>
      </c>
      <c r="C1306" s="12" t="s">
        <v>1459</v>
      </c>
      <c r="E1306" t="str">
        <f t="shared" si="20"/>
        <v>173-HUERTA DE ARRIBA</v>
      </c>
    </row>
    <row r="1307" spans="1:5" x14ac:dyDescent="0.3">
      <c r="A1307" s="12">
        <v>9</v>
      </c>
      <c r="B1307" s="14">
        <v>174</v>
      </c>
      <c r="C1307" s="12" t="s">
        <v>1460</v>
      </c>
      <c r="E1307" t="str">
        <f t="shared" si="20"/>
        <v>174-HUERTA DE REY</v>
      </c>
    </row>
    <row r="1308" spans="1:5" x14ac:dyDescent="0.3">
      <c r="A1308" s="12">
        <v>9</v>
      </c>
      <c r="B1308" s="14">
        <v>175</v>
      </c>
      <c r="C1308" s="12" t="s">
        <v>1461</v>
      </c>
      <c r="E1308" t="str">
        <f t="shared" si="20"/>
        <v>175-HUMADA</v>
      </c>
    </row>
    <row r="1309" spans="1:5" x14ac:dyDescent="0.3">
      <c r="A1309" s="12">
        <v>9</v>
      </c>
      <c r="B1309" s="14">
        <v>176</v>
      </c>
      <c r="C1309" s="12" t="s">
        <v>1462</v>
      </c>
      <c r="E1309" t="str">
        <f t="shared" si="20"/>
        <v>176-HURONES</v>
      </c>
    </row>
    <row r="1310" spans="1:5" x14ac:dyDescent="0.3">
      <c r="A1310" s="12">
        <v>9</v>
      </c>
      <c r="B1310" s="14">
        <v>177</v>
      </c>
      <c r="C1310" s="12" t="s">
        <v>1463</v>
      </c>
      <c r="E1310" t="str">
        <f t="shared" si="20"/>
        <v>177-IBEAS DE JUARROS</v>
      </c>
    </row>
    <row r="1311" spans="1:5" x14ac:dyDescent="0.3">
      <c r="A1311" s="12">
        <v>9</v>
      </c>
      <c r="B1311" s="14">
        <v>178</v>
      </c>
      <c r="C1311" s="12" t="s">
        <v>1464</v>
      </c>
      <c r="E1311" t="str">
        <f t="shared" si="20"/>
        <v>178-IBRILLOS</v>
      </c>
    </row>
    <row r="1312" spans="1:5" x14ac:dyDescent="0.3">
      <c r="A1312" s="12">
        <v>9</v>
      </c>
      <c r="B1312" s="14">
        <v>179</v>
      </c>
      <c r="C1312" s="12" t="s">
        <v>1465</v>
      </c>
      <c r="E1312" t="str">
        <f t="shared" si="20"/>
        <v>179-IGLESIARRUBIA</v>
      </c>
    </row>
    <row r="1313" spans="1:5" x14ac:dyDescent="0.3">
      <c r="A1313" s="12">
        <v>9</v>
      </c>
      <c r="B1313" s="14">
        <v>180</v>
      </c>
      <c r="C1313" s="12" t="s">
        <v>1466</v>
      </c>
      <c r="E1313" t="str">
        <f t="shared" si="20"/>
        <v>180-IGLESIAS</v>
      </c>
    </row>
    <row r="1314" spans="1:5" x14ac:dyDescent="0.3">
      <c r="A1314" s="12">
        <v>9</v>
      </c>
      <c r="B1314" s="14">
        <v>181</v>
      </c>
      <c r="C1314" s="12" t="s">
        <v>1467</v>
      </c>
      <c r="E1314" t="str">
        <f t="shared" si="20"/>
        <v>181-ISAR</v>
      </c>
    </row>
    <row r="1315" spans="1:5" x14ac:dyDescent="0.3">
      <c r="A1315" s="12">
        <v>9</v>
      </c>
      <c r="B1315" s="14">
        <v>182</v>
      </c>
      <c r="C1315" s="12" t="s">
        <v>1468</v>
      </c>
      <c r="E1315" t="str">
        <f t="shared" si="20"/>
        <v>182-ITERO DEL CASTILLO</v>
      </c>
    </row>
    <row r="1316" spans="1:5" x14ac:dyDescent="0.3">
      <c r="A1316" s="12">
        <v>9</v>
      </c>
      <c r="B1316" s="14">
        <v>183</v>
      </c>
      <c r="C1316" s="12" t="s">
        <v>1469</v>
      </c>
      <c r="E1316" t="str">
        <f t="shared" si="20"/>
        <v>183-JARAMILLO DE LA FUENTE</v>
      </c>
    </row>
    <row r="1317" spans="1:5" x14ac:dyDescent="0.3">
      <c r="A1317" s="12">
        <v>9</v>
      </c>
      <c r="B1317" s="14">
        <v>184</v>
      </c>
      <c r="C1317" s="12" t="s">
        <v>1470</v>
      </c>
      <c r="E1317" t="str">
        <f t="shared" si="20"/>
        <v>184-JARAMILLO QUEMADO</v>
      </c>
    </row>
    <row r="1318" spans="1:5" x14ac:dyDescent="0.3">
      <c r="A1318" s="12">
        <v>9</v>
      </c>
      <c r="B1318" s="14">
        <v>189</v>
      </c>
      <c r="C1318" s="12" t="s">
        <v>1471</v>
      </c>
      <c r="E1318" t="str">
        <f t="shared" si="20"/>
        <v>189-JUNTA DE TRASLALOMA</v>
      </c>
    </row>
    <row r="1319" spans="1:5" x14ac:dyDescent="0.3">
      <c r="A1319" s="12">
        <v>9</v>
      </c>
      <c r="B1319" s="14">
        <v>190</v>
      </c>
      <c r="C1319" s="12" t="s">
        <v>1472</v>
      </c>
      <c r="E1319" t="str">
        <f t="shared" si="20"/>
        <v>190-JUNTA DE VILLALBA DE LOSA</v>
      </c>
    </row>
    <row r="1320" spans="1:5" x14ac:dyDescent="0.3">
      <c r="A1320" s="12">
        <v>9</v>
      </c>
      <c r="B1320" s="14">
        <v>191</v>
      </c>
      <c r="C1320" s="12" t="s">
        <v>1473</v>
      </c>
      <c r="E1320" t="str">
        <f t="shared" si="20"/>
        <v>191-JURISDICCION DE LARA</v>
      </c>
    </row>
    <row r="1321" spans="1:5" x14ac:dyDescent="0.3">
      <c r="A1321" s="12">
        <v>9</v>
      </c>
      <c r="B1321" s="14">
        <v>192</v>
      </c>
      <c r="C1321" s="12" t="s">
        <v>1474</v>
      </c>
      <c r="E1321" t="str">
        <f t="shared" si="20"/>
        <v>192-JURISDICCION DE SAN ZADORNIL</v>
      </c>
    </row>
    <row r="1322" spans="1:5" x14ac:dyDescent="0.3">
      <c r="A1322" s="12">
        <v>9</v>
      </c>
      <c r="B1322" s="14">
        <v>194</v>
      </c>
      <c r="C1322" s="12" t="s">
        <v>1475</v>
      </c>
      <c r="E1322" t="str">
        <f t="shared" si="20"/>
        <v>194-LERMA</v>
      </c>
    </row>
    <row r="1323" spans="1:5" x14ac:dyDescent="0.3">
      <c r="A1323" s="12">
        <v>9</v>
      </c>
      <c r="B1323" s="14">
        <v>195</v>
      </c>
      <c r="C1323" s="12" t="s">
        <v>1476</v>
      </c>
      <c r="E1323" t="str">
        <f t="shared" si="20"/>
        <v>195-LLANO DE BUREBA</v>
      </c>
    </row>
    <row r="1324" spans="1:5" x14ac:dyDescent="0.3">
      <c r="A1324" s="12">
        <v>9</v>
      </c>
      <c r="B1324" s="14">
        <v>196</v>
      </c>
      <c r="C1324" s="12" t="s">
        <v>1477</v>
      </c>
      <c r="E1324" t="str">
        <f t="shared" si="20"/>
        <v>196-MADRIGAL DEL MONTE</v>
      </c>
    </row>
    <row r="1325" spans="1:5" x14ac:dyDescent="0.3">
      <c r="A1325" s="12">
        <v>9</v>
      </c>
      <c r="B1325" s="14">
        <v>197</v>
      </c>
      <c r="C1325" s="12" t="s">
        <v>1478</v>
      </c>
      <c r="E1325" t="str">
        <f t="shared" si="20"/>
        <v>197-MADRIGALEJO DEL MONTE</v>
      </c>
    </row>
    <row r="1326" spans="1:5" x14ac:dyDescent="0.3">
      <c r="A1326" s="12">
        <v>9</v>
      </c>
      <c r="B1326" s="14">
        <v>198</v>
      </c>
      <c r="C1326" s="12" t="s">
        <v>1479</v>
      </c>
      <c r="E1326" t="str">
        <f t="shared" si="20"/>
        <v>198-MAHAMUD</v>
      </c>
    </row>
    <row r="1327" spans="1:5" x14ac:dyDescent="0.3">
      <c r="A1327" s="12">
        <v>9</v>
      </c>
      <c r="B1327" s="14">
        <v>199</v>
      </c>
      <c r="C1327" s="12" t="s">
        <v>1480</v>
      </c>
      <c r="E1327" t="str">
        <f t="shared" si="20"/>
        <v>199-MAMBRILLA DE CASTREJON</v>
      </c>
    </row>
    <row r="1328" spans="1:5" x14ac:dyDescent="0.3">
      <c r="A1328" s="12">
        <v>9</v>
      </c>
      <c r="B1328" s="14">
        <v>200</v>
      </c>
      <c r="C1328" s="12" t="s">
        <v>1481</v>
      </c>
      <c r="E1328" t="str">
        <f t="shared" si="20"/>
        <v>200-MAMBRILLAS DE LARA</v>
      </c>
    </row>
    <row r="1329" spans="1:5" x14ac:dyDescent="0.3">
      <c r="A1329" s="12">
        <v>9</v>
      </c>
      <c r="B1329" s="14">
        <v>201</v>
      </c>
      <c r="C1329" s="12" t="s">
        <v>1482</v>
      </c>
      <c r="E1329" t="str">
        <f t="shared" si="20"/>
        <v>201-MAMOLAR</v>
      </c>
    </row>
    <row r="1330" spans="1:5" x14ac:dyDescent="0.3">
      <c r="A1330" s="12">
        <v>9</v>
      </c>
      <c r="B1330" s="14">
        <v>202</v>
      </c>
      <c r="C1330" s="12" t="s">
        <v>1483</v>
      </c>
      <c r="E1330" t="str">
        <f t="shared" si="20"/>
        <v>202-MANCILES</v>
      </c>
    </row>
    <row r="1331" spans="1:5" x14ac:dyDescent="0.3">
      <c r="A1331" s="12">
        <v>9</v>
      </c>
      <c r="B1331" s="14">
        <v>206</v>
      </c>
      <c r="C1331" s="12" t="s">
        <v>1484</v>
      </c>
      <c r="E1331" t="str">
        <f t="shared" si="20"/>
        <v>206-MAZUELA</v>
      </c>
    </row>
    <row r="1332" spans="1:5" x14ac:dyDescent="0.3">
      <c r="A1332" s="12">
        <v>9</v>
      </c>
      <c r="B1332" s="14">
        <v>208</v>
      </c>
      <c r="C1332" s="12" t="s">
        <v>1485</v>
      </c>
      <c r="E1332" t="str">
        <f t="shared" si="20"/>
        <v>208-MECERREYES</v>
      </c>
    </row>
    <row r="1333" spans="1:5" x14ac:dyDescent="0.3">
      <c r="A1333" s="12">
        <v>9</v>
      </c>
      <c r="B1333" s="14">
        <v>209</v>
      </c>
      <c r="C1333" s="12" t="s">
        <v>1486</v>
      </c>
      <c r="E1333" t="str">
        <f t="shared" si="20"/>
        <v>209-MEDINA DE POMAR</v>
      </c>
    </row>
    <row r="1334" spans="1:5" x14ac:dyDescent="0.3">
      <c r="A1334" s="12">
        <v>9</v>
      </c>
      <c r="B1334" s="14">
        <v>211</v>
      </c>
      <c r="C1334" s="12" t="s">
        <v>1487</v>
      </c>
      <c r="E1334" t="str">
        <f t="shared" si="20"/>
        <v>211-MELGAR DE FERNAMENTAL</v>
      </c>
    </row>
    <row r="1335" spans="1:5" x14ac:dyDescent="0.3">
      <c r="A1335" s="12">
        <v>9</v>
      </c>
      <c r="B1335" s="14">
        <v>213</v>
      </c>
      <c r="C1335" s="12" t="s">
        <v>1488</v>
      </c>
      <c r="E1335" t="str">
        <f t="shared" si="20"/>
        <v>213-MERINDAD DE CUESTA-URRIA</v>
      </c>
    </row>
    <row r="1336" spans="1:5" x14ac:dyDescent="0.3">
      <c r="A1336" s="12">
        <v>9</v>
      </c>
      <c r="B1336" s="14">
        <v>214</v>
      </c>
      <c r="C1336" s="12" t="s">
        <v>1489</v>
      </c>
      <c r="E1336" t="str">
        <f t="shared" si="20"/>
        <v>214-MERINDAD DE MONTIJA</v>
      </c>
    </row>
    <row r="1337" spans="1:5" x14ac:dyDescent="0.3">
      <c r="A1337" s="12">
        <v>9</v>
      </c>
      <c r="B1337" s="14">
        <v>215</v>
      </c>
      <c r="C1337" s="12" t="s">
        <v>1490</v>
      </c>
      <c r="E1337" t="str">
        <f t="shared" si="20"/>
        <v>215-MERINDAD DE SOTOSCUEVA</v>
      </c>
    </row>
    <row r="1338" spans="1:5" x14ac:dyDescent="0.3">
      <c r="A1338" s="12">
        <v>9</v>
      </c>
      <c r="B1338" s="14">
        <v>216</v>
      </c>
      <c r="C1338" s="12" t="s">
        <v>1491</v>
      </c>
      <c r="E1338" t="str">
        <f t="shared" si="20"/>
        <v>216-MERINDAD DE VALDEPORRES</v>
      </c>
    </row>
    <row r="1339" spans="1:5" x14ac:dyDescent="0.3">
      <c r="A1339" s="12">
        <v>9</v>
      </c>
      <c r="B1339" s="14">
        <v>217</v>
      </c>
      <c r="C1339" s="12" t="s">
        <v>1492</v>
      </c>
      <c r="E1339" t="str">
        <f t="shared" si="20"/>
        <v>217-MERINDAD DE VALDIVIELSO</v>
      </c>
    </row>
    <row r="1340" spans="1:5" x14ac:dyDescent="0.3">
      <c r="A1340" s="12">
        <v>9</v>
      </c>
      <c r="B1340" s="14">
        <v>218</v>
      </c>
      <c r="C1340" s="12" t="s">
        <v>1493</v>
      </c>
      <c r="E1340" t="str">
        <f t="shared" si="20"/>
        <v>218-MILAGROS</v>
      </c>
    </row>
    <row r="1341" spans="1:5" x14ac:dyDescent="0.3">
      <c r="A1341" s="12">
        <v>9</v>
      </c>
      <c r="B1341" s="14">
        <v>219</v>
      </c>
      <c r="C1341" s="12" t="s">
        <v>1494</v>
      </c>
      <c r="E1341" t="str">
        <f t="shared" si="20"/>
        <v>219-MIRANDA DE EBRO</v>
      </c>
    </row>
    <row r="1342" spans="1:5" x14ac:dyDescent="0.3">
      <c r="A1342" s="12">
        <v>9</v>
      </c>
      <c r="B1342" s="14">
        <v>220</v>
      </c>
      <c r="C1342" s="12" t="s">
        <v>1495</v>
      </c>
      <c r="E1342" t="str">
        <f t="shared" si="20"/>
        <v>220-MIRAVECHE</v>
      </c>
    </row>
    <row r="1343" spans="1:5" x14ac:dyDescent="0.3">
      <c r="A1343" s="12">
        <v>9</v>
      </c>
      <c r="B1343" s="14">
        <v>221</v>
      </c>
      <c r="C1343" s="12" t="s">
        <v>1496</v>
      </c>
      <c r="E1343" t="str">
        <f t="shared" si="20"/>
        <v>221-MODUBAR DE LA EMPAREDADA</v>
      </c>
    </row>
    <row r="1344" spans="1:5" x14ac:dyDescent="0.3">
      <c r="A1344" s="12">
        <v>9</v>
      </c>
      <c r="B1344" s="14">
        <v>223</v>
      </c>
      <c r="C1344" s="12" t="s">
        <v>1497</v>
      </c>
      <c r="E1344" t="str">
        <f t="shared" si="20"/>
        <v>223-MONASTERIO DE LA SIERRA</v>
      </c>
    </row>
    <row r="1345" spans="1:5" x14ac:dyDescent="0.3">
      <c r="A1345" s="12">
        <v>9</v>
      </c>
      <c r="B1345" s="14">
        <v>224</v>
      </c>
      <c r="C1345" s="12" t="s">
        <v>1498</v>
      </c>
      <c r="E1345" t="str">
        <f t="shared" si="20"/>
        <v>224-MONASTERIO DE RODILLA</v>
      </c>
    </row>
    <row r="1346" spans="1:5" x14ac:dyDescent="0.3">
      <c r="A1346" s="12">
        <v>9</v>
      </c>
      <c r="B1346" s="14">
        <v>225</v>
      </c>
      <c r="C1346" s="12" t="s">
        <v>1499</v>
      </c>
      <c r="E1346" t="str">
        <f t="shared" si="20"/>
        <v>225-MONCALVILLO</v>
      </c>
    </row>
    <row r="1347" spans="1:5" x14ac:dyDescent="0.3">
      <c r="A1347" s="12">
        <v>9</v>
      </c>
      <c r="B1347" s="14">
        <v>226</v>
      </c>
      <c r="C1347" s="12" t="s">
        <v>1500</v>
      </c>
      <c r="E1347" t="str">
        <f t="shared" ref="E1347:E1410" si="21">CONCATENATE(B1347,"-",C1347)</f>
        <v>226-MONTERRUBIO DE LA DEMANDA</v>
      </c>
    </row>
    <row r="1348" spans="1:5" x14ac:dyDescent="0.3">
      <c r="A1348" s="12">
        <v>9</v>
      </c>
      <c r="B1348" s="14">
        <v>227</v>
      </c>
      <c r="C1348" s="12" t="s">
        <v>1501</v>
      </c>
      <c r="E1348" t="str">
        <f t="shared" si="21"/>
        <v>227-MONTORIO</v>
      </c>
    </row>
    <row r="1349" spans="1:5" x14ac:dyDescent="0.3">
      <c r="A1349" s="12">
        <v>9</v>
      </c>
      <c r="B1349" s="14">
        <v>228</v>
      </c>
      <c r="C1349" s="12" t="s">
        <v>1502</v>
      </c>
      <c r="E1349" t="str">
        <f t="shared" si="21"/>
        <v>228-MORADILLO DE ROA</v>
      </c>
    </row>
    <row r="1350" spans="1:5" x14ac:dyDescent="0.3">
      <c r="A1350" s="12">
        <v>9</v>
      </c>
      <c r="B1350" s="14">
        <v>229</v>
      </c>
      <c r="C1350" s="12" t="s">
        <v>1503</v>
      </c>
      <c r="E1350" t="str">
        <f t="shared" si="21"/>
        <v>229-NAVA DE ROA</v>
      </c>
    </row>
    <row r="1351" spans="1:5" x14ac:dyDescent="0.3">
      <c r="A1351" s="12">
        <v>9</v>
      </c>
      <c r="B1351" s="14">
        <v>230</v>
      </c>
      <c r="C1351" s="12" t="s">
        <v>1504</v>
      </c>
      <c r="E1351" t="str">
        <f t="shared" si="21"/>
        <v>230-NAVAS DE BUREBA</v>
      </c>
    </row>
    <row r="1352" spans="1:5" x14ac:dyDescent="0.3">
      <c r="A1352" s="12">
        <v>9</v>
      </c>
      <c r="B1352" s="14">
        <v>231</v>
      </c>
      <c r="C1352" s="12" t="s">
        <v>1505</v>
      </c>
      <c r="E1352" t="str">
        <f t="shared" si="21"/>
        <v>231-NEBREDA</v>
      </c>
    </row>
    <row r="1353" spans="1:5" x14ac:dyDescent="0.3">
      <c r="A1353" s="12">
        <v>9</v>
      </c>
      <c r="B1353" s="14">
        <v>232</v>
      </c>
      <c r="C1353" s="12" t="s">
        <v>1506</v>
      </c>
      <c r="E1353" t="str">
        <f t="shared" si="21"/>
        <v>232-NEILA</v>
      </c>
    </row>
    <row r="1354" spans="1:5" x14ac:dyDescent="0.3">
      <c r="A1354" s="12">
        <v>9</v>
      </c>
      <c r="B1354" s="14">
        <v>235</v>
      </c>
      <c r="C1354" s="12" t="s">
        <v>1507</v>
      </c>
      <c r="E1354" t="str">
        <f t="shared" si="21"/>
        <v>235-OLMEDILLO DE ROA</v>
      </c>
    </row>
    <row r="1355" spans="1:5" x14ac:dyDescent="0.3">
      <c r="A1355" s="12">
        <v>9</v>
      </c>
      <c r="B1355" s="14">
        <v>236</v>
      </c>
      <c r="C1355" s="12" t="s">
        <v>1508</v>
      </c>
      <c r="E1355" t="str">
        <f t="shared" si="21"/>
        <v>236-OLMILLOS DE MUÑO</v>
      </c>
    </row>
    <row r="1356" spans="1:5" x14ac:dyDescent="0.3">
      <c r="A1356" s="12">
        <v>9</v>
      </c>
      <c r="B1356" s="14">
        <v>238</v>
      </c>
      <c r="C1356" s="12" t="s">
        <v>1509</v>
      </c>
      <c r="E1356" t="str">
        <f t="shared" si="21"/>
        <v>238-OÑA</v>
      </c>
    </row>
    <row r="1357" spans="1:5" x14ac:dyDescent="0.3">
      <c r="A1357" s="12">
        <v>9</v>
      </c>
      <c r="B1357" s="14">
        <v>239</v>
      </c>
      <c r="C1357" s="12" t="s">
        <v>1510</v>
      </c>
      <c r="E1357" t="str">
        <f t="shared" si="21"/>
        <v>239-OQUILLAS</v>
      </c>
    </row>
    <row r="1358" spans="1:5" x14ac:dyDescent="0.3">
      <c r="A1358" s="12">
        <v>9</v>
      </c>
      <c r="B1358" s="14">
        <v>241</v>
      </c>
      <c r="C1358" s="12" t="s">
        <v>1511</v>
      </c>
      <c r="E1358" t="str">
        <f t="shared" si="21"/>
        <v>241-ORBANEJA RIOPICO</v>
      </c>
    </row>
    <row r="1359" spans="1:5" x14ac:dyDescent="0.3">
      <c r="A1359" s="12">
        <v>9</v>
      </c>
      <c r="B1359" s="14">
        <v>242</v>
      </c>
      <c r="C1359" s="12" t="s">
        <v>1512</v>
      </c>
      <c r="E1359" t="str">
        <f t="shared" si="21"/>
        <v>242-PADILLA DE ABAJO</v>
      </c>
    </row>
    <row r="1360" spans="1:5" x14ac:dyDescent="0.3">
      <c r="A1360" s="12">
        <v>9</v>
      </c>
      <c r="B1360" s="14">
        <v>243</v>
      </c>
      <c r="C1360" s="12" t="s">
        <v>1513</v>
      </c>
      <c r="E1360" t="str">
        <f t="shared" si="21"/>
        <v>243-PADILLA DE ARRIBA</v>
      </c>
    </row>
    <row r="1361" spans="1:5" x14ac:dyDescent="0.3">
      <c r="A1361" s="12">
        <v>9</v>
      </c>
      <c r="B1361" s="14">
        <v>244</v>
      </c>
      <c r="C1361" s="12" t="s">
        <v>1514</v>
      </c>
      <c r="E1361" t="str">
        <f t="shared" si="21"/>
        <v>244-PADRONES DE BUREBA</v>
      </c>
    </row>
    <row r="1362" spans="1:5" x14ac:dyDescent="0.3">
      <c r="A1362" s="12">
        <v>9</v>
      </c>
      <c r="B1362" s="14">
        <v>246</v>
      </c>
      <c r="C1362" s="12" t="s">
        <v>1515</v>
      </c>
      <c r="E1362" t="str">
        <f t="shared" si="21"/>
        <v>246-PALACIOS DE LA SIERRA</v>
      </c>
    </row>
    <row r="1363" spans="1:5" x14ac:dyDescent="0.3">
      <c r="A1363" s="12">
        <v>9</v>
      </c>
      <c r="B1363" s="14">
        <v>247</v>
      </c>
      <c r="C1363" s="12" t="s">
        <v>1516</v>
      </c>
      <c r="E1363" t="str">
        <f t="shared" si="21"/>
        <v>247-PALACIOS DE RIOPISUERGA</v>
      </c>
    </row>
    <row r="1364" spans="1:5" x14ac:dyDescent="0.3">
      <c r="A1364" s="12">
        <v>9</v>
      </c>
      <c r="B1364" s="14">
        <v>248</v>
      </c>
      <c r="C1364" s="12" t="s">
        <v>1517</v>
      </c>
      <c r="E1364" t="str">
        <f t="shared" si="21"/>
        <v>248-PALAZUELOS DE LA SIERRA</v>
      </c>
    </row>
    <row r="1365" spans="1:5" x14ac:dyDescent="0.3">
      <c r="A1365" s="12">
        <v>9</v>
      </c>
      <c r="B1365" s="14">
        <v>249</v>
      </c>
      <c r="C1365" s="12" t="s">
        <v>1518</v>
      </c>
      <c r="E1365" t="str">
        <f t="shared" si="21"/>
        <v>249-PALAZUELOS DE MUÑO</v>
      </c>
    </row>
    <row r="1366" spans="1:5" x14ac:dyDescent="0.3">
      <c r="A1366" s="12">
        <v>9</v>
      </c>
      <c r="B1366" s="14">
        <v>250</v>
      </c>
      <c r="C1366" s="12" t="s">
        <v>1519</v>
      </c>
      <c r="E1366" t="str">
        <f t="shared" si="21"/>
        <v>250-PAMPLIEGA</v>
      </c>
    </row>
    <row r="1367" spans="1:5" x14ac:dyDescent="0.3">
      <c r="A1367" s="12">
        <v>9</v>
      </c>
      <c r="B1367" s="14">
        <v>251</v>
      </c>
      <c r="C1367" s="12" t="s">
        <v>1520</v>
      </c>
      <c r="E1367" t="str">
        <f t="shared" si="21"/>
        <v>251-PANCORBO</v>
      </c>
    </row>
    <row r="1368" spans="1:5" x14ac:dyDescent="0.3">
      <c r="A1368" s="12">
        <v>9</v>
      </c>
      <c r="B1368" s="14">
        <v>253</v>
      </c>
      <c r="C1368" s="12" t="s">
        <v>1521</v>
      </c>
      <c r="E1368" t="str">
        <f t="shared" si="21"/>
        <v>253-PARDILLA</v>
      </c>
    </row>
    <row r="1369" spans="1:5" x14ac:dyDescent="0.3">
      <c r="A1369" s="12">
        <v>9</v>
      </c>
      <c r="B1369" s="14">
        <v>255</v>
      </c>
      <c r="C1369" s="12" t="s">
        <v>1522</v>
      </c>
      <c r="E1369" t="str">
        <f t="shared" si="21"/>
        <v>255-PARTIDO DE LA SIERRA EN TOBALINA</v>
      </c>
    </row>
    <row r="1370" spans="1:5" x14ac:dyDescent="0.3">
      <c r="A1370" s="12">
        <v>9</v>
      </c>
      <c r="B1370" s="14">
        <v>256</v>
      </c>
      <c r="C1370" s="12" t="s">
        <v>1523</v>
      </c>
      <c r="E1370" t="str">
        <f t="shared" si="21"/>
        <v>256-PEDROSA DE DUERO</v>
      </c>
    </row>
    <row r="1371" spans="1:5" x14ac:dyDescent="0.3">
      <c r="A1371" s="12">
        <v>9</v>
      </c>
      <c r="B1371" s="14">
        <v>257</v>
      </c>
      <c r="C1371" s="12" t="s">
        <v>1524</v>
      </c>
      <c r="E1371" t="str">
        <f t="shared" si="21"/>
        <v>257-PEDROSA DEL PARAMO</v>
      </c>
    </row>
    <row r="1372" spans="1:5" x14ac:dyDescent="0.3">
      <c r="A1372" s="12">
        <v>9</v>
      </c>
      <c r="B1372" s="14">
        <v>258</v>
      </c>
      <c r="C1372" s="12" t="s">
        <v>1525</v>
      </c>
      <c r="E1372" t="str">
        <f t="shared" si="21"/>
        <v>258-PEDROSA DEL PRINCIPE</v>
      </c>
    </row>
    <row r="1373" spans="1:5" x14ac:dyDescent="0.3">
      <c r="A1373" s="12">
        <v>9</v>
      </c>
      <c r="B1373" s="14">
        <v>259</v>
      </c>
      <c r="C1373" s="12" t="s">
        <v>1526</v>
      </c>
      <c r="E1373" t="str">
        <f t="shared" si="21"/>
        <v>259-PEDROSA DE RIO URBEL</v>
      </c>
    </row>
    <row r="1374" spans="1:5" x14ac:dyDescent="0.3">
      <c r="A1374" s="12">
        <v>9</v>
      </c>
      <c r="B1374" s="14">
        <v>261</v>
      </c>
      <c r="C1374" s="12" t="s">
        <v>1527</v>
      </c>
      <c r="E1374" t="str">
        <f t="shared" si="21"/>
        <v>261-PEÑARANDA DE DUERO</v>
      </c>
    </row>
    <row r="1375" spans="1:5" x14ac:dyDescent="0.3">
      <c r="A1375" s="12">
        <v>9</v>
      </c>
      <c r="B1375" s="14">
        <v>262</v>
      </c>
      <c r="C1375" s="12" t="s">
        <v>1528</v>
      </c>
      <c r="E1375" t="str">
        <f t="shared" si="21"/>
        <v>262-PERAL DE ARLANZA</v>
      </c>
    </row>
    <row r="1376" spans="1:5" x14ac:dyDescent="0.3">
      <c r="A1376" s="12">
        <v>9</v>
      </c>
      <c r="B1376" s="14">
        <v>265</v>
      </c>
      <c r="C1376" s="12" t="s">
        <v>1529</v>
      </c>
      <c r="E1376" t="str">
        <f t="shared" si="21"/>
        <v>265-PIERNIGAS</v>
      </c>
    </row>
    <row r="1377" spans="1:5" x14ac:dyDescent="0.3">
      <c r="A1377" s="12">
        <v>9</v>
      </c>
      <c r="B1377" s="14">
        <v>266</v>
      </c>
      <c r="C1377" s="12" t="s">
        <v>1530</v>
      </c>
      <c r="E1377" t="str">
        <f t="shared" si="21"/>
        <v>266-PINEDA DE LA SIERRA</v>
      </c>
    </row>
    <row r="1378" spans="1:5" x14ac:dyDescent="0.3">
      <c r="A1378" s="12">
        <v>9</v>
      </c>
      <c r="B1378" s="14">
        <v>267</v>
      </c>
      <c r="C1378" s="12" t="s">
        <v>1531</v>
      </c>
      <c r="E1378" t="str">
        <f t="shared" si="21"/>
        <v>267-PINEDA TRASMONTE</v>
      </c>
    </row>
    <row r="1379" spans="1:5" x14ac:dyDescent="0.3">
      <c r="A1379" s="12">
        <v>9</v>
      </c>
      <c r="B1379" s="14">
        <v>268</v>
      </c>
      <c r="C1379" s="12" t="s">
        <v>1532</v>
      </c>
      <c r="E1379" t="str">
        <f t="shared" si="21"/>
        <v>268-PINILLA DE LOS BARRUECOS</v>
      </c>
    </row>
    <row r="1380" spans="1:5" x14ac:dyDescent="0.3">
      <c r="A1380" s="12">
        <v>9</v>
      </c>
      <c r="B1380" s="14">
        <v>269</v>
      </c>
      <c r="C1380" s="12" t="s">
        <v>1533</v>
      </c>
      <c r="E1380" t="str">
        <f t="shared" si="21"/>
        <v>269-PINILLA DE LOS MOROS</v>
      </c>
    </row>
    <row r="1381" spans="1:5" x14ac:dyDescent="0.3">
      <c r="A1381" s="12">
        <v>9</v>
      </c>
      <c r="B1381" s="14">
        <v>270</v>
      </c>
      <c r="C1381" s="12" t="s">
        <v>1534</v>
      </c>
      <c r="E1381" t="str">
        <f t="shared" si="21"/>
        <v>270-PINILLA TRASMONTE</v>
      </c>
    </row>
    <row r="1382" spans="1:5" x14ac:dyDescent="0.3">
      <c r="A1382" s="12">
        <v>9</v>
      </c>
      <c r="B1382" s="14">
        <v>272</v>
      </c>
      <c r="C1382" s="12" t="s">
        <v>1535</v>
      </c>
      <c r="E1382" t="str">
        <f t="shared" si="21"/>
        <v>272-POZA DE LA SAL</v>
      </c>
    </row>
    <row r="1383" spans="1:5" x14ac:dyDescent="0.3">
      <c r="A1383" s="12">
        <v>9</v>
      </c>
      <c r="B1383" s="14">
        <v>273</v>
      </c>
      <c r="C1383" s="12" t="s">
        <v>1536</v>
      </c>
      <c r="E1383" t="str">
        <f t="shared" si="21"/>
        <v>273-PRADANOS DE BUREBA</v>
      </c>
    </row>
    <row r="1384" spans="1:5" x14ac:dyDescent="0.3">
      <c r="A1384" s="12">
        <v>9</v>
      </c>
      <c r="B1384" s="14">
        <v>274</v>
      </c>
      <c r="C1384" s="12" t="s">
        <v>1537</v>
      </c>
      <c r="E1384" t="str">
        <f t="shared" si="21"/>
        <v>274-PRADOLUENGO</v>
      </c>
    </row>
    <row r="1385" spans="1:5" x14ac:dyDescent="0.3">
      <c r="A1385" s="12">
        <v>9</v>
      </c>
      <c r="B1385" s="14">
        <v>275</v>
      </c>
      <c r="C1385" s="12" t="s">
        <v>1538</v>
      </c>
      <c r="E1385" t="str">
        <f t="shared" si="21"/>
        <v>275-PRESENCIO</v>
      </c>
    </row>
    <row r="1386" spans="1:5" x14ac:dyDescent="0.3">
      <c r="A1386" s="12">
        <v>9</v>
      </c>
      <c r="B1386" s="14">
        <v>276</v>
      </c>
      <c r="C1386" s="12" t="s">
        <v>1539</v>
      </c>
      <c r="E1386" t="str">
        <f t="shared" si="21"/>
        <v>276-PUEBLA DE ARGANZON, LA</v>
      </c>
    </row>
    <row r="1387" spans="1:5" x14ac:dyDescent="0.3">
      <c r="A1387" s="12">
        <v>9</v>
      </c>
      <c r="B1387" s="14">
        <v>277</v>
      </c>
      <c r="C1387" s="12" t="s">
        <v>1540</v>
      </c>
      <c r="E1387" t="str">
        <f t="shared" si="21"/>
        <v>277-PUENTEDURA</v>
      </c>
    </row>
    <row r="1388" spans="1:5" x14ac:dyDescent="0.3">
      <c r="A1388" s="12">
        <v>9</v>
      </c>
      <c r="B1388" s="14">
        <v>279</v>
      </c>
      <c r="C1388" s="12" t="s">
        <v>1541</v>
      </c>
      <c r="E1388" t="str">
        <f t="shared" si="21"/>
        <v>279-QUEMADA</v>
      </c>
    </row>
    <row r="1389" spans="1:5" x14ac:dyDescent="0.3">
      <c r="A1389" s="12">
        <v>9</v>
      </c>
      <c r="B1389" s="14">
        <v>280</v>
      </c>
      <c r="C1389" s="12" t="s">
        <v>1542</v>
      </c>
      <c r="E1389" t="str">
        <f t="shared" si="21"/>
        <v>280-QUINTANABUREBA</v>
      </c>
    </row>
    <row r="1390" spans="1:5" x14ac:dyDescent="0.3">
      <c r="A1390" s="12">
        <v>9</v>
      </c>
      <c r="B1390" s="14">
        <v>281</v>
      </c>
      <c r="C1390" s="12" t="s">
        <v>1543</v>
      </c>
      <c r="E1390" t="str">
        <f t="shared" si="21"/>
        <v>281-QUINTANA DEL PIDIO</v>
      </c>
    </row>
    <row r="1391" spans="1:5" x14ac:dyDescent="0.3">
      <c r="A1391" s="12">
        <v>9</v>
      </c>
      <c r="B1391" s="14">
        <v>283</v>
      </c>
      <c r="C1391" s="12" t="s">
        <v>1544</v>
      </c>
      <c r="E1391" t="str">
        <f t="shared" si="21"/>
        <v>283-QUINTANAELEZ</v>
      </c>
    </row>
    <row r="1392" spans="1:5" x14ac:dyDescent="0.3">
      <c r="A1392" s="12">
        <v>9</v>
      </c>
      <c r="B1392" s="14">
        <v>287</v>
      </c>
      <c r="C1392" s="12" t="s">
        <v>1545</v>
      </c>
      <c r="E1392" t="str">
        <f t="shared" si="21"/>
        <v>287-QUINTANAORTUÑO</v>
      </c>
    </row>
    <row r="1393" spans="1:5" x14ac:dyDescent="0.3">
      <c r="A1393" s="12">
        <v>9</v>
      </c>
      <c r="B1393" s="14">
        <v>288</v>
      </c>
      <c r="C1393" s="12" t="s">
        <v>1546</v>
      </c>
      <c r="E1393" t="str">
        <f t="shared" si="21"/>
        <v>288-QUINTANAPALLA</v>
      </c>
    </row>
    <row r="1394" spans="1:5" x14ac:dyDescent="0.3">
      <c r="A1394" s="12">
        <v>9</v>
      </c>
      <c r="B1394" s="14">
        <v>289</v>
      </c>
      <c r="C1394" s="12" t="s">
        <v>1547</v>
      </c>
      <c r="E1394" t="str">
        <f t="shared" si="21"/>
        <v>289-QUINTANAR DE LA SIERRA</v>
      </c>
    </row>
    <row r="1395" spans="1:5" x14ac:dyDescent="0.3">
      <c r="A1395" s="12">
        <v>9</v>
      </c>
      <c r="B1395" s="14">
        <v>292</v>
      </c>
      <c r="C1395" s="12" t="s">
        <v>1548</v>
      </c>
      <c r="E1395" t="str">
        <f t="shared" si="21"/>
        <v>292-QUINTANAVIDES</v>
      </c>
    </row>
    <row r="1396" spans="1:5" x14ac:dyDescent="0.3">
      <c r="A1396" s="12">
        <v>9</v>
      </c>
      <c r="B1396" s="14">
        <v>294</v>
      </c>
      <c r="C1396" s="12" t="s">
        <v>1549</v>
      </c>
      <c r="E1396" t="str">
        <f t="shared" si="21"/>
        <v>294-QUINTANILLA DE LA MATA</v>
      </c>
    </row>
    <row r="1397" spans="1:5" x14ac:dyDescent="0.3">
      <c r="A1397" s="12">
        <v>9</v>
      </c>
      <c r="B1397" s="14">
        <v>295</v>
      </c>
      <c r="C1397" s="12" t="s">
        <v>1550</v>
      </c>
      <c r="E1397" t="str">
        <f t="shared" si="21"/>
        <v>295-QUINTANILLA DEL COCO</v>
      </c>
    </row>
    <row r="1398" spans="1:5" x14ac:dyDescent="0.3">
      <c r="A1398" s="12">
        <v>9</v>
      </c>
      <c r="B1398" s="14">
        <v>297</v>
      </c>
      <c r="C1398" s="12" t="s">
        <v>1551</v>
      </c>
      <c r="E1398" t="str">
        <f t="shared" si="21"/>
        <v>297-QUINTANILLAS, LAS</v>
      </c>
    </row>
    <row r="1399" spans="1:5" x14ac:dyDescent="0.3">
      <c r="A1399" s="12">
        <v>9</v>
      </c>
      <c r="B1399" s="14">
        <v>298</v>
      </c>
      <c r="C1399" s="12" t="s">
        <v>1552</v>
      </c>
      <c r="E1399" t="str">
        <f t="shared" si="21"/>
        <v>298-QUINTANILLA SAN GARCIA</v>
      </c>
    </row>
    <row r="1400" spans="1:5" x14ac:dyDescent="0.3">
      <c r="A1400" s="12">
        <v>9</v>
      </c>
      <c r="B1400" s="14">
        <v>301</v>
      </c>
      <c r="C1400" s="12" t="s">
        <v>1553</v>
      </c>
      <c r="E1400" t="str">
        <f t="shared" si="21"/>
        <v>301-QUINTANILLA VIVAR</v>
      </c>
    </row>
    <row r="1401" spans="1:5" x14ac:dyDescent="0.3">
      <c r="A1401" s="12">
        <v>9</v>
      </c>
      <c r="B1401" s="14">
        <v>302</v>
      </c>
      <c r="C1401" s="12" t="s">
        <v>1554</v>
      </c>
      <c r="E1401" t="str">
        <f t="shared" si="21"/>
        <v>302-RABANERA DEL PINAR</v>
      </c>
    </row>
    <row r="1402" spans="1:5" x14ac:dyDescent="0.3">
      <c r="A1402" s="12">
        <v>9</v>
      </c>
      <c r="B1402" s="14">
        <v>303</v>
      </c>
      <c r="C1402" s="12" t="s">
        <v>1555</v>
      </c>
      <c r="E1402" t="str">
        <f t="shared" si="21"/>
        <v>303-RABANOS</v>
      </c>
    </row>
    <row r="1403" spans="1:5" x14ac:dyDescent="0.3">
      <c r="A1403" s="12">
        <v>9</v>
      </c>
      <c r="B1403" s="14">
        <v>304</v>
      </c>
      <c r="C1403" s="12" t="s">
        <v>1556</v>
      </c>
      <c r="E1403" t="str">
        <f t="shared" si="21"/>
        <v>304-RABE DE LAS CALZADAS</v>
      </c>
    </row>
    <row r="1404" spans="1:5" x14ac:dyDescent="0.3">
      <c r="A1404" s="12">
        <v>9</v>
      </c>
      <c r="B1404" s="14">
        <v>306</v>
      </c>
      <c r="C1404" s="12" t="s">
        <v>1557</v>
      </c>
      <c r="E1404" t="str">
        <f t="shared" si="21"/>
        <v>306-REBOLLEDO DE LA TORRE</v>
      </c>
    </row>
    <row r="1405" spans="1:5" x14ac:dyDescent="0.3">
      <c r="A1405" s="12">
        <v>9</v>
      </c>
      <c r="B1405" s="14">
        <v>307</v>
      </c>
      <c r="C1405" s="12" t="s">
        <v>1558</v>
      </c>
      <c r="E1405" t="str">
        <f t="shared" si="21"/>
        <v>307-REDECILLA DEL CAMINO</v>
      </c>
    </row>
    <row r="1406" spans="1:5" x14ac:dyDescent="0.3">
      <c r="A1406" s="12">
        <v>9</v>
      </c>
      <c r="B1406" s="14">
        <v>308</v>
      </c>
      <c r="C1406" s="12" t="s">
        <v>1559</v>
      </c>
      <c r="E1406" t="str">
        <f t="shared" si="21"/>
        <v>308-REDECILLA DEL CAMPO</v>
      </c>
    </row>
    <row r="1407" spans="1:5" x14ac:dyDescent="0.3">
      <c r="A1407" s="12">
        <v>9</v>
      </c>
      <c r="B1407" s="14">
        <v>309</v>
      </c>
      <c r="C1407" s="12" t="s">
        <v>1560</v>
      </c>
      <c r="E1407" t="str">
        <f t="shared" si="21"/>
        <v>309-REGUMIEL DE LA SIERRA</v>
      </c>
    </row>
    <row r="1408" spans="1:5" x14ac:dyDescent="0.3">
      <c r="A1408" s="12">
        <v>9</v>
      </c>
      <c r="B1408" s="14">
        <v>310</v>
      </c>
      <c r="C1408" s="12" t="s">
        <v>1561</v>
      </c>
      <c r="E1408" t="str">
        <f t="shared" si="21"/>
        <v>310-REINOSO</v>
      </c>
    </row>
    <row r="1409" spans="1:5" x14ac:dyDescent="0.3">
      <c r="A1409" s="12">
        <v>9</v>
      </c>
      <c r="B1409" s="14">
        <v>311</v>
      </c>
      <c r="C1409" s="12" t="s">
        <v>1562</v>
      </c>
      <c r="E1409" t="str">
        <f t="shared" si="21"/>
        <v>311-RETUERTA</v>
      </c>
    </row>
    <row r="1410" spans="1:5" x14ac:dyDescent="0.3">
      <c r="A1410" s="12">
        <v>9</v>
      </c>
      <c r="B1410" s="14">
        <v>312</v>
      </c>
      <c r="C1410" s="12" t="s">
        <v>1563</v>
      </c>
      <c r="E1410" t="str">
        <f t="shared" si="21"/>
        <v>312-REVILLA Y AHEDO, LA</v>
      </c>
    </row>
    <row r="1411" spans="1:5" x14ac:dyDescent="0.3">
      <c r="A1411" s="12">
        <v>9</v>
      </c>
      <c r="B1411" s="14">
        <v>314</v>
      </c>
      <c r="C1411" s="12" t="s">
        <v>1564</v>
      </c>
      <c r="E1411" t="str">
        <f t="shared" ref="E1411:E1474" si="22">CONCATENATE(B1411,"-",C1411)</f>
        <v>314-REVILLA DEL CAMPO</v>
      </c>
    </row>
    <row r="1412" spans="1:5" x14ac:dyDescent="0.3">
      <c r="A1412" s="12">
        <v>9</v>
      </c>
      <c r="B1412" s="14">
        <v>315</v>
      </c>
      <c r="C1412" s="12" t="s">
        <v>1565</v>
      </c>
      <c r="E1412" t="str">
        <f t="shared" si="22"/>
        <v>315-REVILLARRUZ</v>
      </c>
    </row>
    <row r="1413" spans="1:5" x14ac:dyDescent="0.3">
      <c r="A1413" s="12">
        <v>9</v>
      </c>
      <c r="B1413" s="14">
        <v>316</v>
      </c>
      <c r="C1413" s="12" t="s">
        <v>1566</v>
      </c>
      <c r="E1413" t="str">
        <f t="shared" si="22"/>
        <v>316-REVILLA VALLEJERA</v>
      </c>
    </row>
    <row r="1414" spans="1:5" x14ac:dyDescent="0.3">
      <c r="A1414" s="12">
        <v>9</v>
      </c>
      <c r="B1414" s="14">
        <v>317</v>
      </c>
      <c r="C1414" s="12" t="s">
        <v>1567</v>
      </c>
      <c r="E1414" t="str">
        <f t="shared" si="22"/>
        <v>317-REZMONDO</v>
      </c>
    </row>
    <row r="1415" spans="1:5" x14ac:dyDescent="0.3">
      <c r="A1415" s="12">
        <v>9</v>
      </c>
      <c r="B1415" s="14">
        <v>318</v>
      </c>
      <c r="C1415" s="12" t="s">
        <v>1568</v>
      </c>
      <c r="E1415" t="str">
        <f t="shared" si="22"/>
        <v>318-RIOCAVADO DE LA SIERRA</v>
      </c>
    </row>
    <row r="1416" spans="1:5" x14ac:dyDescent="0.3">
      <c r="A1416" s="12">
        <v>9</v>
      </c>
      <c r="B1416" s="14">
        <v>321</v>
      </c>
      <c r="C1416" s="12" t="s">
        <v>1569</v>
      </c>
      <c r="E1416" t="str">
        <f t="shared" si="22"/>
        <v>321-ROA</v>
      </c>
    </row>
    <row r="1417" spans="1:5" x14ac:dyDescent="0.3">
      <c r="A1417" s="12">
        <v>9</v>
      </c>
      <c r="B1417" s="14">
        <v>323</v>
      </c>
      <c r="C1417" s="12" t="s">
        <v>1570</v>
      </c>
      <c r="E1417" t="str">
        <f t="shared" si="22"/>
        <v>323-ROJAS</v>
      </c>
    </row>
    <row r="1418" spans="1:5" x14ac:dyDescent="0.3">
      <c r="A1418" s="12">
        <v>9</v>
      </c>
      <c r="B1418" s="14">
        <v>325</v>
      </c>
      <c r="C1418" s="12" t="s">
        <v>1571</v>
      </c>
      <c r="E1418" t="str">
        <f t="shared" si="22"/>
        <v>325-ROYUELA DE RIO FRANCO</v>
      </c>
    </row>
    <row r="1419" spans="1:5" x14ac:dyDescent="0.3">
      <c r="A1419" s="12">
        <v>9</v>
      </c>
      <c r="B1419" s="14">
        <v>326</v>
      </c>
      <c r="C1419" s="12" t="s">
        <v>1572</v>
      </c>
      <c r="E1419" t="str">
        <f t="shared" si="22"/>
        <v>326-RUBENA</v>
      </c>
    </row>
    <row r="1420" spans="1:5" x14ac:dyDescent="0.3">
      <c r="A1420" s="12">
        <v>9</v>
      </c>
      <c r="B1420" s="14">
        <v>327</v>
      </c>
      <c r="C1420" s="12" t="s">
        <v>1573</v>
      </c>
      <c r="E1420" t="str">
        <f t="shared" si="22"/>
        <v>327-RUBLACEDO DE ABAJO</v>
      </c>
    </row>
    <row r="1421" spans="1:5" x14ac:dyDescent="0.3">
      <c r="A1421" s="12">
        <v>9</v>
      </c>
      <c r="B1421" s="14">
        <v>328</v>
      </c>
      <c r="C1421" s="12" t="s">
        <v>1574</v>
      </c>
      <c r="E1421" t="str">
        <f t="shared" si="22"/>
        <v>328-RUCANDIO</v>
      </c>
    </row>
    <row r="1422" spans="1:5" x14ac:dyDescent="0.3">
      <c r="A1422" s="12">
        <v>9</v>
      </c>
      <c r="B1422" s="14">
        <v>329</v>
      </c>
      <c r="C1422" s="12" t="s">
        <v>1575</v>
      </c>
      <c r="E1422" t="str">
        <f t="shared" si="22"/>
        <v>329-SALAS DE BUREBA</v>
      </c>
    </row>
    <row r="1423" spans="1:5" x14ac:dyDescent="0.3">
      <c r="A1423" s="12">
        <v>9</v>
      </c>
      <c r="B1423" s="14">
        <v>330</v>
      </c>
      <c r="C1423" s="12" t="s">
        <v>1576</v>
      </c>
      <c r="E1423" t="str">
        <f t="shared" si="22"/>
        <v>330-SALAS DE LOS INFANTES</v>
      </c>
    </row>
    <row r="1424" spans="1:5" x14ac:dyDescent="0.3">
      <c r="A1424" s="12">
        <v>9</v>
      </c>
      <c r="B1424" s="14">
        <v>332</v>
      </c>
      <c r="C1424" s="12" t="s">
        <v>1577</v>
      </c>
      <c r="E1424" t="str">
        <f t="shared" si="22"/>
        <v>332-SALDAÑA DE BURGOS</v>
      </c>
    </row>
    <row r="1425" spans="1:5" x14ac:dyDescent="0.3">
      <c r="A1425" s="12">
        <v>9</v>
      </c>
      <c r="B1425" s="14">
        <v>334</v>
      </c>
      <c r="C1425" s="12" t="s">
        <v>1578</v>
      </c>
      <c r="E1425" t="str">
        <f t="shared" si="22"/>
        <v>334-SALINILLAS DE BUREBA</v>
      </c>
    </row>
    <row r="1426" spans="1:5" x14ac:dyDescent="0.3">
      <c r="A1426" s="12">
        <v>9</v>
      </c>
      <c r="B1426" s="14">
        <v>335</v>
      </c>
      <c r="C1426" s="12" t="s">
        <v>1579</v>
      </c>
      <c r="E1426" t="str">
        <f t="shared" si="22"/>
        <v>335-SAN ADRIAN DE JUARROS</v>
      </c>
    </row>
    <row r="1427" spans="1:5" x14ac:dyDescent="0.3">
      <c r="A1427" s="12">
        <v>9</v>
      </c>
      <c r="B1427" s="14">
        <v>337</v>
      </c>
      <c r="C1427" s="12" t="s">
        <v>1580</v>
      </c>
      <c r="E1427" t="str">
        <f t="shared" si="22"/>
        <v>337-SAN JUAN DEL MONTE</v>
      </c>
    </row>
    <row r="1428" spans="1:5" x14ac:dyDescent="0.3">
      <c r="A1428" s="12">
        <v>9</v>
      </c>
      <c r="B1428" s="14">
        <v>338</v>
      </c>
      <c r="C1428" s="12" t="s">
        <v>1581</v>
      </c>
      <c r="E1428" t="str">
        <f t="shared" si="22"/>
        <v>338-SAN MAMES DE BURGOS</v>
      </c>
    </row>
    <row r="1429" spans="1:5" x14ac:dyDescent="0.3">
      <c r="A1429" s="12">
        <v>9</v>
      </c>
      <c r="B1429" s="14">
        <v>339</v>
      </c>
      <c r="C1429" s="12" t="s">
        <v>1582</v>
      </c>
      <c r="E1429" t="str">
        <f t="shared" si="22"/>
        <v>339-SAN MARTIN DE RUBIALES</v>
      </c>
    </row>
    <row r="1430" spans="1:5" x14ac:dyDescent="0.3">
      <c r="A1430" s="12">
        <v>9</v>
      </c>
      <c r="B1430" s="14">
        <v>340</v>
      </c>
      <c r="C1430" s="12" t="s">
        <v>1583</v>
      </c>
      <c r="E1430" t="str">
        <f t="shared" si="22"/>
        <v>340-SAN MILLAN DE LARA</v>
      </c>
    </row>
    <row r="1431" spans="1:5" x14ac:dyDescent="0.3">
      <c r="A1431" s="12">
        <v>9</v>
      </c>
      <c r="B1431" s="14">
        <v>343</v>
      </c>
      <c r="C1431" s="12" t="s">
        <v>1584</v>
      </c>
      <c r="E1431" t="str">
        <f t="shared" si="22"/>
        <v>343-SANTA CECILIA</v>
      </c>
    </row>
    <row r="1432" spans="1:5" x14ac:dyDescent="0.3">
      <c r="A1432" s="12">
        <v>9</v>
      </c>
      <c r="B1432" s="14">
        <v>345</v>
      </c>
      <c r="C1432" s="12" t="s">
        <v>1585</v>
      </c>
      <c r="E1432" t="str">
        <f t="shared" si="22"/>
        <v>345-SANTA CRUZ DE LA SALCEDA</v>
      </c>
    </row>
    <row r="1433" spans="1:5" x14ac:dyDescent="0.3">
      <c r="A1433" s="12">
        <v>9</v>
      </c>
      <c r="B1433" s="14">
        <v>346</v>
      </c>
      <c r="C1433" s="12" t="s">
        <v>1586</v>
      </c>
      <c r="E1433" t="str">
        <f t="shared" si="22"/>
        <v>346-SANTA CRUZ DEL VALLE URBION</v>
      </c>
    </row>
    <row r="1434" spans="1:5" x14ac:dyDescent="0.3">
      <c r="A1434" s="12">
        <v>9</v>
      </c>
      <c r="B1434" s="14">
        <v>347</v>
      </c>
      <c r="C1434" s="12" t="s">
        <v>1587</v>
      </c>
      <c r="E1434" t="str">
        <f t="shared" si="22"/>
        <v>347-SANTA GADEA DEL CID</v>
      </c>
    </row>
    <row r="1435" spans="1:5" x14ac:dyDescent="0.3">
      <c r="A1435" s="12">
        <v>9</v>
      </c>
      <c r="B1435" s="14">
        <v>348</v>
      </c>
      <c r="C1435" s="12" t="s">
        <v>1588</v>
      </c>
      <c r="E1435" t="str">
        <f t="shared" si="22"/>
        <v>348-SANTA INES</v>
      </c>
    </row>
    <row r="1436" spans="1:5" x14ac:dyDescent="0.3">
      <c r="A1436" s="12">
        <v>9</v>
      </c>
      <c r="B1436" s="14">
        <v>350</v>
      </c>
      <c r="C1436" s="12" t="s">
        <v>1589</v>
      </c>
      <c r="E1436" t="str">
        <f t="shared" si="22"/>
        <v>350-SANTA MARIA DEL CAMPO</v>
      </c>
    </row>
    <row r="1437" spans="1:5" x14ac:dyDescent="0.3">
      <c r="A1437" s="12">
        <v>9</v>
      </c>
      <c r="B1437" s="14">
        <v>351</v>
      </c>
      <c r="C1437" s="12" t="s">
        <v>1590</v>
      </c>
      <c r="E1437" t="str">
        <f t="shared" si="22"/>
        <v>351-SANTA MARIA DEL INVIERNO</v>
      </c>
    </row>
    <row r="1438" spans="1:5" x14ac:dyDescent="0.3">
      <c r="A1438" s="12">
        <v>9</v>
      </c>
      <c r="B1438" s="14">
        <v>352</v>
      </c>
      <c r="C1438" s="12" t="s">
        <v>1591</v>
      </c>
      <c r="E1438" t="str">
        <f t="shared" si="22"/>
        <v>352-SANTA MARIA DEL MERCADILLO</v>
      </c>
    </row>
    <row r="1439" spans="1:5" x14ac:dyDescent="0.3">
      <c r="A1439" s="12">
        <v>9</v>
      </c>
      <c r="B1439" s="14">
        <v>353</v>
      </c>
      <c r="C1439" s="12" t="s">
        <v>1592</v>
      </c>
      <c r="E1439" t="str">
        <f t="shared" si="22"/>
        <v>353-SANTA MARIA RIVARREDONDA</v>
      </c>
    </row>
    <row r="1440" spans="1:5" x14ac:dyDescent="0.3">
      <c r="A1440" s="12">
        <v>9</v>
      </c>
      <c r="B1440" s="14">
        <v>354</v>
      </c>
      <c r="C1440" s="12" t="s">
        <v>1593</v>
      </c>
      <c r="E1440" t="str">
        <f t="shared" si="22"/>
        <v>354-SANTA OLALLA DE BUREBA</v>
      </c>
    </row>
    <row r="1441" spans="1:5" x14ac:dyDescent="0.3">
      <c r="A1441" s="12">
        <v>9</v>
      </c>
      <c r="B1441" s="14">
        <v>355</v>
      </c>
      <c r="C1441" s="12" t="s">
        <v>1594</v>
      </c>
      <c r="E1441" t="str">
        <f t="shared" si="22"/>
        <v>355-SANTIBAÑEZ DE ESGUEVA</v>
      </c>
    </row>
    <row r="1442" spans="1:5" x14ac:dyDescent="0.3">
      <c r="A1442" s="12">
        <v>9</v>
      </c>
      <c r="B1442" s="14">
        <v>356</v>
      </c>
      <c r="C1442" s="12" t="s">
        <v>1595</v>
      </c>
      <c r="E1442" t="str">
        <f t="shared" si="22"/>
        <v>356-SANTIBAÑEZ DEL VAL</v>
      </c>
    </row>
    <row r="1443" spans="1:5" x14ac:dyDescent="0.3">
      <c r="A1443" s="12">
        <v>9</v>
      </c>
      <c r="B1443" s="14">
        <v>358</v>
      </c>
      <c r="C1443" s="12" t="s">
        <v>1596</v>
      </c>
      <c r="E1443" t="str">
        <f t="shared" si="22"/>
        <v>358-SANTO DOMINGO DE SILOS</v>
      </c>
    </row>
    <row r="1444" spans="1:5" x14ac:dyDescent="0.3">
      <c r="A1444" s="12">
        <v>9</v>
      </c>
      <c r="B1444" s="14">
        <v>360</v>
      </c>
      <c r="C1444" s="12" t="s">
        <v>1597</v>
      </c>
      <c r="E1444" t="str">
        <f t="shared" si="22"/>
        <v>360-SAN VICENTE DEL VALLE</v>
      </c>
    </row>
    <row r="1445" spans="1:5" x14ac:dyDescent="0.3">
      <c r="A1445" s="12">
        <v>9</v>
      </c>
      <c r="B1445" s="14">
        <v>361</v>
      </c>
      <c r="C1445" s="12" t="s">
        <v>1598</v>
      </c>
      <c r="E1445" t="str">
        <f t="shared" si="22"/>
        <v>361-SARGENTES DE LA LORA</v>
      </c>
    </row>
    <row r="1446" spans="1:5" x14ac:dyDescent="0.3">
      <c r="A1446" s="12">
        <v>9</v>
      </c>
      <c r="B1446" s="14">
        <v>362</v>
      </c>
      <c r="C1446" s="12" t="s">
        <v>1599</v>
      </c>
      <c r="E1446" t="str">
        <f t="shared" si="22"/>
        <v>362-SARRACIN</v>
      </c>
    </row>
    <row r="1447" spans="1:5" x14ac:dyDescent="0.3">
      <c r="A1447" s="12">
        <v>9</v>
      </c>
      <c r="B1447" s="14">
        <v>363</v>
      </c>
      <c r="C1447" s="12" t="s">
        <v>1600</v>
      </c>
      <c r="E1447" t="str">
        <f t="shared" si="22"/>
        <v>363-SASAMON</v>
      </c>
    </row>
    <row r="1448" spans="1:5" x14ac:dyDescent="0.3">
      <c r="A1448" s="12">
        <v>9</v>
      </c>
      <c r="B1448" s="14">
        <v>365</v>
      </c>
      <c r="C1448" s="12" t="s">
        <v>1601</v>
      </c>
      <c r="E1448" t="str">
        <f t="shared" si="22"/>
        <v>365-SEQUERA DE HAZA, LA</v>
      </c>
    </row>
    <row r="1449" spans="1:5" x14ac:dyDescent="0.3">
      <c r="A1449" s="12">
        <v>9</v>
      </c>
      <c r="B1449" s="14">
        <v>366</v>
      </c>
      <c r="C1449" s="12" t="s">
        <v>1602</v>
      </c>
      <c r="E1449" t="str">
        <f t="shared" si="22"/>
        <v>366-SOLARANA</v>
      </c>
    </row>
    <row r="1450" spans="1:5" x14ac:dyDescent="0.3">
      <c r="A1450" s="12">
        <v>9</v>
      </c>
      <c r="B1450" s="14">
        <v>368</v>
      </c>
      <c r="C1450" s="12" t="s">
        <v>1603</v>
      </c>
      <c r="E1450" t="str">
        <f t="shared" si="22"/>
        <v>368-SORDILLOS</v>
      </c>
    </row>
    <row r="1451" spans="1:5" x14ac:dyDescent="0.3">
      <c r="A1451" s="12">
        <v>9</v>
      </c>
      <c r="B1451" s="14">
        <v>369</v>
      </c>
      <c r="C1451" s="12" t="s">
        <v>1604</v>
      </c>
      <c r="E1451" t="str">
        <f t="shared" si="22"/>
        <v>369-SOTILLO DE LA RIBERA</v>
      </c>
    </row>
    <row r="1452" spans="1:5" x14ac:dyDescent="0.3">
      <c r="A1452" s="12">
        <v>9</v>
      </c>
      <c r="B1452" s="14">
        <v>372</v>
      </c>
      <c r="C1452" s="12" t="s">
        <v>1605</v>
      </c>
      <c r="E1452" t="str">
        <f t="shared" si="22"/>
        <v>372-SOTRAGERO</v>
      </c>
    </row>
    <row r="1453" spans="1:5" x14ac:dyDescent="0.3">
      <c r="A1453" s="12">
        <v>9</v>
      </c>
      <c r="B1453" s="14">
        <v>373</v>
      </c>
      <c r="C1453" s="12" t="s">
        <v>1606</v>
      </c>
      <c r="E1453" t="str">
        <f t="shared" si="22"/>
        <v>373-SOTRESGUDO</v>
      </c>
    </row>
    <row r="1454" spans="1:5" x14ac:dyDescent="0.3">
      <c r="A1454" s="12">
        <v>9</v>
      </c>
      <c r="B1454" s="14">
        <v>374</v>
      </c>
      <c r="C1454" s="12" t="s">
        <v>1607</v>
      </c>
      <c r="E1454" t="str">
        <f t="shared" si="22"/>
        <v>374-SUSINOS DEL PARAMO</v>
      </c>
    </row>
    <row r="1455" spans="1:5" x14ac:dyDescent="0.3">
      <c r="A1455" s="12">
        <v>9</v>
      </c>
      <c r="B1455" s="14">
        <v>375</v>
      </c>
      <c r="C1455" s="12" t="s">
        <v>1608</v>
      </c>
      <c r="E1455" t="str">
        <f t="shared" si="22"/>
        <v>375-TAMARON</v>
      </c>
    </row>
    <row r="1456" spans="1:5" x14ac:dyDescent="0.3">
      <c r="A1456" s="12">
        <v>9</v>
      </c>
      <c r="B1456" s="14">
        <v>377</v>
      </c>
      <c r="C1456" s="12" t="s">
        <v>1609</v>
      </c>
      <c r="E1456" t="str">
        <f t="shared" si="22"/>
        <v>377-TARDAJOS</v>
      </c>
    </row>
    <row r="1457" spans="1:5" x14ac:dyDescent="0.3">
      <c r="A1457" s="12">
        <v>9</v>
      </c>
      <c r="B1457" s="14">
        <v>378</v>
      </c>
      <c r="C1457" s="12" t="s">
        <v>1610</v>
      </c>
      <c r="E1457" t="str">
        <f t="shared" si="22"/>
        <v>378-TEJADA</v>
      </c>
    </row>
    <row r="1458" spans="1:5" x14ac:dyDescent="0.3">
      <c r="A1458" s="12">
        <v>9</v>
      </c>
      <c r="B1458" s="14">
        <v>380</v>
      </c>
      <c r="C1458" s="12" t="s">
        <v>1611</v>
      </c>
      <c r="E1458" t="str">
        <f t="shared" si="22"/>
        <v>380-TERRADILLOS DE ESGUEVA</v>
      </c>
    </row>
    <row r="1459" spans="1:5" x14ac:dyDescent="0.3">
      <c r="A1459" s="12">
        <v>9</v>
      </c>
      <c r="B1459" s="14">
        <v>381</v>
      </c>
      <c r="C1459" s="12" t="s">
        <v>1612</v>
      </c>
      <c r="E1459" t="str">
        <f t="shared" si="22"/>
        <v>381-TINIEBLAS DE LA SIERRA</v>
      </c>
    </row>
    <row r="1460" spans="1:5" x14ac:dyDescent="0.3">
      <c r="A1460" s="12">
        <v>9</v>
      </c>
      <c r="B1460" s="14">
        <v>382</v>
      </c>
      <c r="C1460" s="12" t="s">
        <v>1613</v>
      </c>
      <c r="E1460" t="str">
        <f t="shared" si="22"/>
        <v>382-TOBAR</v>
      </c>
    </row>
    <row r="1461" spans="1:5" x14ac:dyDescent="0.3">
      <c r="A1461" s="12">
        <v>9</v>
      </c>
      <c r="B1461" s="14">
        <v>384</v>
      </c>
      <c r="C1461" s="12" t="s">
        <v>1614</v>
      </c>
      <c r="E1461" t="str">
        <f t="shared" si="22"/>
        <v>384-TORDOMAR</v>
      </c>
    </row>
    <row r="1462" spans="1:5" x14ac:dyDescent="0.3">
      <c r="A1462" s="12">
        <v>9</v>
      </c>
      <c r="B1462" s="14">
        <v>386</v>
      </c>
      <c r="C1462" s="12" t="s">
        <v>1615</v>
      </c>
      <c r="E1462" t="str">
        <f t="shared" si="22"/>
        <v>386-TORRECILLA DEL MONTE</v>
      </c>
    </row>
    <row r="1463" spans="1:5" x14ac:dyDescent="0.3">
      <c r="A1463" s="12">
        <v>9</v>
      </c>
      <c r="B1463" s="14">
        <v>387</v>
      </c>
      <c r="C1463" s="12" t="s">
        <v>1616</v>
      </c>
      <c r="E1463" t="str">
        <f t="shared" si="22"/>
        <v>387-TORREGALINDO</v>
      </c>
    </row>
    <row r="1464" spans="1:5" x14ac:dyDescent="0.3">
      <c r="A1464" s="12">
        <v>9</v>
      </c>
      <c r="B1464" s="14">
        <v>388</v>
      </c>
      <c r="C1464" s="12" t="s">
        <v>1617</v>
      </c>
      <c r="E1464" t="str">
        <f t="shared" si="22"/>
        <v>388-TORRELARA</v>
      </c>
    </row>
    <row r="1465" spans="1:5" x14ac:dyDescent="0.3">
      <c r="A1465" s="12">
        <v>9</v>
      </c>
      <c r="B1465" s="14">
        <v>389</v>
      </c>
      <c r="C1465" s="12" t="s">
        <v>1618</v>
      </c>
      <c r="E1465" t="str">
        <f t="shared" si="22"/>
        <v>389-TORREPADRE</v>
      </c>
    </row>
    <row r="1466" spans="1:5" x14ac:dyDescent="0.3">
      <c r="A1466" s="12">
        <v>9</v>
      </c>
      <c r="B1466" s="14">
        <v>390</v>
      </c>
      <c r="C1466" s="12" t="s">
        <v>1619</v>
      </c>
      <c r="E1466" t="str">
        <f t="shared" si="22"/>
        <v>390-TORRESANDINO</v>
      </c>
    </row>
    <row r="1467" spans="1:5" x14ac:dyDescent="0.3">
      <c r="A1467" s="12">
        <v>9</v>
      </c>
      <c r="B1467" s="14">
        <v>391</v>
      </c>
      <c r="C1467" s="12" t="s">
        <v>1620</v>
      </c>
      <c r="E1467" t="str">
        <f t="shared" si="22"/>
        <v>391-TORTOLES DE ESGUEVA</v>
      </c>
    </row>
    <row r="1468" spans="1:5" x14ac:dyDescent="0.3">
      <c r="A1468" s="12">
        <v>9</v>
      </c>
      <c r="B1468" s="14">
        <v>392</v>
      </c>
      <c r="C1468" s="12" t="s">
        <v>1621</v>
      </c>
      <c r="E1468" t="str">
        <f t="shared" si="22"/>
        <v>392-TOSANTOS</v>
      </c>
    </row>
    <row r="1469" spans="1:5" x14ac:dyDescent="0.3">
      <c r="A1469" s="12">
        <v>9</v>
      </c>
      <c r="B1469" s="14">
        <v>394</v>
      </c>
      <c r="C1469" s="12" t="s">
        <v>1622</v>
      </c>
      <c r="E1469" t="str">
        <f t="shared" si="22"/>
        <v>394-TRESPADERNE</v>
      </c>
    </row>
    <row r="1470" spans="1:5" x14ac:dyDescent="0.3">
      <c r="A1470" s="12">
        <v>9</v>
      </c>
      <c r="B1470" s="14">
        <v>395</v>
      </c>
      <c r="C1470" s="12" t="s">
        <v>1623</v>
      </c>
      <c r="E1470" t="str">
        <f t="shared" si="22"/>
        <v>395-TUBILLA DEL AGUA</v>
      </c>
    </row>
    <row r="1471" spans="1:5" x14ac:dyDescent="0.3">
      <c r="A1471" s="12">
        <v>9</v>
      </c>
      <c r="B1471" s="14">
        <v>396</v>
      </c>
      <c r="C1471" s="12" t="s">
        <v>1624</v>
      </c>
      <c r="E1471" t="str">
        <f t="shared" si="22"/>
        <v>396-TUBILLA DEL LAGO</v>
      </c>
    </row>
    <row r="1472" spans="1:5" x14ac:dyDescent="0.3">
      <c r="A1472" s="12">
        <v>9</v>
      </c>
      <c r="B1472" s="14">
        <v>398</v>
      </c>
      <c r="C1472" s="12" t="s">
        <v>1625</v>
      </c>
      <c r="E1472" t="str">
        <f t="shared" si="22"/>
        <v>398-URBEL DEL CASTILLO</v>
      </c>
    </row>
    <row r="1473" spans="1:5" x14ac:dyDescent="0.3">
      <c r="A1473" s="12">
        <v>9</v>
      </c>
      <c r="B1473" s="14">
        <v>400</v>
      </c>
      <c r="C1473" s="12" t="s">
        <v>1626</v>
      </c>
      <c r="E1473" t="str">
        <f t="shared" si="22"/>
        <v>400-VADOCONDES</v>
      </c>
    </row>
    <row r="1474" spans="1:5" x14ac:dyDescent="0.3">
      <c r="A1474" s="12">
        <v>9</v>
      </c>
      <c r="B1474" s="14">
        <v>403</v>
      </c>
      <c r="C1474" s="12" t="s">
        <v>1627</v>
      </c>
      <c r="E1474" t="str">
        <f t="shared" si="22"/>
        <v>403-VALDEANDE</v>
      </c>
    </row>
    <row r="1475" spans="1:5" x14ac:dyDescent="0.3">
      <c r="A1475" s="12">
        <v>9</v>
      </c>
      <c r="B1475" s="14">
        <v>405</v>
      </c>
      <c r="C1475" s="12" t="s">
        <v>1628</v>
      </c>
      <c r="E1475" t="str">
        <f t="shared" ref="E1475:E1538" si="23">CONCATENATE(B1475,"-",C1475)</f>
        <v>405-VALDEZATE</v>
      </c>
    </row>
    <row r="1476" spans="1:5" x14ac:dyDescent="0.3">
      <c r="A1476" s="12">
        <v>9</v>
      </c>
      <c r="B1476" s="14">
        <v>406</v>
      </c>
      <c r="C1476" s="12" t="s">
        <v>1629</v>
      </c>
      <c r="E1476" t="str">
        <f t="shared" si="23"/>
        <v>406-VALDORROS</v>
      </c>
    </row>
    <row r="1477" spans="1:5" x14ac:dyDescent="0.3">
      <c r="A1477" s="12">
        <v>9</v>
      </c>
      <c r="B1477" s="14">
        <v>407</v>
      </c>
      <c r="C1477" s="12" t="s">
        <v>1630</v>
      </c>
      <c r="E1477" t="str">
        <f t="shared" si="23"/>
        <v>407-VALMALA</v>
      </c>
    </row>
    <row r="1478" spans="1:5" x14ac:dyDescent="0.3">
      <c r="A1478" s="12">
        <v>9</v>
      </c>
      <c r="B1478" s="14">
        <v>408</v>
      </c>
      <c r="C1478" s="12" t="s">
        <v>1631</v>
      </c>
      <c r="E1478" t="str">
        <f t="shared" si="23"/>
        <v>408-VALLARTA DE BUREBA</v>
      </c>
    </row>
    <row r="1479" spans="1:5" x14ac:dyDescent="0.3">
      <c r="A1479" s="12">
        <v>9</v>
      </c>
      <c r="B1479" s="14">
        <v>409</v>
      </c>
      <c r="C1479" s="12" t="s">
        <v>1632</v>
      </c>
      <c r="E1479" t="str">
        <f t="shared" si="23"/>
        <v>409-VALLE DE MANZANEDO</v>
      </c>
    </row>
    <row r="1480" spans="1:5" x14ac:dyDescent="0.3">
      <c r="A1480" s="12">
        <v>9</v>
      </c>
      <c r="B1480" s="14">
        <v>410</v>
      </c>
      <c r="C1480" s="12" t="s">
        <v>1633</v>
      </c>
      <c r="E1480" t="str">
        <f t="shared" si="23"/>
        <v>410-VALLE DE MENA</v>
      </c>
    </row>
    <row r="1481" spans="1:5" x14ac:dyDescent="0.3">
      <c r="A1481" s="12">
        <v>9</v>
      </c>
      <c r="B1481" s="14">
        <v>411</v>
      </c>
      <c r="C1481" s="12" t="s">
        <v>1634</v>
      </c>
      <c r="E1481" t="str">
        <f t="shared" si="23"/>
        <v>411-VALLE DE OCA</v>
      </c>
    </row>
    <row r="1482" spans="1:5" x14ac:dyDescent="0.3">
      <c r="A1482" s="12">
        <v>9</v>
      </c>
      <c r="B1482" s="14">
        <v>412</v>
      </c>
      <c r="C1482" s="12" t="s">
        <v>1635</v>
      </c>
      <c r="E1482" t="str">
        <f t="shared" si="23"/>
        <v>412-VALLE DE TOBALINA</v>
      </c>
    </row>
    <row r="1483" spans="1:5" x14ac:dyDescent="0.3">
      <c r="A1483" s="12">
        <v>9</v>
      </c>
      <c r="B1483" s="14">
        <v>413</v>
      </c>
      <c r="C1483" s="12" t="s">
        <v>1636</v>
      </c>
      <c r="E1483" t="str">
        <f t="shared" si="23"/>
        <v>413-VALLE DE VALDEBEZANA</v>
      </c>
    </row>
    <row r="1484" spans="1:5" x14ac:dyDescent="0.3">
      <c r="A1484" s="12">
        <v>9</v>
      </c>
      <c r="B1484" s="14">
        <v>414</v>
      </c>
      <c r="C1484" s="12" t="s">
        <v>1637</v>
      </c>
      <c r="E1484" t="str">
        <f t="shared" si="23"/>
        <v>414-VALLE DE VALDELAGUNA</v>
      </c>
    </row>
    <row r="1485" spans="1:5" x14ac:dyDescent="0.3">
      <c r="A1485" s="12">
        <v>9</v>
      </c>
      <c r="B1485" s="14">
        <v>415</v>
      </c>
      <c r="C1485" s="12" t="s">
        <v>1638</v>
      </c>
      <c r="E1485" t="str">
        <f t="shared" si="23"/>
        <v>415-VALLE DE VALDELUCIO</v>
      </c>
    </row>
    <row r="1486" spans="1:5" x14ac:dyDescent="0.3">
      <c r="A1486" s="12">
        <v>9</v>
      </c>
      <c r="B1486" s="14">
        <v>416</v>
      </c>
      <c r="C1486" s="12" t="s">
        <v>1639</v>
      </c>
      <c r="E1486" t="str">
        <f t="shared" si="23"/>
        <v>416-VALLE DE ZAMANZAS</v>
      </c>
    </row>
    <row r="1487" spans="1:5" x14ac:dyDescent="0.3">
      <c r="A1487" s="12">
        <v>9</v>
      </c>
      <c r="B1487" s="14">
        <v>417</v>
      </c>
      <c r="C1487" s="12" t="s">
        <v>1640</v>
      </c>
      <c r="E1487" t="str">
        <f t="shared" si="23"/>
        <v>417-VALLEJERA</v>
      </c>
    </row>
    <row r="1488" spans="1:5" x14ac:dyDescent="0.3">
      <c r="A1488" s="12">
        <v>9</v>
      </c>
      <c r="B1488" s="14">
        <v>418</v>
      </c>
      <c r="C1488" s="12" t="s">
        <v>1641</v>
      </c>
      <c r="E1488" t="str">
        <f t="shared" si="23"/>
        <v>418-VALLES DE PALENZUELA</v>
      </c>
    </row>
    <row r="1489" spans="1:5" x14ac:dyDescent="0.3">
      <c r="A1489" s="12">
        <v>9</v>
      </c>
      <c r="B1489" s="14">
        <v>419</v>
      </c>
      <c r="C1489" s="12" t="s">
        <v>1642</v>
      </c>
      <c r="E1489" t="str">
        <f t="shared" si="23"/>
        <v>419-VALLUERCANES</v>
      </c>
    </row>
    <row r="1490" spans="1:5" x14ac:dyDescent="0.3">
      <c r="A1490" s="12">
        <v>9</v>
      </c>
      <c r="B1490" s="14">
        <v>421</v>
      </c>
      <c r="C1490" s="12" t="s">
        <v>1643</v>
      </c>
      <c r="E1490" t="str">
        <f t="shared" si="23"/>
        <v>421-VID Y BARRIOS, LA</v>
      </c>
    </row>
    <row r="1491" spans="1:5" x14ac:dyDescent="0.3">
      <c r="A1491" s="12">
        <v>9</v>
      </c>
      <c r="B1491" s="14">
        <v>422</v>
      </c>
      <c r="C1491" s="12" t="s">
        <v>1644</v>
      </c>
      <c r="E1491" t="str">
        <f t="shared" si="23"/>
        <v>422-VID DE BUREBA, LA</v>
      </c>
    </row>
    <row r="1492" spans="1:5" x14ac:dyDescent="0.3">
      <c r="A1492" s="12">
        <v>9</v>
      </c>
      <c r="B1492" s="14">
        <v>423</v>
      </c>
      <c r="C1492" s="12" t="s">
        <v>1645</v>
      </c>
      <c r="E1492" t="str">
        <f t="shared" si="23"/>
        <v>423-VILEÑA</v>
      </c>
    </row>
    <row r="1493" spans="1:5" x14ac:dyDescent="0.3">
      <c r="A1493" s="12">
        <v>9</v>
      </c>
      <c r="B1493" s="14">
        <v>424</v>
      </c>
      <c r="C1493" s="12" t="s">
        <v>1646</v>
      </c>
      <c r="E1493" t="str">
        <f t="shared" si="23"/>
        <v>424-VILORIA DE RIOJA</v>
      </c>
    </row>
    <row r="1494" spans="1:5" x14ac:dyDescent="0.3">
      <c r="A1494" s="12">
        <v>9</v>
      </c>
      <c r="B1494" s="14">
        <v>425</v>
      </c>
      <c r="C1494" s="12" t="s">
        <v>1647</v>
      </c>
      <c r="E1494" t="str">
        <f t="shared" si="23"/>
        <v>425-VILVIESTRE DEL PINAR</v>
      </c>
    </row>
    <row r="1495" spans="1:5" x14ac:dyDescent="0.3">
      <c r="A1495" s="12">
        <v>9</v>
      </c>
      <c r="B1495" s="14">
        <v>427</v>
      </c>
      <c r="C1495" s="12" t="s">
        <v>1648</v>
      </c>
      <c r="E1495" t="str">
        <f t="shared" si="23"/>
        <v>427-VILLADIEGO</v>
      </c>
    </row>
    <row r="1496" spans="1:5" x14ac:dyDescent="0.3">
      <c r="A1496" s="12">
        <v>9</v>
      </c>
      <c r="B1496" s="14">
        <v>428</v>
      </c>
      <c r="C1496" s="12" t="s">
        <v>1649</v>
      </c>
      <c r="E1496" t="str">
        <f t="shared" si="23"/>
        <v>428-VILLAESCUSA DE ROA</v>
      </c>
    </row>
    <row r="1497" spans="1:5" x14ac:dyDescent="0.3">
      <c r="A1497" s="12">
        <v>9</v>
      </c>
      <c r="B1497" s="14">
        <v>429</v>
      </c>
      <c r="C1497" s="12" t="s">
        <v>1650</v>
      </c>
      <c r="E1497" t="str">
        <f t="shared" si="23"/>
        <v>429-VILLAESCUSA LA SOMBRIA</v>
      </c>
    </row>
    <row r="1498" spans="1:5" x14ac:dyDescent="0.3">
      <c r="A1498" s="12">
        <v>9</v>
      </c>
      <c r="B1498" s="14">
        <v>430</v>
      </c>
      <c r="C1498" s="12" t="s">
        <v>1651</v>
      </c>
      <c r="E1498" t="str">
        <f t="shared" si="23"/>
        <v>430-VILLAESPASA</v>
      </c>
    </row>
    <row r="1499" spans="1:5" x14ac:dyDescent="0.3">
      <c r="A1499" s="12">
        <v>9</v>
      </c>
      <c r="B1499" s="14">
        <v>431</v>
      </c>
      <c r="C1499" s="12" t="s">
        <v>1652</v>
      </c>
      <c r="E1499" t="str">
        <f t="shared" si="23"/>
        <v>431-VILLAFRANCA MONTES DE OCA</v>
      </c>
    </row>
    <row r="1500" spans="1:5" x14ac:dyDescent="0.3">
      <c r="A1500" s="12">
        <v>9</v>
      </c>
      <c r="B1500" s="14">
        <v>432</v>
      </c>
      <c r="C1500" s="12" t="s">
        <v>1653</v>
      </c>
      <c r="E1500" t="str">
        <f t="shared" si="23"/>
        <v>432-VILLAFRUELA</v>
      </c>
    </row>
    <row r="1501" spans="1:5" x14ac:dyDescent="0.3">
      <c r="A1501" s="12">
        <v>9</v>
      </c>
      <c r="B1501" s="14">
        <v>433</v>
      </c>
      <c r="C1501" s="12" t="s">
        <v>1654</v>
      </c>
      <c r="E1501" t="str">
        <f t="shared" si="23"/>
        <v>433-VILLAGALIJO</v>
      </c>
    </row>
    <row r="1502" spans="1:5" x14ac:dyDescent="0.3">
      <c r="A1502" s="12">
        <v>9</v>
      </c>
      <c r="B1502" s="14">
        <v>434</v>
      </c>
      <c r="C1502" s="12" t="s">
        <v>1655</v>
      </c>
      <c r="E1502" t="str">
        <f t="shared" si="23"/>
        <v>434-VILLAGONZALO PEDERNALES</v>
      </c>
    </row>
    <row r="1503" spans="1:5" x14ac:dyDescent="0.3">
      <c r="A1503" s="12">
        <v>9</v>
      </c>
      <c r="B1503" s="14">
        <v>437</v>
      </c>
      <c r="C1503" s="12" t="s">
        <v>1656</v>
      </c>
      <c r="E1503" t="str">
        <f t="shared" si="23"/>
        <v>437-VILLAHOZ</v>
      </c>
    </row>
    <row r="1504" spans="1:5" x14ac:dyDescent="0.3">
      <c r="A1504" s="12">
        <v>9</v>
      </c>
      <c r="B1504" s="14">
        <v>438</v>
      </c>
      <c r="C1504" s="12" t="s">
        <v>1657</v>
      </c>
      <c r="E1504" t="str">
        <f t="shared" si="23"/>
        <v>438-VILLALBA DE DUERO</v>
      </c>
    </row>
    <row r="1505" spans="1:5" x14ac:dyDescent="0.3">
      <c r="A1505" s="12">
        <v>9</v>
      </c>
      <c r="B1505" s="14">
        <v>439</v>
      </c>
      <c r="C1505" s="12" t="s">
        <v>1658</v>
      </c>
      <c r="E1505" t="str">
        <f t="shared" si="23"/>
        <v>439-VILLALBILLA DE BURGOS</v>
      </c>
    </row>
    <row r="1506" spans="1:5" x14ac:dyDescent="0.3">
      <c r="A1506" s="12">
        <v>9</v>
      </c>
      <c r="B1506" s="14">
        <v>440</v>
      </c>
      <c r="C1506" s="12" t="s">
        <v>1659</v>
      </c>
      <c r="E1506" t="str">
        <f t="shared" si="23"/>
        <v>440-VILLALBILLA DE GUMIEL</v>
      </c>
    </row>
    <row r="1507" spans="1:5" x14ac:dyDescent="0.3">
      <c r="A1507" s="12">
        <v>9</v>
      </c>
      <c r="B1507" s="14">
        <v>441</v>
      </c>
      <c r="C1507" s="12" t="s">
        <v>1660</v>
      </c>
      <c r="E1507" t="str">
        <f t="shared" si="23"/>
        <v>441-VILLALDEMIRO</v>
      </c>
    </row>
    <row r="1508" spans="1:5" x14ac:dyDescent="0.3">
      <c r="A1508" s="12">
        <v>9</v>
      </c>
      <c r="B1508" s="14">
        <v>442</v>
      </c>
      <c r="C1508" s="12" t="s">
        <v>1661</v>
      </c>
      <c r="E1508" t="str">
        <f t="shared" si="23"/>
        <v>442-VILLALMANZO</v>
      </c>
    </row>
    <row r="1509" spans="1:5" x14ac:dyDescent="0.3">
      <c r="A1509" s="12">
        <v>9</v>
      </c>
      <c r="B1509" s="14">
        <v>443</v>
      </c>
      <c r="C1509" s="12" t="s">
        <v>1662</v>
      </c>
      <c r="E1509" t="str">
        <f t="shared" si="23"/>
        <v>443-VILLAMAYOR DE LOS MONTES</v>
      </c>
    </row>
    <row r="1510" spans="1:5" x14ac:dyDescent="0.3">
      <c r="A1510" s="12">
        <v>9</v>
      </c>
      <c r="B1510" s="14">
        <v>444</v>
      </c>
      <c r="C1510" s="12" t="s">
        <v>1663</v>
      </c>
      <c r="E1510" t="str">
        <f t="shared" si="23"/>
        <v>444-VILLAMAYOR DE TREVIÑO</v>
      </c>
    </row>
    <row r="1511" spans="1:5" x14ac:dyDescent="0.3">
      <c r="A1511" s="12">
        <v>9</v>
      </c>
      <c r="B1511" s="14">
        <v>445</v>
      </c>
      <c r="C1511" s="12" t="s">
        <v>1664</v>
      </c>
      <c r="E1511" t="str">
        <f t="shared" si="23"/>
        <v>445-VILLAMBISTIA</v>
      </c>
    </row>
    <row r="1512" spans="1:5" x14ac:dyDescent="0.3">
      <c r="A1512" s="12">
        <v>9</v>
      </c>
      <c r="B1512" s="14">
        <v>446</v>
      </c>
      <c r="C1512" s="12" t="s">
        <v>1665</v>
      </c>
      <c r="E1512" t="str">
        <f t="shared" si="23"/>
        <v>446-VILLAMEDIANILLA</v>
      </c>
    </row>
    <row r="1513" spans="1:5" x14ac:dyDescent="0.3">
      <c r="A1513" s="12">
        <v>9</v>
      </c>
      <c r="B1513" s="14">
        <v>447</v>
      </c>
      <c r="C1513" s="12" t="s">
        <v>1666</v>
      </c>
      <c r="E1513" t="str">
        <f t="shared" si="23"/>
        <v>447-VILLAMIEL DE LA SIERRA</v>
      </c>
    </row>
    <row r="1514" spans="1:5" x14ac:dyDescent="0.3">
      <c r="A1514" s="12">
        <v>9</v>
      </c>
      <c r="B1514" s="14">
        <v>448</v>
      </c>
      <c r="C1514" s="12" t="s">
        <v>1667</v>
      </c>
      <c r="E1514" t="str">
        <f t="shared" si="23"/>
        <v>448-VILLANGOMEZ</v>
      </c>
    </row>
    <row r="1515" spans="1:5" x14ac:dyDescent="0.3">
      <c r="A1515" s="12">
        <v>9</v>
      </c>
      <c r="B1515" s="14">
        <v>449</v>
      </c>
      <c r="C1515" s="12" t="s">
        <v>1668</v>
      </c>
      <c r="E1515" t="str">
        <f t="shared" si="23"/>
        <v>449-VILLANUEVA DE ARGAÑO</v>
      </c>
    </row>
    <row r="1516" spans="1:5" x14ac:dyDescent="0.3">
      <c r="A1516" s="12">
        <v>9</v>
      </c>
      <c r="B1516" s="14">
        <v>450</v>
      </c>
      <c r="C1516" s="12" t="s">
        <v>1669</v>
      </c>
      <c r="E1516" t="str">
        <f t="shared" si="23"/>
        <v>450-VILLANUEVA DE CARAZO</v>
      </c>
    </row>
    <row r="1517" spans="1:5" x14ac:dyDescent="0.3">
      <c r="A1517" s="12">
        <v>9</v>
      </c>
      <c r="B1517" s="14">
        <v>451</v>
      </c>
      <c r="C1517" s="12" t="s">
        <v>1670</v>
      </c>
      <c r="E1517" t="str">
        <f t="shared" si="23"/>
        <v>451-VILLANUEVA DE GUMIEL</v>
      </c>
    </row>
    <row r="1518" spans="1:5" x14ac:dyDescent="0.3">
      <c r="A1518" s="12">
        <v>9</v>
      </c>
      <c r="B1518" s="14">
        <v>454</v>
      </c>
      <c r="C1518" s="12" t="s">
        <v>1671</v>
      </c>
      <c r="E1518" t="str">
        <f t="shared" si="23"/>
        <v>454-VILLANUEVA DE TEBA</v>
      </c>
    </row>
    <row r="1519" spans="1:5" x14ac:dyDescent="0.3">
      <c r="A1519" s="12">
        <v>9</v>
      </c>
      <c r="B1519" s="14">
        <v>455</v>
      </c>
      <c r="C1519" s="12" t="s">
        <v>1672</v>
      </c>
      <c r="E1519" t="str">
        <f t="shared" si="23"/>
        <v>455-VILLAQUIRAN DE LA PUEBLA</v>
      </c>
    </row>
    <row r="1520" spans="1:5" x14ac:dyDescent="0.3">
      <c r="A1520" s="12">
        <v>9</v>
      </c>
      <c r="B1520" s="14">
        <v>456</v>
      </c>
      <c r="C1520" s="12" t="s">
        <v>1673</v>
      </c>
      <c r="E1520" t="str">
        <f t="shared" si="23"/>
        <v>456-VILLAQUIRAN DE LOS INFANTES</v>
      </c>
    </row>
    <row r="1521" spans="1:5" x14ac:dyDescent="0.3">
      <c r="A1521" s="12">
        <v>9</v>
      </c>
      <c r="B1521" s="14">
        <v>458</v>
      </c>
      <c r="C1521" s="12" t="s">
        <v>1674</v>
      </c>
      <c r="E1521" t="str">
        <f t="shared" si="23"/>
        <v>458-VILLARIEZO</v>
      </c>
    </row>
    <row r="1522" spans="1:5" x14ac:dyDescent="0.3">
      <c r="A1522" s="12">
        <v>9</v>
      </c>
      <c r="B1522" s="14">
        <v>460</v>
      </c>
      <c r="C1522" s="12" t="s">
        <v>1675</v>
      </c>
      <c r="E1522" t="str">
        <f t="shared" si="23"/>
        <v>460-VILLASANDINO</v>
      </c>
    </row>
    <row r="1523" spans="1:5" x14ac:dyDescent="0.3">
      <c r="A1523" s="12">
        <v>9</v>
      </c>
      <c r="B1523" s="14">
        <v>463</v>
      </c>
      <c r="C1523" s="12" t="s">
        <v>1676</v>
      </c>
      <c r="E1523" t="str">
        <f t="shared" si="23"/>
        <v>463-VILLASUR DE HERREROS</v>
      </c>
    </row>
    <row r="1524" spans="1:5" x14ac:dyDescent="0.3">
      <c r="A1524" s="12">
        <v>9</v>
      </c>
      <c r="B1524" s="14">
        <v>464</v>
      </c>
      <c r="C1524" s="12" t="s">
        <v>1677</v>
      </c>
      <c r="E1524" t="str">
        <f t="shared" si="23"/>
        <v>464-VILLATUELDA</v>
      </c>
    </row>
    <row r="1525" spans="1:5" x14ac:dyDescent="0.3">
      <c r="A1525" s="12">
        <v>9</v>
      </c>
      <c r="B1525" s="14">
        <v>466</v>
      </c>
      <c r="C1525" s="12" t="s">
        <v>1678</v>
      </c>
      <c r="E1525" t="str">
        <f t="shared" si="23"/>
        <v>466-VILLAVERDE DEL MONTE</v>
      </c>
    </row>
    <row r="1526" spans="1:5" x14ac:dyDescent="0.3">
      <c r="A1526" s="12">
        <v>9</v>
      </c>
      <c r="B1526" s="14">
        <v>467</v>
      </c>
      <c r="C1526" s="12" t="s">
        <v>1679</v>
      </c>
      <c r="E1526" t="str">
        <f t="shared" si="23"/>
        <v>467-VILLAVERDE-MOGINA</v>
      </c>
    </row>
    <row r="1527" spans="1:5" x14ac:dyDescent="0.3">
      <c r="A1527" s="12">
        <v>9</v>
      </c>
      <c r="B1527" s="14">
        <v>471</v>
      </c>
      <c r="C1527" s="12" t="s">
        <v>1680</v>
      </c>
      <c r="E1527" t="str">
        <f t="shared" si="23"/>
        <v>471-VILLAYERNO MORQUILLAS</v>
      </c>
    </row>
    <row r="1528" spans="1:5" x14ac:dyDescent="0.3">
      <c r="A1528" s="12">
        <v>9</v>
      </c>
      <c r="B1528" s="14">
        <v>472</v>
      </c>
      <c r="C1528" s="12" t="s">
        <v>1681</v>
      </c>
      <c r="E1528" t="str">
        <f t="shared" si="23"/>
        <v>472-VILLAZOPEQUE</v>
      </c>
    </row>
    <row r="1529" spans="1:5" x14ac:dyDescent="0.3">
      <c r="A1529" s="12">
        <v>9</v>
      </c>
      <c r="B1529" s="14">
        <v>473</v>
      </c>
      <c r="C1529" s="12" t="s">
        <v>1682</v>
      </c>
      <c r="E1529" t="str">
        <f t="shared" si="23"/>
        <v>473-VILLEGAS</v>
      </c>
    </row>
    <row r="1530" spans="1:5" x14ac:dyDescent="0.3">
      <c r="A1530" s="12">
        <v>9</v>
      </c>
      <c r="B1530" s="14">
        <v>476</v>
      </c>
      <c r="C1530" s="12" t="s">
        <v>1683</v>
      </c>
      <c r="E1530" t="str">
        <f t="shared" si="23"/>
        <v>476-VILLORUEBO</v>
      </c>
    </row>
    <row r="1531" spans="1:5" x14ac:dyDescent="0.3">
      <c r="A1531" s="12">
        <v>9</v>
      </c>
      <c r="B1531" s="14">
        <v>478</v>
      </c>
      <c r="C1531" s="12" t="s">
        <v>1684</v>
      </c>
      <c r="E1531" t="str">
        <f t="shared" si="23"/>
        <v>478-VIZCAINOS</v>
      </c>
    </row>
    <row r="1532" spans="1:5" x14ac:dyDescent="0.3">
      <c r="A1532" s="12">
        <v>9</v>
      </c>
      <c r="B1532" s="14">
        <v>480</v>
      </c>
      <c r="C1532" s="12" t="s">
        <v>1685</v>
      </c>
      <c r="E1532" t="str">
        <f t="shared" si="23"/>
        <v>480-ZAEL</v>
      </c>
    </row>
    <row r="1533" spans="1:5" x14ac:dyDescent="0.3">
      <c r="A1533" s="12">
        <v>9</v>
      </c>
      <c r="B1533" s="14">
        <v>482</v>
      </c>
      <c r="C1533" s="12" t="s">
        <v>1686</v>
      </c>
      <c r="E1533" t="str">
        <f t="shared" si="23"/>
        <v>482-ZARZOSA DE RIO PISUERGA</v>
      </c>
    </row>
    <row r="1534" spans="1:5" x14ac:dyDescent="0.3">
      <c r="A1534" s="12">
        <v>9</v>
      </c>
      <c r="B1534" s="14">
        <v>483</v>
      </c>
      <c r="C1534" s="12" t="s">
        <v>1687</v>
      </c>
      <c r="E1534" t="str">
        <f t="shared" si="23"/>
        <v>483-ZAZUAR</v>
      </c>
    </row>
    <row r="1535" spans="1:5" x14ac:dyDescent="0.3">
      <c r="A1535" s="12">
        <v>9</v>
      </c>
      <c r="B1535" s="14">
        <v>485</v>
      </c>
      <c r="C1535" s="12" t="s">
        <v>1688</v>
      </c>
      <c r="E1535" t="str">
        <f t="shared" si="23"/>
        <v>485-ZUÑEDA</v>
      </c>
    </row>
    <row r="1536" spans="1:5" x14ac:dyDescent="0.3">
      <c r="A1536" s="12">
        <v>9</v>
      </c>
      <c r="B1536" s="14">
        <v>901</v>
      </c>
      <c r="C1536" s="12" t="s">
        <v>1689</v>
      </c>
      <c r="E1536" t="str">
        <f t="shared" si="23"/>
        <v>901-QUINTANILLA DEL AGUA Y TORDUELES</v>
      </c>
    </row>
    <row r="1537" spans="1:5" x14ac:dyDescent="0.3">
      <c r="A1537" s="12">
        <v>9</v>
      </c>
      <c r="B1537" s="14">
        <v>902</v>
      </c>
      <c r="C1537" s="12" t="s">
        <v>1690</v>
      </c>
      <c r="E1537" t="str">
        <f t="shared" si="23"/>
        <v>902-VALLE DE SANTIBAÑEZ</v>
      </c>
    </row>
    <row r="1538" spans="1:5" x14ac:dyDescent="0.3">
      <c r="A1538" s="12">
        <v>9</v>
      </c>
      <c r="B1538" s="14">
        <v>903</v>
      </c>
      <c r="C1538" s="12" t="s">
        <v>1691</v>
      </c>
      <c r="E1538" t="str">
        <f t="shared" si="23"/>
        <v>903-VILLARCAYO DE MERINDAD DE CASTILLA LA VI</v>
      </c>
    </row>
    <row r="1539" spans="1:5" x14ac:dyDescent="0.3">
      <c r="A1539" s="12">
        <v>9</v>
      </c>
      <c r="B1539" s="14">
        <v>904</v>
      </c>
      <c r="C1539" s="12" t="s">
        <v>1692</v>
      </c>
      <c r="E1539" t="str">
        <f t="shared" ref="E1539:E1602" si="24">CONCATENATE(B1539,"-",C1539)</f>
        <v>904-VALLE DE LAS NAVAS</v>
      </c>
    </row>
    <row r="1540" spans="1:5" x14ac:dyDescent="0.3">
      <c r="A1540" s="12">
        <v>9</v>
      </c>
      <c r="B1540" s="14">
        <v>905</v>
      </c>
      <c r="C1540" s="12" t="s">
        <v>1693</v>
      </c>
      <c r="E1540" t="str">
        <f t="shared" si="24"/>
        <v>905-VALLE DE SEDANO</v>
      </c>
    </row>
    <row r="1541" spans="1:5" x14ac:dyDescent="0.3">
      <c r="A1541" s="12">
        <v>9</v>
      </c>
      <c r="B1541" s="14">
        <v>906</v>
      </c>
      <c r="C1541" s="12" t="s">
        <v>1694</v>
      </c>
      <c r="E1541" t="str">
        <f t="shared" si="24"/>
        <v>906-MERINDAD DE RIO UBIERNA</v>
      </c>
    </row>
    <row r="1542" spans="1:5" x14ac:dyDescent="0.3">
      <c r="A1542" s="12">
        <v>9</v>
      </c>
      <c r="B1542" s="14">
        <v>907</v>
      </c>
      <c r="C1542" s="12" t="s">
        <v>1695</v>
      </c>
      <c r="E1542" t="str">
        <f t="shared" si="24"/>
        <v>907-ALFOZ DE QUINTANADUEÑAS</v>
      </c>
    </row>
    <row r="1543" spans="1:5" x14ac:dyDescent="0.3">
      <c r="A1543" s="12">
        <v>9</v>
      </c>
      <c r="B1543" s="14">
        <v>908</v>
      </c>
      <c r="C1543" s="12" t="s">
        <v>1696</v>
      </c>
      <c r="E1543" t="str">
        <f t="shared" si="24"/>
        <v>908-VALLE DE LOSA</v>
      </c>
    </row>
    <row r="1544" spans="1:5" x14ac:dyDescent="0.3">
      <c r="A1544" s="12">
        <v>10</v>
      </c>
      <c r="B1544" s="14">
        <v>1</v>
      </c>
      <c r="C1544" s="12" t="s">
        <v>1697</v>
      </c>
      <c r="E1544" t="str">
        <f t="shared" si="24"/>
        <v>1-ABADIA</v>
      </c>
    </row>
    <row r="1545" spans="1:5" x14ac:dyDescent="0.3">
      <c r="A1545" s="12">
        <v>10</v>
      </c>
      <c r="B1545" s="14">
        <v>2</v>
      </c>
      <c r="C1545" s="12" t="s">
        <v>1698</v>
      </c>
      <c r="E1545" t="str">
        <f t="shared" si="24"/>
        <v>2-ABERTURA</v>
      </c>
    </row>
    <row r="1546" spans="1:5" x14ac:dyDescent="0.3">
      <c r="A1546" s="12">
        <v>10</v>
      </c>
      <c r="B1546" s="14">
        <v>3</v>
      </c>
      <c r="C1546" s="12" t="s">
        <v>1699</v>
      </c>
      <c r="E1546" t="str">
        <f t="shared" si="24"/>
        <v>3-ACEBO</v>
      </c>
    </row>
    <row r="1547" spans="1:5" x14ac:dyDescent="0.3">
      <c r="A1547" s="12">
        <v>10</v>
      </c>
      <c r="B1547" s="14">
        <v>4</v>
      </c>
      <c r="C1547" s="12" t="s">
        <v>1700</v>
      </c>
      <c r="E1547" t="str">
        <f t="shared" si="24"/>
        <v>4-ACEHUCHE</v>
      </c>
    </row>
    <row r="1548" spans="1:5" x14ac:dyDescent="0.3">
      <c r="A1548" s="12">
        <v>10</v>
      </c>
      <c r="B1548" s="14">
        <v>5</v>
      </c>
      <c r="C1548" s="12" t="s">
        <v>1701</v>
      </c>
      <c r="E1548" t="str">
        <f t="shared" si="24"/>
        <v>5-ACEITUNA</v>
      </c>
    </row>
    <row r="1549" spans="1:5" x14ac:dyDescent="0.3">
      <c r="A1549" s="12">
        <v>10</v>
      </c>
      <c r="B1549" s="14">
        <v>6</v>
      </c>
      <c r="C1549" s="12" t="s">
        <v>1702</v>
      </c>
      <c r="E1549" t="str">
        <f t="shared" si="24"/>
        <v>6-AHIGAL</v>
      </c>
    </row>
    <row r="1550" spans="1:5" x14ac:dyDescent="0.3">
      <c r="A1550" s="12">
        <v>10</v>
      </c>
      <c r="B1550" s="14">
        <v>7</v>
      </c>
      <c r="C1550" s="12" t="s">
        <v>1703</v>
      </c>
      <c r="E1550" t="str">
        <f t="shared" si="24"/>
        <v>7-ALBALA</v>
      </c>
    </row>
    <row r="1551" spans="1:5" x14ac:dyDescent="0.3">
      <c r="A1551" s="12">
        <v>10</v>
      </c>
      <c r="B1551" s="14">
        <v>8</v>
      </c>
      <c r="C1551" s="12" t="s">
        <v>1704</v>
      </c>
      <c r="E1551" t="str">
        <f t="shared" si="24"/>
        <v>8-ALCANTARA</v>
      </c>
    </row>
    <row r="1552" spans="1:5" x14ac:dyDescent="0.3">
      <c r="A1552" s="12">
        <v>10</v>
      </c>
      <c r="B1552" s="14">
        <v>9</v>
      </c>
      <c r="C1552" s="12" t="s">
        <v>1705</v>
      </c>
      <c r="E1552" t="str">
        <f t="shared" si="24"/>
        <v>9-ALCOLLARIN</v>
      </c>
    </row>
    <row r="1553" spans="1:5" x14ac:dyDescent="0.3">
      <c r="A1553" s="12">
        <v>10</v>
      </c>
      <c r="B1553" s="14">
        <v>10</v>
      </c>
      <c r="C1553" s="12" t="s">
        <v>1706</v>
      </c>
      <c r="E1553" t="str">
        <f t="shared" si="24"/>
        <v>10-ALCUESCAR</v>
      </c>
    </row>
    <row r="1554" spans="1:5" x14ac:dyDescent="0.3">
      <c r="A1554" s="12">
        <v>10</v>
      </c>
      <c r="B1554" s="14">
        <v>11</v>
      </c>
      <c r="C1554" s="12" t="s">
        <v>1707</v>
      </c>
      <c r="E1554" t="str">
        <f t="shared" si="24"/>
        <v>11-ALDEACENTENERA</v>
      </c>
    </row>
    <row r="1555" spans="1:5" x14ac:dyDescent="0.3">
      <c r="A1555" s="12">
        <v>10</v>
      </c>
      <c r="B1555" s="14">
        <v>12</v>
      </c>
      <c r="C1555" s="12" t="s">
        <v>1708</v>
      </c>
      <c r="E1555" t="str">
        <f t="shared" si="24"/>
        <v>12-ALDEA DEL CANO</v>
      </c>
    </row>
    <row r="1556" spans="1:5" x14ac:dyDescent="0.3">
      <c r="A1556" s="12">
        <v>10</v>
      </c>
      <c r="B1556" s="14">
        <v>13</v>
      </c>
      <c r="C1556" s="12" t="s">
        <v>1709</v>
      </c>
      <c r="E1556" t="str">
        <f t="shared" si="24"/>
        <v>13-ALDEA DEL OBISPO (LA)</v>
      </c>
    </row>
    <row r="1557" spans="1:5" x14ac:dyDescent="0.3">
      <c r="A1557" s="12">
        <v>10</v>
      </c>
      <c r="B1557" s="14">
        <v>14</v>
      </c>
      <c r="C1557" s="12" t="s">
        <v>1710</v>
      </c>
      <c r="E1557" t="str">
        <f t="shared" si="24"/>
        <v>14-ALDEANUEVA DE LA VERA</v>
      </c>
    </row>
    <row r="1558" spans="1:5" x14ac:dyDescent="0.3">
      <c r="A1558" s="12">
        <v>10</v>
      </c>
      <c r="B1558" s="14">
        <v>15</v>
      </c>
      <c r="C1558" s="12" t="s">
        <v>1711</v>
      </c>
      <c r="E1558" t="str">
        <f t="shared" si="24"/>
        <v>15-ALDEANUEVA DEL CAMINO</v>
      </c>
    </row>
    <row r="1559" spans="1:5" x14ac:dyDescent="0.3">
      <c r="A1559" s="12">
        <v>10</v>
      </c>
      <c r="B1559" s="14">
        <v>16</v>
      </c>
      <c r="C1559" s="12" t="s">
        <v>1712</v>
      </c>
      <c r="E1559" t="str">
        <f t="shared" si="24"/>
        <v>16-ALDEHUELA DE JERTE</v>
      </c>
    </row>
    <row r="1560" spans="1:5" x14ac:dyDescent="0.3">
      <c r="A1560" s="12">
        <v>10</v>
      </c>
      <c r="B1560" s="14">
        <v>17</v>
      </c>
      <c r="C1560" s="12" t="s">
        <v>1713</v>
      </c>
      <c r="E1560" t="str">
        <f t="shared" si="24"/>
        <v>17-ALIA</v>
      </c>
    </row>
    <row r="1561" spans="1:5" x14ac:dyDescent="0.3">
      <c r="A1561" s="12">
        <v>10</v>
      </c>
      <c r="B1561" s="14">
        <v>18</v>
      </c>
      <c r="C1561" s="12" t="s">
        <v>1714</v>
      </c>
      <c r="E1561" t="str">
        <f t="shared" si="24"/>
        <v>18-ALISEDA</v>
      </c>
    </row>
    <row r="1562" spans="1:5" x14ac:dyDescent="0.3">
      <c r="A1562" s="12">
        <v>10</v>
      </c>
      <c r="B1562" s="14">
        <v>19</v>
      </c>
      <c r="C1562" s="12" t="s">
        <v>1715</v>
      </c>
      <c r="E1562" t="str">
        <f t="shared" si="24"/>
        <v>19-ALMARAZ</v>
      </c>
    </row>
    <row r="1563" spans="1:5" x14ac:dyDescent="0.3">
      <c r="A1563" s="12">
        <v>10</v>
      </c>
      <c r="B1563" s="14">
        <v>20</v>
      </c>
      <c r="C1563" s="12" t="s">
        <v>1716</v>
      </c>
      <c r="E1563" t="str">
        <f t="shared" si="24"/>
        <v>20-ALMOHARIN</v>
      </c>
    </row>
    <row r="1564" spans="1:5" x14ac:dyDescent="0.3">
      <c r="A1564" s="12">
        <v>10</v>
      </c>
      <c r="B1564" s="14">
        <v>21</v>
      </c>
      <c r="C1564" s="12" t="s">
        <v>1717</v>
      </c>
      <c r="E1564" t="str">
        <f t="shared" si="24"/>
        <v>21-ARROYO DE LA LUZ</v>
      </c>
    </row>
    <row r="1565" spans="1:5" x14ac:dyDescent="0.3">
      <c r="A1565" s="12">
        <v>10</v>
      </c>
      <c r="B1565" s="14">
        <v>22</v>
      </c>
      <c r="C1565" s="12" t="s">
        <v>1718</v>
      </c>
      <c r="E1565" t="str">
        <f t="shared" si="24"/>
        <v>22-ARROYOMOLINOS DE LA VERA</v>
      </c>
    </row>
    <row r="1566" spans="1:5" x14ac:dyDescent="0.3">
      <c r="A1566" s="12">
        <v>10</v>
      </c>
      <c r="B1566" s="14">
        <v>23</v>
      </c>
      <c r="C1566" s="12" t="s">
        <v>1719</v>
      </c>
      <c r="E1566" t="str">
        <f t="shared" si="24"/>
        <v>23-ARROYOMOLINOS</v>
      </c>
    </row>
    <row r="1567" spans="1:5" x14ac:dyDescent="0.3">
      <c r="A1567" s="12">
        <v>10</v>
      </c>
      <c r="B1567" s="14">
        <v>24</v>
      </c>
      <c r="C1567" s="12" t="s">
        <v>1720</v>
      </c>
      <c r="E1567" t="str">
        <f t="shared" si="24"/>
        <v>24-BAÑOS DE MONTEMAYOR</v>
      </c>
    </row>
    <row r="1568" spans="1:5" x14ac:dyDescent="0.3">
      <c r="A1568" s="12">
        <v>10</v>
      </c>
      <c r="B1568" s="14">
        <v>25</v>
      </c>
      <c r="C1568" s="12" t="s">
        <v>1721</v>
      </c>
      <c r="E1568" t="str">
        <f t="shared" si="24"/>
        <v>25-BARRADO</v>
      </c>
    </row>
    <row r="1569" spans="1:5" x14ac:dyDescent="0.3">
      <c r="A1569" s="12">
        <v>10</v>
      </c>
      <c r="B1569" s="14">
        <v>26</v>
      </c>
      <c r="C1569" s="12" t="s">
        <v>1722</v>
      </c>
      <c r="E1569" t="str">
        <f t="shared" si="24"/>
        <v>26-BELVIS DE MONROY</v>
      </c>
    </row>
    <row r="1570" spans="1:5" x14ac:dyDescent="0.3">
      <c r="A1570" s="12">
        <v>10</v>
      </c>
      <c r="B1570" s="14">
        <v>27</v>
      </c>
      <c r="C1570" s="12" t="s">
        <v>1723</v>
      </c>
      <c r="E1570" t="str">
        <f t="shared" si="24"/>
        <v>27-BENQUERENCIA</v>
      </c>
    </row>
    <row r="1571" spans="1:5" x14ac:dyDescent="0.3">
      <c r="A1571" s="12">
        <v>10</v>
      </c>
      <c r="B1571" s="14">
        <v>28</v>
      </c>
      <c r="C1571" s="12" t="s">
        <v>1724</v>
      </c>
      <c r="E1571" t="str">
        <f t="shared" si="24"/>
        <v>28-BERROCALEJO</v>
      </c>
    </row>
    <row r="1572" spans="1:5" x14ac:dyDescent="0.3">
      <c r="A1572" s="12">
        <v>10</v>
      </c>
      <c r="B1572" s="14">
        <v>29</v>
      </c>
      <c r="C1572" s="12" t="s">
        <v>1725</v>
      </c>
      <c r="E1572" t="str">
        <f t="shared" si="24"/>
        <v>29-BERZOCANA</v>
      </c>
    </row>
    <row r="1573" spans="1:5" x14ac:dyDescent="0.3">
      <c r="A1573" s="12">
        <v>10</v>
      </c>
      <c r="B1573" s="14">
        <v>30</v>
      </c>
      <c r="C1573" s="12" t="s">
        <v>1726</v>
      </c>
      <c r="E1573" t="str">
        <f t="shared" si="24"/>
        <v>30-BOHONAL DE IBOR</v>
      </c>
    </row>
    <row r="1574" spans="1:5" x14ac:dyDescent="0.3">
      <c r="A1574" s="12">
        <v>10</v>
      </c>
      <c r="B1574" s="14">
        <v>31</v>
      </c>
      <c r="C1574" s="12" t="s">
        <v>1727</v>
      </c>
      <c r="E1574" t="str">
        <f t="shared" si="24"/>
        <v>31-BOTIJA</v>
      </c>
    </row>
    <row r="1575" spans="1:5" x14ac:dyDescent="0.3">
      <c r="A1575" s="12">
        <v>10</v>
      </c>
      <c r="B1575" s="14">
        <v>32</v>
      </c>
      <c r="C1575" s="12" t="s">
        <v>1728</v>
      </c>
      <c r="E1575" t="str">
        <f t="shared" si="24"/>
        <v>32-BROZAS</v>
      </c>
    </row>
    <row r="1576" spans="1:5" x14ac:dyDescent="0.3">
      <c r="A1576" s="12">
        <v>10</v>
      </c>
      <c r="B1576" s="14">
        <v>33</v>
      </c>
      <c r="C1576" s="12" t="s">
        <v>1729</v>
      </c>
      <c r="E1576" t="str">
        <f t="shared" si="24"/>
        <v>33-CABAÑAS DEL CASTILLO</v>
      </c>
    </row>
    <row r="1577" spans="1:5" x14ac:dyDescent="0.3">
      <c r="A1577" s="12">
        <v>10</v>
      </c>
      <c r="B1577" s="14">
        <v>34</v>
      </c>
      <c r="C1577" s="12" t="s">
        <v>1730</v>
      </c>
      <c r="E1577" t="str">
        <f t="shared" si="24"/>
        <v>34-CABEZABELLOSA</v>
      </c>
    </row>
    <row r="1578" spans="1:5" x14ac:dyDescent="0.3">
      <c r="A1578" s="12">
        <v>10</v>
      </c>
      <c r="B1578" s="14">
        <v>35</v>
      </c>
      <c r="C1578" s="12" t="s">
        <v>1731</v>
      </c>
      <c r="E1578" t="str">
        <f t="shared" si="24"/>
        <v>35-CABEZUELA DEL VALLE</v>
      </c>
    </row>
    <row r="1579" spans="1:5" x14ac:dyDescent="0.3">
      <c r="A1579" s="12">
        <v>10</v>
      </c>
      <c r="B1579" s="14">
        <v>36</v>
      </c>
      <c r="C1579" s="12" t="s">
        <v>1732</v>
      </c>
      <c r="E1579" t="str">
        <f t="shared" si="24"/>
        <v>36-CABRERO</v>
      </c>
    </row>
    <row r="1580" spans="1:5" x14ac:dyDescent="0.3">
      <c r="A1580" s="12">
        <v>10</v>
      </c>
      <c r="B1580" s="14">
        <v>37</v>
      </c>
      <c r="C1580" s="12" t="s">
        <v>120</v>
      </c>
      <c r="E1580" t="str">
        <f t="shared" si="24"/>
        <v>37-CACERES</v>
      </c>
    </row>
    <row r="1581" spans="1:5" x14ac:dyDescent="0.3">
      <c r="A1581" s="12">
        <v>10</v>
      </c>
      <c r="B1581" s="14">
        <v>38</v>
      </c>
      <c r="C1581" s="12" t="s">
        <v>1733</v>
      </c>
      <c r="E1581" t="str">
        <f t="shared" si="24"/>
        <v>38-CACHORRILLA</v>
      </c>
    </row>
    <row r="1582" spans="1:5" x14ac:dyDescent="0.3">
      <c r="A1582" s="12">
        <v>10</v>
      </c>
      <c r="B1582" s="14">
        <v>39</v>
      </c>
      <c r="C1582" s="12" t="s">
        <v>1734</v>
      </c>
      <c r="E1582" t="str">
        <f t="shared" si="24"/>
        <v>39-CADALSO</v>
      </c>
    </row>
    <row r="1583" spans="1:5" x14ac:dyDescent="0.3">
      <c r="A1583" s="12">
        <v>10</v>
      </c>
      <c r="B1583" s="14">
        <v>40</v>
      </c>
      <c r="C1583" s="12" t="s">
        <v>1735</v>
      </c>
      <c r="E1583" t="str">
        <f t="shared" si="24"/>
        <v>40-CALZADILLA</v>
      </c>
    </row>
    <row r="1584" spans="1:5" x14ac:dyDescent="0.3">
      <c r="A1584" s="12">
        <v>10</v>
      </c>
      <c r="B1584" s="14">
        <v>41</v>
      </c>
      <c r="C1584" s="12" t="s">
        <v>1736</v>
      </c>
      <c r="E1584" t="str">
        <f t="shared" si="24"/>
        <v>41-CAMINOMORISCO</v>
      </c>
    </row>
    <row r="1585" spans="1:5" x14ac:dyDescent="0.3">
      <c r="A1585" s="12">
        <v>10</v>
      </c>
      <c r="B1585" s="14">
        <v>42</v>
      </c>
      <c r="C1585" s="12" t="s">
        <v>1737</v>
      </c>
      <c r="E1585" t="str">
        <f t="shared" si="24"/>
        <v>42-CAMPILLO DE DELEITOSA</v>
      </c>
    </row>
    <row r="1586" spans="1:5" x14ac:dyDescent="0.3">
      <c r="A1586" s="12">
        <v>10</v>
      </c>
      <c r="B1586" s="14">
        <v>43</v>
      </c>
      <c r="C1586" s="12" t="s">
        <v>1738</v>
      </c>
      <c r="E1586" t="str">
        <f t="shared" si="24"/>
        <v>43-CAMPO LUGAR</v>
      </c>
    </row>
    <row r="1587" spans="1:5" x14ac:dyDescent="0.3">
      <c r="A1587" s="12">
        <v>10</v>
      </c>
      <c r="B1587" s="14">
        <v>44</v>
      </c>
      <c r="C1587" s="12" t="s">
        <v>1739</v>
      </c>
      <c r="E1587" t="str">
        <f t="shared" si="24"/>
        <v>44-CAÑAMERO</v>
      </c>
    </row>
    <row r="1588" spans="1:5" x14ac:dyDescent="0.3">
      <c r="A1588" s="12">
        <v>10</v>
      </c>
      <c r="B1588" s="14">
        <v>45</v>
      </c>
      <c r="C1588" s="12" t="s">
        <v>1740</v>
      </c>
      <c r="E1588" t="str">
        <f t="shared" si="24"/>
        <v>45-CAÑAVERAL</v>
      </c>
    </row>
    <row r="1589" spans="1:5" x14ac:dyDescent="0.3">
      <c r="A1589" s="12">
        <v>10</v>
      </c>
      <c r="B1589" s="14">
        <v>46</v>
      </c>
      <c r="C1589" s="12" t="s">
        <v>1741</v>
      </c>
      <c r="E1589" t="str">
        <f t="shared" si="24"/>
        <v>46-CARBAJO</v>
      </c>
    </row>
    <row r="1590" spans="1:5" x14ac:dyDescent="0.3">
      <c r="A1590" s="12">
        <v>10</v>
      </c>
      <c r="B1590" s="14">
        <v>47</v>
      </c>
      <c r="C1590" s="12" t="s">
        <v>1742</v>
      </c>
      <c r="E1590" t="str">
        <f t="shared" si="24"/>
        <v>47-CARCABOSO</v>
      </c>
    </row>
    <row r="1591" spans="1:5" x14ac:dyDescent="0.3">
      <c r="A1591" s="12">
        <v>10</v>
      </c>
      <c r="B1591" s="14">
        <v>48</v>
      </c>
      <c r="C1591" s="12" t="s">
        <v>1743</v>
      </c>
      <c r="E1591" t="str">
        <f t="shared" si="24"/>
        <v>48-CARRASCALEJO</v>
      </c>
    </row>
    <row r="1592" spans="1:5" x14ac:dyDescent="0.3">
      <c r="A1592" s="12">
        <v>10</v>
      </c>
      <c r="B1592" s="14">
        <v>49</v>
      </c>
      <c r="C1592" s="12" t="s">
        <v>1744</v>
      </c>
      <c r="E1592" t="str">
        <f t="shared" si="24"/>
        <v>49-CASAR DE CACERES</v>
      </c>
    </row>
    <row r="1593" spans="1:5" x14ac:dyDescent="0.3">
      <c r="A1593" s="12">
        <v>10</v>
      </c>
      <c r="B1593" s="14">
        <v>50</v>
      </c>
      <c r="C1593" s="12" t="s">
        <v>1745</v>
      </c>
      <c r="E1593" t="str">
        <f t="shared" si="24"/>
        <v>50-CASAR DE PALOMERO</v>
      </c>
    </row>
    <row r="1594" spans="1:5" x14ac:dyDescent="0.3">
      <c r="A1594" s="12">
        <v>10</v>
      </c>
      <c r="B1594" s="14">
        <v>51</v>
      </c>
      <c r="C1594" s="12" t="s">
        <v>1746</v>
      </c>
      <c r="E1594" t="str">
        <f t="shared" si="24"/>
        <v>51-CASARES DE LAS HURDES</v>
      </c>
    </row>
    <row r="1595" spans="1:5" x14ac:dyDescent="0.3">
      <c r="A1595" s="12">
        <v>10</v>
      </c>
      <c r="B1595" s="14">
        <v>52</v>
      </c>
      <c r="C1595" s="12" t="s">
        <v>1747</v>
      </c>
      <c r="E1595" t="str">
        <f t="shared" si="24"/>
        <v>52-CASAS DE DON ANTONIO</v>
      </c>
    </row>
    <row r="1596" spans="1:5" x14ac:dyDescent="0.3">
      <c r="A1596" s="12">
        <v>10</v>
      </c>
      <c r="B1596" s="14">
        <v>53</v>
      </c>
      <c r="C1596" s="12" t="s">
        <v>1748</v>
      </c>
      <c r="E1596" t="str">
        <f t="shared" si="24"/>
        <v>53-CASAS DE DON GOMEZ</v>
      </c>
    </row>
    <row r="1597" spans="1:5" x14ac:dyDescent="0.3">
      <c r="A1597" s="12">
        <v>10</v>
      </c>
      <c r="B1597" s="14">
        <v>54</v>
      </c>
      <c r="C1597" s="12" t="s">
        <v>1749</v>
      </c>
      <c r="E1597" t="str">
        <f t="shared" si="24"/>
        <v>54-CASAS DEL CASTAÑAR</v>
      </c>
    </row>
    <row r="1598" spans="1:5" x14ac:dyDescent="0.3">
      <c r="A1598" s="12">
        <v>10</v>
      </c>
      <c r="B1598" s="14">
        <v>55</v>
      </c>
      <c r="C1598" s="12" t="s">
        <v>1750</v>
      </c>
      <c r="E1598" t="str">
        <f t="shared" si="24"/>
        <v>55-CASAS DEL MONTE</v>
      </c>
    </row>
    <row r="1599" spans="1:5" x14ac:dyDescent="0.3">
      <c r="A1599" s="12">
        <v>10</v>
      </c>
      <c r="B1599" s="14">
        <v>56</v>
      </c>
      <c r="C1599" s="12" t="s">
        <v>1751</v>
      </c>
      <c r="E1599" t="str">
        <f t="shared" si="24"/>
        <v>56-CASAS DE MILLAN</v>
      </c>
    </row>
    <row r="1600" spans="1:5" x14ac:dyDescent="0.3">
      <c r="A1600" s="12">
        <v>10</v>
      </c>
      <c r="B1600" s="14">
        <v>57</v>
      </c>
      <c r="C1600" s="12" t="s">
        <v>1752</v>
      </c>
      <c r="E1600" t="str">
        <f t="shared" si="24"/>
        <v>57-CASAS DE MIRAVETE</v>
      </c>
    </row>
    <row r="1601" spans="1:5" x14ac:dyDescent="0.3">
      <c r="A1601" s="12">
        <v>10</v>
      </c>
      <c r="B1601" s="14">
        <v>58</v>
      </c>
      <c r="C1601" s="12" t="s">
        <v>1753</v>
      </c>
      <c r="E1601" t="str">
        <f t="shared" si="24"/>
        <v>58-CASATEJADA</v>
      </c>
    </row>
    <row r="1602" spans="1:5" x14ac:dyDescent="0.3">
      <c r="A1602" s="12">
        <v>10</v>
      </c>
      <c r="B1602" s="14">
        <v>59</v>
      </c>
      <c r="C1602" s="12" t="s">
        <v>1754</v>
      </c>
      <c r="E1602" t="str">
        <f t="shared" si="24"/>
        <v>59-CASILLAS DE CORIA</v>
      </c>
    </row>
    <row r="1603" spans="1:5" x14ac:dyDescent="0.3">
      <c r="A1603" s="12">
        <v>10</v>
      </c>
      <c r="B1603" s="14">
        <v>60</v>
      </c>
      <c r="C1603" s="12" t="s">
        <v>1755</v>
      </c>
      <c r="E1603" t="str">
        <f t="shared" ref="E1603:E1666" si="25">CONCATENATE(B1603,"-",C1603)</f>
        <v>60-CASTAÑAR DE IBOR</v>
      </c>
    </row>
    <row r="1604" spans="1:5" x14ac:dyDescent="0.3">
      <c r="A1604" s="12">
        <v>10</v>
      </c>
      <c r="B1604" s="14">
        <v>61</v>
      </c>
      <c r="C1604" s="12" t="s">
        <v>1756</v>
      </c>
      <c r="E1604" t="str">
        <f t="shared" si="25"/>
        <v>61-CECLAVIN</v>
      </c>
    </row>
    <row r="1605" spans="1:5" x14ac:dyDescent="0.3">
      <c r="A1605" s="12">
        <v>10</v>
      </c>
      <c r="B1605" s="14">
        <v>62</v>
      </c>
      <c r="C1605" s="12" t="s">
        <v>1757</v>
      </c>
      <c r="E1605" t="str">
        <f t="shared" si="25"/>
        <v>62-CEDILLO</v>
      </c>
    </row>
    <row r="1606" spans="1:5" x14ac:dyDescent="0.3">
      <c r="A1606" s="12">
        <v>10</v>
      </c>
      <c r="B1606" s="14">
        <v>63</v>
      </c>
      <c r="C1606" s="12" t="s">
        <v>1758</v>
      </c>
      <c r="E1606" t="str">
        <f t="shared" si="25"/>
        <v>63-CEREZO</v>
      </c>
    </row>
    <row r="1607" spans="1:5" x14ac:dyDescent="0.3">
      <c r="A1607" s="12">
        <v>10</v>
      </c>
      <c r="B1607" s="14">
        <v>64</v>
      </c>
      <c r="C1607" s="12" t="s">
        <v>1759</v>
      </c>
      <c r="E1607" t="str">
        <f t="shared" si="25"/>
        <v>64-CILLEROS</v>
      </c>
    </row>
    <row r="1608" spans="1:5" x14ac:dyDescent="0.3">
      <c r="A1608" s="12">
        <v>10</v>
      </c>
      <c r="B1608" s="14">
        <v>65</v>
      </c>
      <c r="C1608" s="12" t="s">
        <v>1760</v>
      </c>
      <c r="E1608" t="str">
        <f t="shared" si="25"/>
        <v>65-COLLADO</v>
      </c>
    </row>
    <row r="1609" spans="1:5" x14ac:dyDescent="0.3">
      <c r="A1609" s="12">
        <v>10</v>
      </c>
      <c r="B1609" s="14">
        <v>66</v>
      </c>
      <c r="C1609" s="12" t="s">
        <v>1761</v>
      </c>
      <c r="E1609" t="str">
        <f t="shared" si="25"/>
        <v>66-CONQUISTA DE LA SIERRA</v>
      </c>
    </row>
    <row r="1610" spans="1:5" x14ac:dyDescent="0.3">
      <c r="A1610" s="12">
        <v>10</v>
      </c>
      <c r="B1610" s="14">
        <v>67</v>
      </c>
      <c r="C1610" s="12" t="s">
        <v>1762</v>
      </c>
      <c r="E1610" t="str">
        <f t="shared" si="25"/>
        <v>67-CORIA</v>
      </c>
    </row>
    <row r="1611" spans="1:5" x14ac:dyDescent="0.3">
      <c r="A1611" s="12">
        <v>10</v>
      </c>
      <c r="B1611" s="14">
        <v>68</v>
      </c>
      <c r="C1611" s="12" t="s">
        <v>1763</v>
      </c>
      <c r="E1611" t="str">
        <f t="shared" si="25"/>
        <v>68-CUACOS DE YUSTE</v>
      </c>
    </row>
    <row r="1612" spans="1:5" x14ac:dyDescent="0.3">
      <c r="A1612" s="12">
        <v>10</v>
      </c>
      <c r="B1612" s="14">
        <v>69</v>
      </c>
      <c r="C1612" s="12" t="s">
        <v>1764</v>
      </c>
      <c r="E1612" t="str">
        <f t="shared" si="25"/>
        <v>69-CUMBRE, LA</v>
      </c>
    </row>
    <row r="1613" spans="1:5" x14ac:dyDescent="0.3">
      <c r="A1613" s="12">
        <v>10</v>
      </c>
      <c r="B1613" s="14">
        <v>70</v>
      </c>
      <c r="C1613" s="12" t="s">
        <v>1765</v>
      </c>
      <c r="E1613" t="str">
        <f t="shared" si="25"/>
        <v>70-DELEITOSA</v>
      </c>
    </row>
    <row r="1614" spans="1:5" x14ac:dyDescent="0.3">
      <c r="A1614" s="12">
        <v>10</v>
      </c>
      <c r="B1614" s="14">
        <v>71</v>
      </c>
      <c r="C1614" s="12" t="s">
        <v>1766</v>
      </c>
      <c r="E1614" t="str">
        <f t="shared" si="25"/>
        <v>71-DESCARGAMARIA</v>
      </c>
    </row>
    <row r="1615" spans="1:5" x14ac:dyDescent="0.3">
      <c r="A1615" s="12">
        <v>10</v>
      </c>
      <c r="B1615" s="14">
        <v>72</v>
      </c>
      <c r="C1615" s="12" t="s">
        <v>1767</v>
      </c>
      <c r="E1615" t="str">
        <f t="shared" si="25"/>
        <v>72-ELJAS</v>
      </c>
    </row>
    <row r="1616" spans="1:5" x14ac:dyDescent="0.3">
      <c r="A1616" s="12">
        <v>10</v>
      </c>
      <c r="B1616" s="14">
        <v>73</v>
      </c>
      <c r="C1616" s="12" t="s">
        <v>1768</v>
      </c>
      <c r="E1616" t="str">
        <f t="shared" si="25"/>
        <v>73-ESCURIAL</v>
      </c>
    </row>
    <row r="1617" spans="1:5" x14ac:dyDescent="0.3">
      <c r="A1617" s="12">
        <v>10</v>
      </c>
      <c r="B1617" s="14">
        <v>75</v>
      </c>
      <c r="C1617" s="12" t="s">
        <v>1769</v>
      </c>
      <c r="E1617" t="str">
        <f t="shared" si="25"/>
        <v>75-FRESNEDOSO DE IBOR</v>
      </c>
    </row>
    <row r="1618" spans="1:5" x14ac:dyDescent="0.3">
      <c r="A1618" s="12">
        <v>10</v>
      </c>
      <c r="B1618" s="14">
        <v>76</v>
      </c>
      <c r="C1618" s="12" t="s">
        <v>1770</v>
      </c>
      <c r="E1618" t="str">
        <f t="shared" si="25"/>
        <v>76-GALISTEO</v>
      </c>
    </row>
    <row r="1619" spans="1:5" x14ac:dyDescent="0.3">
      <c r="A1619" s="12">
        <v>10</v>
      </c>
      <c r="B1619" s="14">
        <v>77</v>
      </c>
      <c r="C1619" s="12" t="s">
        <v>1771</v>
      </c>
      <c r="E1619" t="str">
        <f t="shared" si="25"/>
        <v>77-GARCIAZ</v>
      </c>
    </row>
    <row r="1620" spans="1:5" x14ac:dyDescent="0.3">
      <c r="A1620" s="12">
        <v>10</v>
      </c>
      <c r="B1620" s="14">
        <v>78</v>
      </c>
      <c r="C1620" s="12" t="s">
        <v>1772</v>
      </c>
      <c r="E1620" t="str">
        <f t="shared" si="25"/>
        <v>78-GARGANTA, LA</v>
      </c>
    </row>
    <row r="1621" spans="1:5" x14ac:dyDescent="0.3">
      <c r="A1621" s="12">
        <v>10</v>
      </c>
      <c r="B1621" s="14">
        <v>79</v>
      </c>
      <c r="C1621" s="12" t="s">
        <v>1773</v>
      </c>
      <c r="E1621" t="str">
        <f t="shared" si="25"/>
        <v>79-GARGANTA LA OLLA</v>
      </c>
    </row>
    <row r="1622" spans="1:5" x14ac:dyDescent="0.3">
      <c r="A1622" s="12">
        <v>10</v>
      </c>
      <c r="B1622" s="14">
        <v>80</v>
      </c>
      <c r="C1622" s="12" t="s">
        <v>1774</v>
      </c>
      <c r="E1622" t="str">
        <f t="shared" si="25"/>
        <v>80-GARGANTILLA</v>
      </c>
    </row>
    <row r="1623" spans="1:5" x14ac:dyDescent="0.3">
      <c r="A1623" s="12">
        <v>10</v>
      </c>
      <c r="B1623" s="14">
        <v>81</v>
      </c>
      <c r="C1623" s="12" t="s">
        <v>1775</v>
      </c>
      <c r="E1623" t="str">
        <f t="shared" si="25"/>
        <v>81-GARG?RA</v>
      </c>
    </row>
    <row r="1624" spans="1:5" x14ac:dyDescent="0.3">
      <c r="A1624" s="12">
        <v>10</v>
      </c>
      <c r="B1624" s="14">
        <v>82</v>
      </c>
      <c r="C1624" s="12" t="s">
        <v>1776</v>
      </c>
      <c r="E1624" t="str">
        <f t="shared" si="25"/>
        <v>82-GARROVILLAS</v>
      </c>
    </row>
    <row r="1625" spans="1:5" x14ac:dyDescent="0.3">
      <c r="A1625" s="12">
        <v>10</v>
      </c>
      <c r="B1625" s="14">
        <v>83</v>
      </c>
      <c r="C1625" s="12" t="s">
        <v>1777</v>
      </c>
      <c r="E1625" t="str">
        <f t="shared" si="25"/>
        <v>83-GARVIN</v>
      </c>
    </row>
    <row r="1626" spans="1:5" x14ac:dyDescent="0.3">
      <c r="A1626" s="12">
        <v>10</v>
      </c>
      <c r="B1626" s="14">
        <v>84</v>
      </c>
      <c r="C1626" s="12" t="s">
        <v>1778</v>
      </c>
      <c r="E1626" t="str">
        <f t="shared" si="25"/>
        <v>84-GATA</v>
      </c>
    </row>
    <row r="1627" spans="1:5" x14ac:dyDescent="0.3">
      <c r="A1627" s="12">
        <v>10</v>
      </c>
      <c r="B1627" s="14">
        <v>85</v>
      </c>
      <c r="C1627" s="12" t="s">
        <v>1779</v>
      </c>
      <c r="E1627" t="str">
        <f t="shared" si="25"/>
        <v>85-GORDO, EL</v>
      </c>
    </row>
    <row r="1628" spans="1:5" x14ac:dyDescent="0.3">
      <c r="A1628" s="12">
        <v>10</v>
      </c>
      <c r="B1628" s="14">
        <v>86</v>
      </c>
      <c r="C1628" s="12" t="s">
        <v>1780</v>
      </c>
      <c r="E1628" t="str">
        <f t="shared" si="25"/>
        <v>86-GRANJA, LA</v>
      </c>
    </row>
    <row r="1629" spans="1:5" x14ac:dyDescent="0.3">
      <c r="A1629" s="12">
        <v>10</v>
      </c>
      <c r="B1629" s="14">
        <v>87</v>
      </c>
      <c r="C1629" s="12" t="s">
        <v>1781</v>
      </c>
      <c r="E1629" t="str">
        <f t="shared" si="25"/>
        <v>87-GUADALUPE</v>
      </c>
    </row>
    <row r="1630" spans="1:5" x14ac:dyDescent="0.3">
      <c r="A1630" s="12">
        <v>10</v>
      </c>
      <c r="B1630" s="14">
        <v>88</v>
      </c>
      <c r="C1630" s="12" t="s">
        <v>1782</v>
      </c>
      <c r="E1630" t="str">
        <f t="shared" si="25"/>
        <v>88-GUIJO DE CORIA</v>
      </c>
    </row>
    <row r="1631" spans="1:5" x14ac:dyDescent="0.3">
      <c r="A1631" s="12">
        <v>10</v>
      </c>
      <c r="B1631" s="14">
        <v>89</v>
      </c>
      <c r="C1631" s="12" t="s">
        <v>1783</v>
      </c>
      <c r="E1631" t="str">
        <f t="shared" si="25"/>
        <v>89-GUIJO DE GALISTEO</v>
      </c>
    </row>
    <row r="1632" spans="1:5" x14ac:dyDescent="0.3">
      <c r="A1632" s="12">
        <v>10</v>
      </c>
      <c r="B1632" s="14">
        <v>90</v>
      </c>
      <c r="C1632" s="12" t="s">
        <v>1784</v>
      </c>
      <c r="E1632" t="str">
        <f t="shared" si="25"/>
        <v>90-GUIJO DE GRANADILLA</v>
      </c>
    </row>
    <row r="1633" spans="1:5" x14ac:dyDescent="0.3">
      <c r="A1633" s="12">
        <v>10</v>
      </c>
      <c r="B1633" s="14">
        <v>91</v>
      </c>
      <c r="C1633" s="12" t="s">
        <v>1785</v>
      </c>
      <c r="E1633" t="str">
        <f t="shared" si="25"/>
        <v>91-GUIJO DE SANTA BARBARA</v>
      </c>
    </row>
    <row r="1634" spans="1:5" x14ac:dyDescent="0.3">
      <c r="A1634" s="12">
        <v>10</v>
      </c>
      <c r="B1634" s="14">
        <v>92</v>
      </c>
      <c r="C1634" s="12" t="s">
        <v>1786</v>
      </c>
      <c r="E1634" t="str">
        <f t="shared" si="25"/>
        <v>92-HERGUIJUELA</v>
      </c>
    </row>
    <row r="1635" spans="1:5" x14ac:dyDescent="0.3">
      <c r="A1635" s="12">
        <v>10</v>
      </c>
      <c r="B1635" s="14">
        <v>93</v>
      </c>
      <c r="C1635" s="12" t="s">
        <v>1787</v>
      </c>
      <c r="E1635" t="str">
        <f t="shared" si="25"/>
        <v>93-HERNAN-PEREZ</v>
      </c>
    </row>
    <row r="1636" spans="1:5" x14ac:dyDescent="0.3">
      <c r="A1636" s="12">
        <v>10</v>
      </c>
      <c r="B1636" s="14">
        <v>94</v>
      </c>
      <c r="C1636" s="12" t="s">
        <v>1788</v>
      </c>
      <c r="E1636" t="str">
        <f t="shared" si="25"/>
        <v>94-HERRERA DE ALCANTARA</v>
      </c>
    </row>
    <row r="1637" spans="1:5" x14ac:dyDescent="0.3">
      <c r="A1637" s="12">
        <v>10</v>
      </c>
      <c r="B1637" s="14">
        <v>95</v>
      </c>
      <c r="C1637" s="12" t="s">
        <v>1789</v>
      </c>
      <c r="E1637" t="str">
        <f t="shared" si="25"/>
        <v>95-HERRERUELA</v>
      </c>
    </row>
    <row r="1638" spans="1:5" x14ac:dyDescent="0.3">
      <c r="A1638" s="12">
        <v>10</v>
      </c>
      <c r="B1638" s="14">
        <v>96</v>
      </c>
      <c r="C1638" s="12" t="s">
        <v>1790</v>
      </c>
      <c r="E1638" t="str">
        <f t="shared" si="25"/>
        <v>96-HERVAS</v>
      </c>
    </row>
    <row r="1639" spans="1:5" x14ac:dyDescent="0.3">
      <c r="A1639" s="12">
        <v>10</v>
      </c>
      <c r="B1639" s="14">
        <v>97</v>
      </c>
      <c r="C1639" s="12" t="s">
        <v>1791</v>
      </c>
      <c r="E1639" t="str">
        <f t="shared" si="25"/>
        <v>97-HIGUERA</v>
      </c>
    </row>
    <row r="1640" spans="1:5" x14ac:dyDescent="0.3">
      <c r="A1640" s="12">
        <v>10</v>
      </c>
      <c r="B1640" s="14">
        <v>98</v>
      </c>
      <c r="C1640" s="12" t="s">
        <v>1792</v>
      </c>
      <c r="E1640" t="str">
        <f t="shared" si="25"/>
        <v>98-HINOJAL</v>
      </c>
    </row>
    <row r="1641" spans="1:5" x14ac:dyDescent="0.3">
      <c r="A1641" s="12">
        <v>10</v>
      </c>
      <c r="B1641" s="14">
        <v>99</v>
      </c>
      <c r="C1641" s="12" t="s">
        <v>1793</v>
      </c>
      <c r="E1641" t="str">
        <f t="shared" si="25"/>
        <v>99-HOLGUERA</v>
      </c>
    </row>
    <row r="1642" spans="1:5" x14ac:dyDescent="0.3">
      <c r="A1642" s="12">
        <v>10</v>
      </c>
      <c r="B1642" s="14">
        <v>100</v>
      </c>
      <c r="C1642" s="12" t="s">
        <v>1794</v>
      </c>
      <c r="E1642" t="str">
        <f t="shared" si="25"/>
        <v>100-HOYOS</v>
      </c>
    </row>
    <row r="1643" spans="1:5" x14ac:dyDescent="0.3">
      <c r="A1643" s="12">
        <v>10</v>
      </c>
      <c r="B1643" s="14">
        <v>101</v>
      </c>
      <c r="C1643" s="12" t="s">
        <v>1795</v>
      </c>
      <c r="E1643" t="str">
        <f t="shared" si="25"/>
        <v>101-HUELAGA</v>
      </c>
    </row>
    <row r="1644" spans="1:5" x14ac:dyDescent="0.3">
      <c r="A1644" s="12">
        <v>10</v>
      </c>
      <c r="B1644" s="14">
        <v>102</v>
      </c>
      <c r="C1644" s="12" t="s">
        <v>1796</v>
      </c>
      <c r="E1644" t="str">
        <f t="shared" si="25"/>
        <v>102-IBAHERNANDO</v>
      </c>
    </row>
    <row r="1645" spans="1:5" x14ac:dyDescent="0.3">
      <c r="A1645" s="12">
        <v>10</v>
      </c>
      <c r="B1645" s="14">
        <v>103</v>
      </c>
      <c r="C1645" s="12" t="s">
        <v>1797</v>
      </c>
      <c r="E1645" t="str">
        <f t="shared" si="25"/>
        <v>103-JARAICEJO</v>
      </c>
    </row>
    <row r="1646" spans="1:5" x14ac:dyDescent="0.3">
      <c r="A1646" s="12">
        <v>10</v>
      </c>
      <c r="B1646" s="14">
        <v>104</v>
      </c>
      <c r="C1646" s="12" t="s">
        <v>1798</v>
      </c>
      <c r="E1646" t="str">
        <f t="shared" si="25"/>
        <v>104-JARAIZ DE LA VERA</v>
      </c>
    </row>
    <row r="1647" spans="1:5" x14ac:dyDescent="0.3">
      <c r="A1647" s="12">
        <v>10</v>
      </c>
      <c r="B1647" s="14">
        <v>105</v>
      </c>
      <c r="C1647" s="12" t="s">
        <v>1799</v>
      </c>
      <c r="E1647" t="str">
        <f t="shared" si="25"/>
        <v>105-JARANDILLA DE LA VERA</v>
      </c>
    </row>
    <row r="1648" spans="1:5" x14ac:dyDescent="0.3">
      <c r="A1648" s="12">
        <v>10</v>
      </c>
      <c r="B1648" s="14">
        <v>106</v>
      </c>
      <c r="C1648" s="12" t="s">
        <v>1800</v>
      </c>
      <c r="E1648" t="str">
        <f t="shared" si="25"/>
        <v>106-JARILLA</v>
      </c>
    </row>
    <row r="1649" spans="1:5" x14ac:dyDescent="0.3">
      <c r="A1649" s="12">
        <v>10</v>
      </c>
      <c r="B1649" s="14">
        <v>107</v>
      </c>
      <c r="C1649" s="12" t="s">
        <v>1801</v>
      </c>
      <c r="E1649" t="str">
        <f t="shared" si="25"/>
        <v>107-JERTE</v>
      </c>
    </row>
    <row r="1650" spans="1:5" x14ac:dyDescent="0.3">
      <c r="A1650" s="12">
        <v>10</v>
      </c>
      <c r="B1650" s="14">
        <v>108</v>
      </c>
      <c r="C1650" s="12" t="s">
        <v>1802</v>
      </c>
      <c r="E1650" t="str">
        <f t="shared" si="25"/>
        <v>108-LADRILLAR</v>
      </c>
    </row>
    <row r="1651" spans="1:5" x14ac:dyDescent="0.3">
      <c r="A1651" s="12">
        <v>10</v>
      </c>
      <c r="B1651" s="14">
        <v>109</v>
      </c>
      <c r="C1651" s="12" t="s">
        <v>1803</v>
      </c>
      <c r="E1651" t="str">
        <f t="shared" si="25"/>
        <v>109-LOGROSAN</v>
      </c>
    </row>
    <row r="1652" spans="1:5" x14ac:dyDescent="0.3">
      <c r="A1652" s="12">
        <v>10</v>
      </c>
      <c r="B1652" s="14">
        <v>110</v>
      </c>
      <c r="C1652" s="12" t="s">
        <v>1804</v>
      </c>
      <c r="E1652" t="str">
        <f t="shared" si="25"/>
        <v>110-LOSAR DE LA VERA</v>
      </c>
    </row>
    <row r="1653" spans="1:5" x14ac:dyDescent="0.3">
      <c r="A1653" s="12">
        <v>10</v>
      </c>
      <c r="B1653" s="14">
        <v>111</v>
      </c>
      <c r="C1653" s="12" t="s">
        <v>1805</v>
      </c>
      <c r="E1653" t="str">
        <f t="shared" si="25"/>
        <v>111-MADRIGAL DE LA VERA</v>
      </c>
    </row>
    <row r="1654" spans="1:5" x14ac:dyDescent="0.3">
      <c r="A1654" s="12">
        <v>10</v>
      </c>
      <c r="B1654" s="14">
        <v>112</v>
      </c>
      <c r="C1654" s="12" t="s">
        <v>1806</v>
      </c>
      <c r="E1654" t="str">
        <f t="shared" si="25"/>
        <v>112-MADRIGALEJO</v>
      </c>
    </row>
    <row r="1655" spans="1:5" x14ac:dyDescent="0.3">
      <c r="A1655" s="12">
        <v>10</v>
      </c>
      <c r="B1655" s="14">
        <v>113</v>
      </c>
      <c r="C1655" s="12" t="s">
        <v>1807</v>
      </c>
      <c r="E1655" t="str">
        <f t="shared" si="25"/>
        <v>113-MADROÑERA</v>
      </c>
    </row>
    <row r="1656" spans="1:5" x14ac:dyDescent="0.3">
      <c r="A1656" s="12">
        <v>10</v>
      </c>
      <c r="B1656" s="14">
        <v>114</v>
      </c>
      <c r="C1656" s="12" t="s">
        <v>1808</v>
      </c>
      <c r="E1656" t="str">
        <f t="shared" si="25"/>
        <v>114-MAJADAS</v>
      </c>
    </row>
    <row r="1657" spans="1:5" x14ac:dyDescent="0.3">
      <c r="A1657" s="12">
        <v>10</v>
      </c>
      <c r="B1657" s="14">
        <v>115</v>
      </c>
      <c r="C1657" s="12" t="s">
        <v>1809</v>
      </c>
      <c r="E1657" t="str">
        <f t="shared" si="25"/>
        <v>115-MALPARTIDA DE CACERES</v>
      </c>
    </row>
    <row r="1658" spans="1:5" x14ac:dyDescent="0.3">
      <c r="A1658" s="12">
        <v>10</v>
      </c>
      <c r="B1658" s="14">
        <v>116</v>
      </c>
      <c r="C1658" s="12" t="s">
        <v>1810</v>
      </c>
      <c r="E1658" t="str">
        <f t="shared" si="25"/>
        <v>116-MALPARTIDA DE PLASENCIA</v>
      </c>
    </row>
    <row r="1659" spans="1:5" x14ac:dyDescent="0.3">
      <c r="A1659" s="12">
        <v>10</v>
      </c>
      <c r="B1659" s="14">
        <v>117</v>
      </c>
      <c r="C1659" s="12" t="s">
        <v>1811</v>
      </c>
      <c r="E1659" t="str">
        <f t="shared" si="25"/>
        <v>117-MARCHAGAZ</v>
      </c>
    </row>
    <row r="1660" spans="1:5" x14ac:dyDescent="0.3">
      <c r="A1660" s="12">
        <v>10</v>
      </c>
      <c r="B1660" s="14">
        <v>118</v>
      </c>
      <c r="C1660" s="12" t="s">
        <v>1812</v>
      </c>
      <c r="E1660" t="str">
        <f t="shared" si="25"/>
        <v>118-MATA DE ALCANTARA</v>
      </c>
    </row>
    <row r="1661" spans="1:5" x14ac:dyDescent="0.3">
      <c r="A1661" s="12">
        <v>10</v>
      </c>
      <c r="B1661" s="14">
        <v>119</v>
      </c>
      <c r="C1661" s="12" t="s">
        <v>1813</v>
      </c>
      <c r="E1661" t="str">
        <f t="shared" si="25"/>
        <v>119-MEMBRIO</v>
      </c>
    </row>
    <row r="1662" spans="1:5" x14ac:dyDescent="0.3">
      <c r="A1662" s="12">
        <v>10</v>
      </c>
      <c r="B1662" s="14">
        <v>120</v>
      </c>
      <c r="C1662" s="12" t="s">
        <v>1814</v>
      </c>
      <c r="E1662" t="str">
        <f t="shared" si="25"/>
        <v>120-MESAS DE IBOR</v>
      </c>
    </row>
    <row r="1663" spans="1:5" x14ac:dyDescent="0.3">
      <c r="A1663" s="12">
        <v>10</v>
      </c>
      <c r="B1663" s="14">
        <v>121</v>
      </c>
      <c r="C1663" s="12" t="s">
        <v>1815</v>
      </c>
      <c r="E1663" t="str">
        <f t="shared" si="25"/>
        <v>121-MIAJADAS</v>
      </c>
    </row>
    <row r="1664" spans="1:5" x14ac:dyDescent="0.3">
      <c r="A1664" s="12">
        <v>10</v>
      </c>
      <c r="B1664" s="14">
        <v>122</v>
      </c>
      <c r="C1664" s="12" t="s">
        <v>1816</v>
      </c>
      <c r="E1664" t="str">
        <f t="shared" si="25"/>
        <v>122-MILLANES</v>
      </c>
    </row>
    <row r="1665" spans="1:5" x14ac:dyDescent="0.3">
      <c r="A1665" s="12">
        <v>10</v>
      </c>
      <c r="B1665" s="14">
        <v>123</v>
      </c>
      <c r="C1665" s="12" t="s">
        <v>1817</v>
      </c>
      <c r="E1665" t="str">
        <f t="shared" si="25"/>
        <v>123-MIRABEL</v>
      </c>
    </row>
    <row r="1666" spans="1:5" x14ac:dyDescent="0.3">
      <c r="A1666" s="12">
        <v>10</v>
      </c>
      <c r="B1666" s="14">
        <v>124</v>
      </c>
      <c r="C1666" s="12" t="s">
        <v>1818</v>
      </c>
      <c r="E1666" t="str">
        <f t="shared" si="25"/>
        <v>124-MOHEDAS DE GRANADILLA</v>
      </c>
    </row>
    <row r="1667" spans="1:5" x14ac:dyDescent="0.3">
      <c r="A1667" s="12">
        <v>10</v>
      </c>
      <c r="B1667" s="14">
        <v>125</v>
      </c>
      <c r="C1667" s="12" t="s">
        <v>1819</v>
      </c>
      <c r="E1667" t="str">
        <f t="shared" ref="E1667:E1730" si="26">CONCATENATE(B1667,"-",C1667)</f>
        <v>125-MONROY</v>
      </c>
    </row>
    <row r="1668" spans="1:5" x14ac:dyDescent="0.3">
      <c r="A1668" s="12">
        <v>10</v>
      </c>
      <c r="B1668" s="14">
        <v>126</v>
      </c>
      <c r="C1668" s="12" t="s">
        <v>1820</v>
      </c>
      <c r="E1668" t="str">
        <f t="shared" si="26"/>
        <v>126-MONTANCHEZ</v>
      </c>
    </row>
    <row r="1669" spans="1:5" x14ac:dyDescent="0.3">
      <c r="A1669" s="12">
        <v>10</v>
      </c>
      <c r="B1669" s="14">
        <v>127</v>
      </c>
      <c r="C1669" s="12" t="s">
        <v>1821</v>
      </c>
      <c r="E1669" t="str">
        <f t="shared" si="26"/>
        <v>127-MONTEHERMOSO</v>
      </c>
    </row>
    <row r="1670" spans="1:5" x14ac:dyDescent="0.3">
      <c r="A1670" s="12">
        <v>10</v>
      </c>
      <c r="B1670" s="14">
        <v>128</v>
      </c>
      <c r="C1670" s="12" t="s">
        <v>1822</v>
      </c>
      <c r="E1670" t="str">
        <f t="shared" si="26"/>
        <v>128-MORALEJA</v>
      </c>
    </row>
    <row r="1671" spans="1:5" x14ac:dyDescent="0.3">
      <c r="A1671" s="12">
        <v>10</v>
      </c>
      <c r="B1671" s="14">
        <v>129</v>
      </c>
      <c r="C1671" s="12" t="s">
        <v>1823</v>
      </c>
      <c r="E1671" t="str">
        <f t="shared" si="26"/>
        <v>129-MORCILLO</v>
      </c>
    </row>
    <row r="1672" spans="1:5" x14ac:dyDescent="0.3">
      <c r="A1672" s="12">
        <v>10</v>
      </c>
      <c r="B1672" s="14">
        <v>130</v>
      </c>
      <c r="C1672" s="12" t="s">
        <v>1824</v>
      </c>
      <c r="E1672" t="str">
        <f t="shared" si="26"/>
        <v>130-NAVACONCEJO</v>
      </c>
    </row>
    <row r="1673" spans="1:5" x14ac:dyDescent="0.3">
      <c r="A1673" s="12">
        <v>10</v>
      </c>
      <c r="B1673" s="14">
        <v>131</v>
      </c>
      <c r="C1673" s="12" t="s">
        <v>1825</v>
      </c>
      <c r="E1673" t="str">
        <f t="shared" si="26"/>
        <v>131-NAVALMORAL DE LA MATA</v>
      </c>
    </row>
    <row r="1674" spans="1:5" x14ac:dyDescent="0.3">
      <c r="A1674" s="12">
        <v>10</v>
      </c>
      <c r="B1674" s="14">
        <v>132</v>
      </c>
      <c r="C1674" s="12" t="s">
        <v>1826</v>
      </c>
      <c r="E1674" t="str">
        <f t="shared" si="26"/>
        <v>132-NAVALVILLAR DE IBOR</v>
      </c>
    </row>
    <row r="1675" spans="1:5" x14ac:dyDescent="0.3">
      <c r="A1675" s="12">
        <v>10</v>
      </c>
      <c r="B1675" s="14">
        <v>133</v>
      </c>
      <c r="C1675" s="12" t="s">
        <v>1827</v>
      </c>
      <c r="E1675" t="str">
        <f t="shared" si="26"/>
        <v>133-NAVAS DEL MADROÑO</v>
      </c>
    </row>
    <row r="1676" spans="1:5" x14ac:dyDescent="0.3">
      <c r="A1676" s="12">
        <v>10</v>
      </c>
      <c r="B1676" s="14">
        <v>134</v>
      </c>
      <c r="C1676" s="12" t="s">
        <v>1828</v>
      </c>
      <c r="E1676" t="str">
        <f t="shared" si="26"/>
        <v>134-NAVEZUELAS</v>
      </c>
    </row>
    <row r="1677" spans="1:5" x14ac:dyDescent="0.3">
      <c r="A1677" s="12">
        <v>10</v>
      </c>
      <c r="B1677" s="14">
        <v>135</v>
      </c>
      <c r="C1677" s="12" t="s">
        <v>1829</v>
      </c>
      <c r="E1677" t="str">
        <f t="shared" si="26"/>
        <v>135-NUÑOMORAL</v>
      </c>
    </row>
    <row r="1678" spans="1:5" x14ac:dyDescent="0.3">
      <c r="A1678" s="12">
        <v>10</v>
      </c>
      <c r="B1678" s="14">
        <v>136</v>
      </c>
      <c r="C1678" s="12" t="s">
        <v>1830</v>
      </c>
      <c r="E1678" t="str">
        <f t="shared" si="26"/>
        <v>136-OLIVA DE PLASENCIA</v>
      </c>
    </row>
    <row r="1679" spans="1:5" x14ac:dyDescent="0.3">
      <c r="A1679" s="12">
        <v>10</v>
      </c>
      <c r="B1679" s="14">
        <v>137</v>
      </c>
      <c r="C1679" s="12" t="s">
        <v>1831</v>
      </c>
      <c r="E1679" t="str">
        <f t="shared" si="26"/>
        <v>137-PALOMERO</v>
      </c>
    </row>
    <row r="1680" spans="1:5" x14ac:dyDescent="0.3">
      <c r="A1680" s="12">
        <v>10</v>
      </c>
      <c r="B1680" s="14">
        <v>138</v>
      </c>
      <c r="C1680" s="12" t="s">
        <v>1832</v>
      </c>
      <c r="E1680" t="str">
        <f t="shared" si="26"/>
        <v>138-PASARON DE LA VERA</v>
      </c>
    </row>
    <row r="1681" spans="1:5" x14ac:dyDescent="0.3">
      <c r="A1681" s="12">
        <v>10</v>
      </c>
      <c r="B1681" s="14">
        <v>139</v>
      </c>
      <c r="C1681" s="12" t="s">
        <v>1833</v>
      </c>
      <c r="E1681" t="str">
        <f t="shared" si="26"/>
        <v>139-PEDROSO DE ACIM</v>
      </c>
    </row>
    <row r="1682" spans="1:5" x14ac:dyDescent="0.3">
      <c r="A1682" s="12">
        <v>10</v>
      </c>
      <c r="B1682" s="14">
        <v>140</v>
      </c>
      <c r="C1682" s="12" t="s">
        <v>1834</v>
      </c>
      <c r="E1682" t="str">
        <f t="shared" si="26"/>
        <v>140-PERALEDA DE LA MATA</v>
      </c>
    </row>
    <row r="1683" spans="1:5" x14ac:dyDescent="0.3">
      <c r="A1683" s="12">
        <v>10</v>
      </c>
      <c r="B1683" s="14">
        <v>141</v>
      </c>
      <c r="C1683" s="12" t="s">
        <v>1835</v>
      </c>
      <c r="E1683" t="str">
        <f t="shared" si="26"/>
        <v>141-PERALEDA DE SAN ROMAN</v>
      </c>
    </row>
    <row r="1684" spans="1:5" x14ac:dyDescent="0.3">
      <c r="A1684" s="12">
        <v>10</v>
      </c>
      <c r="B1684" s="14">
        <v>142</v>
      </c>
      <c r="C1684" s="12" t="s">
        <v>1836</v>
      </c>
      <c r="E1684" t="str">
        <f t="shared" si="26"/>
        <v>142-PERALES DEL PUERTO</v>
      </c>
    </row>
    <row r="1685" spans="1:5" x14ac:dyDescent="0.3">
      <c r="A1685" s="12">
        <v>10</v>
      </c>
      <c r="B1685" s="14">
        <v>143</v>
      </c>
      <c r="C1685" s="12" t="s">
        <v>1837</v>
      </c>
      <c r="E1685" t="str">
        <f t="shared" si="26"/>
        <v>143-PESCUEZA</v>
      </c>
    </row>
    <row r="1686" spans="1:5" x14ac:dyDescent="0.3">
      <c r="A1686" s="12">
        <v>10</v>
      </c>
      <c r="B1686" s="14">
        <v>144</v>
      </c>
      <c r="C1686" s="12" t="s">
        <v>1838</v>
      </c>
      <c r="E1686" t="str">
        <f t="shared" si="26"/>
        <v>144-PESGA, LA</v>
      </c>
    </row>
    <row r="1687" spans="1:5" x14ac:dyDescent="0.3">
      <c r="A1687" s="12">
        <v>10</v>
      </c>
      <c r="B1687" s="14">
        <v>145</v>
      </c>
      <c r="C1687" s="12" t="s">
        <v>1839</v>
      </c>
      <c r="E1687" t="str">
        <f t="shared" si="26"/>
        <v>145-PIEDRAS ALBAS</v>
      </c>
    </row>
    <row r="1688" spans="1:5" x14ac:dyDescent="0.3">
      <c r="A1688" s="12">
        <v>10</v>
      </c>
      <c r="B1688" s="14">
        <v>146</v>
      </c>
      <c r="C1688" s="12" t="s">
        <v>1840</v>
      </c>
      <c r="E1688" t="str">
        <f t="shared" si="26"/>
        <v>146-PINOFRANQUEADO</v>
      </c>
    </row>
    <row r="1689" spans="1:5" x14ac:dyDescent="0.3">
      <c r="A1689" s="12">
        <v>10</v>
      </c>
      <c r="B1689" s="14">
        <v>147</v>
      </c>
      <c r="C1689" s="12" t="s">
        <v>1841</v>
      </c>
      <c r="E1689" t="str">
        <f t="shared" si="26"/>
        <v>147-PIORNAL</v>
      </c>
    </row>
    <row r="1690" spans="1:5" x14ac:dyDescent="0.3">
      <c r="A1690" s="12">
        <v>10</v>
      </c>
      <c r="B1690" s="14">
        <v>148</v>
      </c>
      <c r="C1690" s="12" t="s">
        <v>1842</v>
      </c>
      <c r="E1690" t="str">
        <f t="shared" si="26"/>
        <v>148-PLASENCIA</v>
      </c>
    </row>
    <row r="1691" spans="1:5" x14ac:dyDescent="0.3">
      <c r="A1691" s="12">
        <v>10</v>
      </c>
      <c r="B1691" s="14">
        <v>149</v>
      </c>
      <c r="C1691" s="12" t="s">
        <v>1843</v>
      </c>
      <c r="E1691" t="str">
        <f t="shared" si="26"/>
        <v>149-PLASENZUELA</v>
      </c>
    </row>
    <row r="1692" spans="1:5" x14ac:dyDescent="0.3">
      <c r="A1692" s="12">
        <v>10</v>
      </c>
      <c r="B1692" s="14">
        <v>150</v>
      </c>
      <c r="C1692" s="12" t="s">
        <v>1844</v>
      </c>
      <c r="E1692" t="str">
        <f t="shared" si="26"/>
        <v>150-PORTAJE</v>
      </c>
    </row>
    <row r="1693" spans="1:5" x14ac:dyDescent="0.3">
      <c r="A1693" s="12">
        <v>10</v>
      </c>
      <c r="B1693" s="14">
        <v>151</v>
      </c>
      <c r="C1693" s="12" t="s">
        <v>1845</v>
      </c>
      <c r="E1693" t="str">
        <f t="shared" si="26"/>
        <v>151-PORTEZUELO</v>
      </c>
    </row>
    <row r="1694" spans="1:5" x14ac:dyDescent="0.3">
      <c r="A1694" s="12">
        <v>10</v>
      </c>
      <c r="B1694" s="14">
        <v>152</v>
      </c>
      <c r="C1694" s="12" t="s">
        <v>1846</v>
      </c>
      <c r="E1694" t="str">
        <f t="shared" si="26"/>
        <v>152-POZUELO DE ZARZON</v>
      </c>
    </row>
    <row r="1695" spans="1:5" x14ac:dyDescent="0.3">
      <c r="A1695" s="12">
        <v>10</v>
      </c>
      <c r="B1695" s="14">
        <v>153</v>
      </c>
      <c r="C1695" s="12" t="s">
        <v>1847</v>
      </c>
      <c r="E1695" t="str">
        <f t="shared" si="26"/>
        <v>153-PUERTO DE SANTA CRUZ</v>
      </c>
    </row>
    <row r="1696" spans="1:5" x14ac:dyDescent="0.3">
      <c r="A1696" s="12">
        <v>10</v>
      </c>
      <c r="B1696" s="14">
        <v>154</v>
      </c>
      <c r="C1696" s="12" t="s">
        <v>1848</v>
      </c>
      <c r="E1696" t="str">
        <f t="shared" si="26"/>
        <v>154-REBOLLAR</v>
      </c>
    </row>
    <row r="1697" spans="1:5" x14ac:dyDescent="0.3">
      <c r="A1697" s="12">
        <v>10</v>
      </c>
      <c r="B1697" s="14">
        <v>155</v>
      </c>
      <c r="C1697" s="12" t="s">
        <v>1849</v>
      </c>
      <c r="E1697" t="str">
        <f t="shared" si="26"/>
        <v>155-RIOLOBOS</v>
      </c>
    </row>
    <row r="1698" spans="1:5" x14ac:dyDescent="0.3">
      <c r="A1698" s="12">
        <v>10</v>
      </c>
      <c r="B1698" s="14">
        <v>156</v>
      </c>
      <c r="C1698" s="12" t="s">
        <v>1850</v>
      </c>
      <c r="E1698" t="str">
        <f t="shared" si="26"/>
        <v>156-ROBLEDILLO DE GATA</v>
      </c>
    </row>
    <row r="1699" spans="1:5" x14ac:dyDescent="0.3">
      <c r="A1699" s="12">
        <v>10</v>
      </c>
      <c r="B1699" s="14">
        <v>157</v>
      </c>
      <c r="C1699" s="12" t="s">
        <v>1851</v>
      </c>
      <c r="E1699" t="str">
        <f t="shared" si="26"/>
        <v>157-ROBLEDILLO DE LA VERA</v>
      </c>
    </row>
    <row r="1700" spans="1:5" x14ac:dyDescent="0.3">
      <c r="A1700" s="12">
        <v>10</v>
      </c>
      <c r="B1700" s="14">
        <v>158</v>
      </c>
      <c r="C1700" s="12" t="s">
        <v>1852</v>
      </c>
      <c r="E1700" t="str">
        <f t="shared" si="26"/>
        <v>158-ROBLEDILLO DE TRUJILLO</v>
      </c>
    </row>
    <row r="1701" spans="1:5" x14ac:dyDescent="0.3">
      <c r="A1701" s="12">
        <v>10</v>
      </c>
      <c r="B1701" s="14">
        <v>159</v>
      </c>
      <c r="C1701" s="12" t="s">
        <v>1853</v>
      </c>
      <c r="E1701" t="str">
        <f t="shared" si="26"/>
        <v>159-ROBLEDOLLANO</v>
      </c>
    </row>
    <row r="1702" spans="1:5" x14ac:dyDescent="0.3">
      <c r="A1702" s="12">
        <v>10</v>
      </c>
      <c r="B1702" s="14">
        <v>160</v>
      </c>
      <c r="C1702" s="12" t="s">
        <v>1854</v>
      </c>
      <c r="E1702" t="str">
        <f t="shared" si="26"/>
        <v>160-ROMANGORDO</v>
      </c>
    </row>
    <row r="1703" spans="1:5" x14ac:dyDescent="0.3">
      <c r="A1703" s="12">
        <v>10</v>
      </c>
      <c r="B1703" s="14">
        <v>161</v>
      </c>
      <c r="C1703" s="12" t="s">
        <v>1855</v>
      </c>
      <c r="E1703" t="str">
        <f t="shared" si="26"/>
        <v>161-RUANES</v>
      </c>
    </row>
    <row r="1704" spans="1:5" x14ac:dyDescent="0.3">
      <c r="A1704" s="12">
        <v>10</v>
      </c>
      <c r="B1704" s="14">
        <v>162</v>
      </c>
      <c r="C1704" s="12" t="s">
        <v>1856</v>
      </c>
      <c r="E1704" t="str">
        <f t="shared" si="26"/>
        <v>162-SALORINO</v>
      </c>
    </row>
    <row r="1705" spans="1:5" x14ac:dyDescent="0.3">
      <c r="A1705" s="12">
        <v>10</v>
      </c>
      <c r="B1705" s="14">
        <v>163</v>
      </c>
      <c r="C1705" s="12" t="s">
        <v>1857</v>
      </c>
      <c r="E1705" t="str">
        <f t="shared" si="26"/>
        <v>163-SALVATIERRA DE SANTIAGO</v>
      </c>
    </row>
    <row r="1706" spans="1:5" x14ac:dyDescent="0.3">
      <c r="A1706" s="12">
        <v>10</v>
      </c>
      <c r="B1706" s="14">
        <v>164</v>
      </c>
      <c r="C1706" s="12" t="s">
        <v>1858</v>
      </c>
      <c r="E1706" t="str">
        <f t="shared" si="26"/>
        <v>164-SAN MARTIN DE TREVEJO</v>
      </c>
    </row>
    <row r="1707" spans="1:5" x14ac:dyDescent="0.3">
      <c r="A1707" s="12">
        <v>10</v>
      </c>
      <c r="B1707" s="14">
        <v>165</v>
      </c>
      <c r="C1707" s="12" t="s">
        <v>1859</v>
      </c>
      <c r="E1707" t="str">
        <f t="shared" si="26"/>
        <v>165-SANTA ANA</v>
      </c>
    </row>
    <row r="1708" spans="1:5" x14ac:dyDescent="0.3">
      <c r="A1708" s="12">
        <v>10</v>
      </c>
      <c r="B1708" s="14">
        <v>166</v>
      </c>
      <c r="C1708" s="12" t="s">
        <v>1860</v>
      </c>
      <c r="E1708" t="str">
        <f t="shared" si="26"/>
        <v>166-SANTA CRUZ DE LA SIERRA</v>
      </c>
    </row>
    <row r="1709" spans="1:5" x14ac:dyDescent="0.3">
      <c r="A1709" s="12">
        <v>10</v>
      </c>
      <c r="B1709" s="14">
        <v>167</v>
      </c>
      <c r="C1709" s="12" t="s">
        <v>1861</v>
      </c>
      <c r="E1709" t="str">
        <f t="shared" si="26"/>
        <v>167-SANTA CRUZ DE PANIAGUA</v>
      </c>
    </row>
    <row r="1710" spans="1:5" x14ac:dyDescent="0.3">
      <c r="A1710" s="12">
        <v>10</v>
      </c>
      <c r="B1710" s="14">
        <v>168</v>
      </c>
      <c r="C1710" s="12" t="s">
        <v>1862</v>
      </c>
      <c r="E1710" t="str">
        <f t="shared" si="26"/>
        <v>168-SANTA MARTA DE MAGASCA</v>
      </c>
    </row>
    <row r="1711" spans="1:5" x14ac:dyDescent="0.3">
      <c r="A1711" s="12">
        <v>10</v>
      </c>
      <c r="B1711" s="14">
        <v>169</v>
      </c>
      <c r="C1711" s="12" t="s">
        <v>1863</v>
      </c>
      <c r="E1711" t="str">
        <f t="shared" si="26"/>
        <v>169-SANTIAGO DE ALCANTARA</v>
      </c>
    </row>
    <row r="1712" spans="1:5" x14ac:dyDescent="0.3">
      <c r="A1712" s="12">
        <v>10</v>
      </c>
      <c r="B1712" s="14">
        <v>170</v>
      </c>
      <c r="C1712" s="12" t="s">
        <v>1864</v>
      </c>
      <c r="E1712" t="str">
        <f t="shared" si="26"/>
        <v>170-SANTIAGO DEL CAMPO</v>
      </c>
    </row>
    <row r="1713" spans="1:5" x14ac:dyDescent="0.3">
      <c r="A1713" s="12">
        <v>10</v>
      </c>
      <c r="B1713" s="14">
        <v>171</v>
      </c>
      <c r="C1713" s="12" t="s">
        <v>1865</v>
      </c>
      <c r="E1713" t="str">
        <f t="shared" si="26"/>
        <v>171-SANTIBAÑEZ EL ALTO</v>
      </c>
    </row>
    <row r="1714" spans="1:5" x14ac:dyDescent="0.3">
      <c r="A1714" s="12">
        <v>10</v>
      </c>
      <c r="B1714" s="14">
        <v>172</v>
      </c>
      <c r="C1714" s="12" t="s">
        <v>1866</v>
      </c>
      <c r="E1714" t="str">
        <f t="shared" si="26"/>
        <v>172-SANTIBAÑEZ EL BAJO</v>
      </c>
    </row>
    <row r="1715" spans="1:5" x14ac:dyDescent="0.3">
      <c r="A1715" s="12">
        <v>10</v>
      </c>
      <c r="B1715" s="14">
        <v>173</v>
      </c>
      <c r="C1715" s="12" t="s">
        <v>1867</v>
      </c>
      <c r="E1715" t="str">
        <f t="shared" si="26"/>
        <v>173-SAUCEDILLA</v>
      </c>
    </row>
    <row r="1716" spans="1:5" x14ac:dyDescent="0.3">
      <c r="A1716" s="12">
        <v>10</v>
      </c>
      <c r="B1716" s="14">
        <v>174</v>
      </c>
      <c r="C1716" s="12" t="s">
        <v>1868</v>
      </c>
      <c r="E1716" t="str">
        <f t="shared" si="26"/>
        <v>174-SEGURA DE TORO</v>
      </c>
    </row>
    <row r="1717" spans="1:5" x14ac:dyDescent="0.3">
      <c r="A1717" s="12">
        <v>10</v>
      </c>
      <c r="B1717" s="14">
        <v>175</v>
      </c>
      <c r="C1717" s="12" t="s">
        <v>1869</v>
      </c>
      <c r="E1717" t="str">
        <f t="shared" si="26"/>
        <v>175-SERRADILLA</v>
      </c>
    </row>
    <row r="1718" spans="1:5" x14ac:dyDescent="0.3">
      <c r="A1718" s="12">
        <v>10</v>
      </c>
      <c r="B1718" s="14">
        <v>176</v>
      </c>
      <c r="C1718" s="12" t="s">
        <v>1870</v>
      </c>
      <c r="E1718" t="str">
        <f t="shared" si="26"/>
        <v>176-SERREJON</v>
      </c>
    </row>
    <row r="1719" spans="1:5" x14ac:dyDescent="0.3">
      <c r="A1719" s="12">
        <v>10</v>
      </c>
      <c r="B1719" s="14">
        <v>177</v>
      </c>
      <c r="C1719" s="12" t="s">
        <v>1871</v>
      </c>
      <c r="E1719" t="str">
        <f t="shared" si="26"/>
        <v>177-SIERRA DE FUENTES</v>
      </c>
    </row>
    <row r="1720" spans="1:5" x14ac:dyDescent="0.3">
      <c r="A1720" s="12">
        <v>10</v>
      </c>
      <c r="B1720" s="14">
        <v>178</v>
      </c>
      <c r="C1720" s="12" t="s">
        <v>1872</v>
      </c>
      <c r="E1720" t="str">
        <f t="shared" si="26"/>
        <v>178-TALAVAN</v>
      </c>
    </row>
    <row r="1721" spans="1:5" x14ac:dyDescent="0.3">
      <c r="A1721" s="12">
        <v>10</v>
      </c>
      <c r="B1721" s="14">
        <v>179</v>
      </c>
      <c r="C1721" s="12" t="s">
        <v>1873</v>
      </c>
      <c r="E1721" t="str">
        <f t="shared" si="26"/>
        <v>179-TALAVERUELA DE LA VERA</v>
      </c>
    </row>
    <row r="1722" spans="1:5" x14ac:dyDescent="0.3">
      <c r="A1722" s="12">
        <v>10</v>
      </c>
      <c r="B1722" s="14">
        <v>180</v>
      </c>
      <c r="C1722" s="12" t="s">
        <v>1874</v>
      </c>
      <c r="E1722" t="str">
        <f t="shared" si="26"/>
        <v>180-TALAYUELA</v>
      </c>
    </row>
    <row r="1723" spans="1:5" x14ac:dyDescent="0.3">
      <c r="A1723" s="12">
        <v>10</v>
      </c>
      <c r="B1723" s="14">
        <v>181</v>
      </c>
      <c r="C1723" s="12" t="s">
        <v>1875</v>
      </c>
      <c r="E1723" t="str">
        <f t="shared" si="26"/>
        <v>181-TEJEDA DE TIETAR</v>
      </c>
    </row>
    <row r="1724" spans="1:5" x14ac:dyDescent="0.3">
      <c r="A1724" s="12">
        <v>10</v>
      </c>
      <c r="B1724" s="14">
        <v>182</v>
      </c>
      <c r="C1724" s="12" t="s">
        <v>1876</v>
      </c>
      <c r="E1724" t="str">
        <f t="shared" si="26"/>
        <v>182-TORIL</v>
      </c>
    </row>
    <row r="1725" spans="1:5" x14ac:dyDescent="0.3">
      <c r="A1725" s="12">
        <v>10</v>
      </c>
      <c r="B1725" s="14">
        <v>183</v>
      </c>
      <c r="C1725" s="12" t="s">
        <v>1877</v>
      </c>
      <c r="E1725" t="str">
        <f t="shared" si="26"/>
        <v>183-TORNAVACAS</v>
      </c>
    </row>
    <row r="1726" spans="1:5" x14ac:dyDescent="0.3">
      <c r="A1726" s="12">
        <v>10</v>
      </c>
      <c r="B1726" s="14">
        <v>184</v>
      </c>
      <c r="C1726" s="12" t="s">
        <v>1878</v>
      </c>
      <c r="E1726" t="str">
        <f t="shared" si="26"/>
        <v>184-TORNO, EL</v>
      </c>
    </row>
    <row r="1727" spans="1:5" x14ac:dyDescent="0.3">
      <c r="A1727" s="12">
        <v>10</v>
      </c>
      <c r="B1727" s="14">
        <v>185</v>
      </c>
      <c r="C1727" s="12" t="s">
        <v>1879</v>
      </c>
      <c r="E1727" t="str">
        <f t="shared" si="26"/>
        <v>185-TORRECILLA DE LOS ANGELES</v>
      </c>
    </row>
    <row r="1728" spans="1:5" x14ac:dyDescent="0.3">
      <c r="A1728" s="12">
        <v>10</v>
      </c>
      <c r="B1728" s="14">
        <v>186</v>
      </c>
      <c r="C1728" s="12" t="s">
        <v>1880</v>
      </c>
      <c r="E1728" t="str">
        <f t="shared" si="26"/>
        <v>186-TORRECILLAS DE LA TIESA</v>
      </c>
    </row>
    <row r="1729" spans="1:5" x14ac:dyDescent="0.3">
      <c r="A1729" s="12">
        <v>10</v>
      </c>
      <c r="B1729" s="14">
        <v>187</v>
      </c>
      <c r="C1729" s="12" t="s">
        <v>1881</v>
      </c>
      <c r="E1729" t="str">
        <f t="shared" si="26"/>
        <v>187-TORRE DE DON MIGUEL</v>
      </c>
    </row>
    <row r="1730" spans="1:5" x14ac:dyDescent="0.3">
      <c r="A1730" s="12">
        <v>10</v>
      </c>
      <c r="B1730" s="14">
        <v>188</v>
      </c>
      <c r="C1730" s="12" t="s">
        <v>1882</v>
      </c>
      <c r="E1730" t="str">
        <f t="shared" si="26"/>
        <v>188-TORRE DE SANTA MARIA</v>
      </c>
    </row>
    <row r="1731" spans="1:5" x14ac:dyDescent="0.3">
      <c r="A1731" s="12">
        <v>10</v>
      </c>
      <c r="B1731" s="14">
        <v>189</v>
      </c>
      <c r="C1731" s="12" t="s">
        <v>1883</v>
      </c>
      <c r="E1731" t="str">
        <f t="shared" ref="E1731:E1794" si="27">CONCATENATE(B1731,"-",C1731)</f>
        <v>189-TORREJONCILLO</v>
      </c>
    </row>
    <row r="1732" spans="1:5" x14ac:dyDescent="0.3">
      <c r="A1732" s="12">
        <v>10</v>
      </c>
      <c r="B1732" s="14">
        <v>190</v>
      </c>
      <c r="C1732" s="12" t="s">
        <v>1884</v>
      </c>
      <c r="E1732" t="str">
        <f t="shared" si="27"/>
        <v>190-TORREJON EL RUBIO</v>
      </c>
    </row>
    <row r="1733" spans="1:5" x14ac:dyDescent="0.3">
      <c r="A1733" s="12">
        <v>10</v>
      </c>
      <c r="B1733" s="14">
        <v>191</v>
      </c>
      <c r="C1733" s="12" t="s">
        <v>1885</v>
      </c>
      <c r="E1733" t="str">
        <f t="shared" si="27"/>
        <v>191-TORREMENGA</v>
      </c>
    </row>
    <row r="1734" spans="1:5" x14ac:dyDescent="0.3">
      <c r="A1734" s="12">
        <v>10</v>
      </c>
      <c r="B1734" s="14">
        <v>192</v>
      </c>
      <c r="C1734" s="12" t="s">
        <v>1886</v>
      </c>
      <c r="E1734" t="str">
        <f t="shared" si="27"/>
        <v>192-TORREMOCHA</v>
      </c>
    </row>
    <row r="1735" spans="1:5" x14ac:dyDescent="0.3">
      <c r="A1735" s="12">
        <v>10</v>
      </c>
      <c r="B1735" s="14">
        <v>193</v>
      </c>
      <c r="C1735" s="12" t="s">
        <v>1887</v>
      </c>
      <c r="E1735" t="str">
        <f t="shared" si="27"/>
        <v>193-TORREORGAZ</v>
      </c>
    </row>
    <row r="1736" spans="1:5" x14ac:dyDescent="0.3">
      <c r="A1736" s="12">
        <v>10</v>
      </c>
      <c r="B1736" s="14">
        <v>194</v>
      </c>
      <c r="C1736" s="12" t="s">
        <v>1888</v>
      </c>
      <c r="E1736" t="str">
        <f t="shared" si="27"/>
        <v>194-TORREQUEMADA</v>
      </c>
    </row>
    <row r="1737" spans="1:5" x14ac:dyDescent="0.3">
      <c r="A1737" s="12">
        <v>10</v>
      </c>
      <c r="B1737" s="14">
        <v>195</v>
      </c>
      <c r="C1737" s="12" t="s">
        <v>1889</v>
      </c>
      <c r="E1737" t="str">
        <f t="shared" si="27"/>
        <v>195-TRUJILLO</v>
      </c>
    </row>
    <row r="1738" spans="1:5" x14ac:dyDescent="0.3">
      <c r="A1738" s="12">
        <v>10</v>
      </c>
      <c r="B1738" s="14">
        <v>196</v>
      </c>
      <c r="C1738" s="12" t="s">
        <v>1890</v>
      </c>
      <c r="E1738" t="str">
        <f t="shared" si="27"/>
        <v>196-VALDASTILLAS</v>
      </c>
    </row>
    <row r="1739" spans="1:5" x14ac:dyDescent="0.3">
      <c r="A1739" s="12">
        <v>10</v>
      </c>
      <c r="B1739" s="14">
        <v>197</v>
      </c>
      <c r="C1739" s="12" t="s">
        <v>1891</v>
      </c>
      <c r="E1739" t="str">
        <f t="shared" si="27"/>
        <v>197-VALDECAÑAS DE TAJO</v>
      </c>
    </row>
    <row r="1740" spans="1:5" x14ac:dyDescent="0.3">
      <c r="A1740" s="12">
        <v>10</v>
      </c>
      <c r="B1740" s="14">
        <v>198</v>
      </c>
      <c r="C1740" s="12" t="s">
        <v>1892</v>
      </c>
      <c r="E1740" t="str">
        <f t="shared" si="27"/>
        <v>198-VALDEFUENTES</v>
      </c>
    </row>
    <row r="1741" spans="1:5" x14ac:dyDescent="0.3">
      <c r="A1741" s="12">
        <v>10</v>
      </c>
      <c r="B1741" s="14">
        <v>199</v>
      </c>
      <c r="C1741" s="12" t="s">
        <v>1893</v>
      </c>
      <c r="E1741" t="str">
        <f t="shared" si="27"/>
        <v>199-VALDEHUNCAR</v>
      </c>
    </row>
    <row r="1742" spans="1:5" x14ac:dyDescent="0.3">
      <c r="A1742" s="12">
        <v>10</v>
      </c>
      <c r="B1742" s="14">
        <v>200</v>
      </c>
      <c r="C1742" s="12" t="s">
        <v>1894</v>
      </c>
      <c r="E1742" t="str">
        <f t="shared" si="27"/>
        <v>200-VALDELACASA DE TAJO</v>
      </c>
    </row>
    <row r="1743" spans="1:5" x14ac:dyDescent="0.3">
      <c r="A1743" s="12">
        <v>10</v>
      </c>
      <c r="B1743" s="14">
        <v>201</v>
      </c>
      <c r="C1743" s="12" t="s">
        <v>1895</v>
      </c>
      <c r="E1743" t="str">
        <f t="shared" si="27"/>
        <v>201-VALDEMORALES</v>
      </c>
    </row>
    <row r="1744" spans="1:5" x14ac:dyDescent="0.3">
      <c r="A1744" s="12">
        <v>10</v>
      </c>
      <c r="B1744" s="14">
        <v>202</v>
      </c>
      <c r="C1744" s="12" t="s">
        <v>1896</v>
      </c>
      <c r="E1744" t="str">
        <f t="shared" si="27"/>
        <v>202-VALDEOBISPO</v>
      </c>
    </row>
    <row r="1745" spans="1:5" x14ac:dyDescent="0.3">
      <c r="A1745" s="12">
        <v>10</v>
      </c>
      <c r="B1745" s="14">
        <v>203</v>
      </c>
      <c r="C1745" s="12" t="s">
        <v>1897</v>
      </c>
      <c r="E1745" t="str">
        <f t="shared" si="27"/>
        <v>203-VALENCIA DE ALCANTARA</v>
      </c>
    </row>
    <row r="1746" spans="1:5" x14ac:dyDescent="0.3">
      <c r="A1746" s="12">
        <v>10</v>
      </c>
      <c r="B1746" s="14">
        <v>204</v>
      </c>
      <c r="C1746" s="12" t="s">
        <v>1898</v>
      </c>
      <c r="E1746" t="str">
        <f t="shared" si="27"/>
        <v>204-VALVERDE DE LA VERA</v>
      </c>
    </row>
    <row r="1747" spans="1:5" x14ac:dyDescent="0.3">
      <c r="A1747" s="12">
        <v>10</v>
      </c>
      <c r="B1747" s="14">
        <v>205</v>
      </c>
      <c r="C1747" s="12" t="s">
        <v>1899</v>
      </c>
      <c r="E1747" t="str">
        <f t="shared" si="27"/>
        <v>205-VALVERDE DEL FRESNO</v>
      </c>
    </row>
    <row r="1748" spans="1:5" x14ac:dyDescent="0.3">
      <c r="A1748" s="12">
        <v>10</v>
      </c>
      <c r="B1748" s="14">
        <v>206</v>
      </c>
      <c r="C1748" s="12" t="s">
        <v>1900</v>
      </c>
      <c r="E1748" t="str">
        <f t="shared" si="27"/>
        <v>206-VIANDAR DE LA VERA</v>
      </c>
    </row>
    <row r="1749" spans="1:5" x14ac:dyDescent="0.3">
      <c r="A1749" s="12">
        <v>10</v>
      </c>
      <c r="B1749" s="14">
        <v>207</v>
      </c>
      <c r="C1749" s="12" t="s">
        <v>1901</v>
      </c>
      <c r="E1749" t="str">
        <f t="shared" si="27"/>
        <v>207-VILLA DEL CAMPO</v>
      </c>
    </row>
    <row r="1750" spans="1:5" x14ac:dyDescent="0.3">
      <c r="A1750" s="12">
        <v>10</v>
      </c>
      <c r="B1750" s="14">
        <v>208</v>
      </c>
      <c r="C1750" s="12" t="s">
        <v>1902</v>
      </c>
      <c r="E1750" t="str">
        <f t="shared" si="27"/>
        <v>208-VILLA DEL REY</v>
      </c>
    </row>
    <row r="1751" spans="1:5" x14ac:dyDescent="0.3">
      <c r="A1751" s="12">
        <v>10</v>
      </c>
      <c r="B1751" s="14">
        <v>209</v>
      </c>
      <c r="C1751" s="12" t="s">
        <v>1903</v>
      </c>
      <c r="E1751" t="str">
        <f t="shared" si="27"/>
        <v>209-VILLAMESIAS</v>
      </c>
    </row>
    <row r="1752" spans="1:5" x14ac:dyDescent="0.3">
      <c r="A1752" s="12">
        <v>10</v>
      </c>
      <c r="B1752" s="14">
        <v>210</v>
      </c>
      <c r="C1752" s="12" t="s">
        <v>1904</v>
      </c>
      <c r="E1752" t="str">
        <f t="shared" si="27"/>
        <v>210-VILLAMIEL</v>
      </c>
    </row>
    <row r="1753" spans="1:5" x14ac:dyDescent="0.3">
      <c r="A1753" s="12">
        <v>10</v>
      </c>
      <c r="B1753" s="14">
        <v>211</v>
      </c>
      <c r="C1753" s="12" t="s">
        <v>1905</v>
      </c>
      <c r="E1753" t="str">
        <f t="shared" si="27"/>
        <v>211-VILLANUEVA DE LA SIERRA</v>
      </c>
    </row>
    <row r="1754" spans="1:5" x14ac:dyDescent="0.3">
      <c r="A1754" s="12">
        <v>10</v>
      </c>
      <c r="B1754" s="14">
        <v>212</v>
      </c>
      <c r="C1754" s="12" t="s">
        <v>1906</v>
      </c>
      <c r="E1754" t="str">
        <f t="shared" si="27"/>
        <v>212-VILLANUEVA DE LA VERA</v>
      </c>
    </row>
    <row r="1755" spans="1:5" x14ac:dyDescent="0.3">
      <c r="A1755" s="12">
        <v>10</v>
      </c>
      <c r="B1755" s="14">
        <v>213</v>
      </c>
      <c r="C1755" s="12" t="s">
        <v>1907</v>
      </c>
      <c r="E1755" t="str">
        <f t="shared" si="27"/>
        <v>213-VILLAR DEL PEDROSO</v>
      </c>
    </row>
    <row r="1756" spans="1:5" x14ac:dyDescent="0.3">
      <c r="A1756" s="12">
        <v>10</v>
      </c>
      <c r="B1756" s="14">
        <v>214</v>
      </c>
      <c r="C1756" s="12" t="s">
        <v>1908</v>
      </c>
      <c r="E1756" t="str">
        <f t="shared" si="27"/>
        <v>214-VILLAR DE PLASENCIA</v>
      </c>
    </row>
    <row r="1757" spans="1:5" x14ac:dyDescent="0.3">
      <c r="A1757" s="12">
        <v>10</v>
      </c>
      <c r="B1757" s="14">
        <v>215</v>
      </c>
      <c r="C1757" s="12" t="s">
        <v>1909</v>
      </c>
      <c r="E1757" t="str">
        <f t="shared" si="27"/>
        <v>215-VILLASBUENAS DE GATA</v>
      </c>
    </row>
    <row r="1758" spans="1:5" x14ac:dyDescent="0.3">
      <c r="A1758" s="12">
        <v>10</v>
      </c>
      <c r="B1758" s="14">
        <v>216</v>
      </c>
      <c r="C1758" s="12" t="s">
        <v>1910</v>
      </c>
      <c r="E1758" t="str">
        <f t="shared" si="27"/>
        <v>216-ZARZA DE GRANADILLA</v>
      </c>
    </row>
    <row r="1759" spans="1:5" x14ac:dyDescent="0.3">
      <c r="A1759" s="12">
        <v>10</v>
      </c>
      <c r="B1759" s="14">
        <v>217</v>
      </c>
      <c r="C1759" s="12" t="s">
        <v>1911</v>
      </c>
      <c r="E1759" t="str">
        <f t="shared" si="27"/>
        <v>217-ZARZA DE MONTANCHEZ</v>
      </c>
    </row>
    <row r="1760" spans="1:5" x14ac:dyDescent="0.3">
      <c r="A1760" s="12">
        <v>10</v>
      </c>
      <c r="B1760" s="14">
        <v>218</v>
      </c>
      <c r="C1760" s="12" t="s">
        <v>1912</v>
      </c>
      <c r="E1760" t="str">
        <f t="shared" si="27"/>
        <v>218-ZARZA LA MAYOR</v>
      </c>
    </row>
    <row r="1761" spans="1:5" x14ac:dyDescent="0.3">
      <c r="A1761" s="12">
        <v>10</v>
      </c>
      <c r="B1761" s="14">
        <v>219</v>
      </c>
      <c r="C1761" s="12" t="s">
        <v>1913</v>
      </c>
      <c r="E1761" t="str">
        <f t="shared" si="27"/>
        <v>219-ZORITA</v>
      </c>
    </row>
    <row r="1762" spans="1:5" x14ac:dyDescent="0.3">
      <c r="A1762" s="12">
        <v>10</v>
      </c>
      <c r="B1762" s="14">
        <v>901</v>
      </c>
      <c r="C1762" s="12" t="s">
        <v>1914</v>
      </c>
      <c r="E1762" t="str">
        <f t="shared" si="27"/>
        <v>901-ROSALEJO</v>
      </c>
    </row>
    <row r="1763" spans="1:5" x14ac:dyDescent="0.3">
      <c r="A1763" s="12">
        <v>10</v>
      </c>
      <c r="B1763" s="14">
        <v>904</v>
      </c>
      <c r="C1763" s="12" t="s">
        <v>1915</v>
      </c>
      <c r="E1763" t="str">
        <f t="shared" si="27"/>
        <v>904-TIETAR</v>
      </c>
    </row>
    <row r="1764" spans="1:5" x14ac:dyDescent="0.3">
      <c r="A1764" s="12">
        <v>11</v>
      </c>
      <c r="B1764" s="14">
        <v>1</v>
      </c>
      <c r="C1764" s="12" t="s">
        <v>1916</v>
      </c>
      <c r="E1764" t="str">
        <f t="shared" si="27"/>
        <v>1-ALCALA DE LOS GAZULES</v>
      </c>
    </row>
    <row r="1765" spans="1:5" x14ac:dyDescent="0.3">
      <c r="A1765" s="12">
        <v>11</v>
      </c>
      <c r="B1765" s="14">
        <v>2</v>
      </c>
      <c r="C1765" s="12" t="s">
        <v>1917</v>
      </c>
      <c r="E1765" t="str">
        <f t="shared" si="27"/>
        <v>2-ALCALA DEL VALLE</v>
      </c>
    </row>
    <row r="1766" spans="1:5" x14ac:dyDescent="0.3">
      <c r="A1766" s="12">
        <v>11</v>
      </c>
      <c r="B1766" s="14">
        <v>3</v>
      </c>
      <c r="C1766" s="12" t="s">
        <v>1918</v>
      </c>
      <c r="E1766" t="str">
        <f t="shared" si="27"/>
        <v>3-ALGAR</v>
      </c>
    </row>
    <row r="1767" spans="1:5" x14ac:dyDescent="0.3">
      <c r="A1767" s="12">
        <v>11</v>
      </c>
      <c r="B1767" s="14">
        <v>4</v>
      </c>
      <c r="C1767" s="12" t="s">
        <v>1919</v>
      </c>
      <c r="E1767" t="str">
        <f t="shared" si="27"/>
        <v>4-ALGECIRAS</v>
      </c>
    </row>
    <row r="1768" spans="1:5" x14ac:dyDescent="0.3">
      <c r="A1768" s="12">
        <v>11</v>
      </c>
      <c r="B1768" s="14">
        <v>5</v>
      </c>
      <c r="C1768" s="12" t="s">
        <v>1920</v>
      </c>
      <c r="E1768" t="str">
        <f t="shared" si="27"/>
        <v>5-ALGODONALES</v>
      </c>
    </row>
    <row r="1769" spans="1:5" x14ac:dyDescent="0.3">
      <c r="A1769" s="12">
        <v>11</v>
      </c>
      <c r="B1769" s="14">
        <v>6</v>
      </c>
      <c r="C1769" s="12" t="s">
        <v>1921</v>
      </c>
      <c r="E1769" t="str">
        <f t="shared" si="27"/>
        <v>6-ARCOS DE LA FRONTERA</v>
      </c>
    </row>
    <row r="1770" spans="1:5" x14ac:dyDescent="0.3">
      <c r="A1770" s="12">
        <v>11</v>
      </c>
      <c r="B1770" s="14">
        <v>7</v>
      </c>
      <c r="C1770" s="12" t="s">
        <v>1922</v>
      </c>
      <c r="E1770" t="str">
        <f t="shared" si="27"/>
        <v>7-BARBATE</v>
      </c>
    </row>
    <row r="1771" spans="1:5" x14ac:dyDescent="0.3">
      <c r="A1771" s="12">
        <v>11</v>
      </c>
      <c r="B1771" s="14">
        <v>8</v>
      </c>
      <c r="C1771" s="12" t="s">
        <v>1923</v>
      </c>
      <c r="E1771" t="str">
        <f t="shared" si="27"/>
        <v>8-BARRIOS, LOS</v>
      </c>
    </row>
    <row r="1772" spans="1:5" x14ac:dyDescent="0.3">
      <c r="A1772" s="12">
        <v>11</v>
      </c>
      <c r="B1772" s="14">
        <v>9</v>
      </c>
      <c r="C1772" s="12" t="s">
        <v>1924</v>
      </c>
      <c r="E1772" t="str">
        <f t="shared" si="27"/>
        <v>9-BENAOCAZ</v>
      </c>
    </row>
    <row r="1773" spans="1:5" x14ac:dyDescent="0.3">
      <c r="A1773" s="12">
        <v>11</v>
      </c>
      <c r="B1773" s="14">
        <v>10</v>
      </c>
      <c r="C1773" s="12" t="s">
        <v>1925</v>
      </c>
      <c r="E1773" t="str">
        <f t="shared" si="27"/>
        <v>10-BORNOS</v>
      </c>
    </row>
    <row r="1774" spans="1:5" x14ac:dyDescent="0.3">
      <c r="A1774" s="12">
        <v>11</v>
      </c>
      <c r="B1774" s="14">
        <v>11</v>
      </c>
      <c r="C1774" s="12" t="s">
        <v>1926</v>
      </c>
      <c r="E1774" t="str">
        <f t="shared" si="27"/>
        <v>11-BOSQUE, EL</v>
      </c>
    </row>
    <row r="1775" spans="1:5" x14ac:dyDescent="0.3">
      <c r="A1775" s="12">
        <v>11</v>
      </c>
      <c r="B1775" s="14">
        <v>12</v>
      </c>
      <c r="C1775" s="12" t="s">
        <v>121</v>
      </c>
      <c r="E1775" t="str">
        <f t="shared" si="27"/>
        <v>12-CADIZ</v>
      </c>
    </row>
    <row r="1776" spans="1:5" x14ac:dyDescent="0.3">
      <c r="A1776" s="12">
        <v>11</v>
      </c>
      <c r="B1776" s="14">
        <v>13</v>
      </c>
      <c r="C1776" s="12" t="s">
        <v>1927</v>
      </c>
      <c r="E1776" t="str">
        <f t="shared" si="27"/>
        <v>13-CASTELLAR DE LA FRONTERA</v>
      </c>
    </row>
    <row r="1777" spans="1:5" x14ac:dyDescent="0.3">
      <c r="A1777" s="12">
        <v>11</v>
      </c>
      <c r="B1777" s="14">
        <v>14</v>
      </c>
      <c r="C1777" s="12" t="s">
        <v>1928</v>
      </c>
      <c r="E1777" t="str">
        <f t="shared" si="27"/>
        <v>14-CONIL DE LA FRONTERA</v>
      </c>
    </row>
    <row r="1778" spans="1:5" x14ac:dyDescent="0.3">
      <c r="A1778" s="12">
        <v>11</v>
      </c>
      <c r="B1778" s="14">
        <v>15</v>
      </c>
      <c r="C1778" s="12" t="s">
        <v>1929</v>
      </c>
      <c r="E1778" t="str">
        <f t="shared" si="27"/>
        <v>15-CHICLANA DE LA FRONTERA</v>
      </c>
    </row>
    <row r="1779" spans="1:5" x14ac:dyDescent="0.3">
      <c r="A1779" s="12">
        <v>11</v>
      </c>
      <c r="B1779" s="14">
        <v>16</v>
      </c>
      <c r="C1779" s="12" t="s">
        <v>1930</v>
      </c>
      <c r="E1779" t="str">
        <f t="shared" si="27"/>
        <v>16-CHIPIONA</v>
      </c>
    </row>
    <row r="1780" spans="1:5" x14ac:dyDescent="0.3">
      <c r="A1780" s="12">
        <v>11</v>
      </c>
      <c r="B1780" s="14">
        <v>17</v>
      </c>
      <c r="C1780" s="12" t="s">
        <v>1931</v>
      </c>
      <c r="E1780" t="str">
        <f t="shared" si="27"/>
        <v>17-ESPERA</v>
      </c>
    </row>
    <row r="1781" spans="1:5" x14ac:dyDescent="0.3">
      <c r="A1781" s="12">
        <v>11</v>
      </c>
      <c r="B1781" s="14">
        <v>18</v>
      </c>
      <c r="C1781" s="12" t="s">
        <v>1932</v>
      </c>
      <c r="E1781" t="str">
        <f t="shared" si="27"/>
        <v>18-GASTOR, EL</v>
      </c>
    </row>
    <row r="1782" spans="1:5" x14ac:dyDescent="0.3">
      <c r="A1782" s="12">
        <v>11</v>
      </c>
      <c r="B1782" s="14">
        <v>19</v>
      </c>
      <c r="C1782" s="12" t="s">
        <v>1933</v>
      </c>
      <c r="E1782" t="str">
        <f t="shared" si="27"/>
        <v>19-GRAZALEMA</v>
      </c>
    </row>
    <row r="1783" spans="1:5" x14ac:dyDescent="0.3">
      <c r="A1783" s="12">
        <v>11</v>
      </c>
      <c r="B1783" s="14">
        <v>20</v>
      </c>
      <c r="C1783" s="12" t="s">
        <v>1934</v>
      </c>
      <c r="E1783" t="str">
        <f t="shared" si="27"/>
        <v>20-JEREZ DE LA FRONTERA</v>
      </c>
    </row>
    <row r="1784" spans="1:5" x14ac:dyDescent="0.3">
      <c r="A1784" s="12">
        <v>11</v>
      </c>
      <c r="B1784" s="14">
        <v>21</v>
      </c>
      <c r="C1784" s="12" t="s">
        <v>1935</v>
      </c>
      <c r="E1784" t="str">
        <f t="shared" si="27"/>
        <v>21-JIMENA DE LA FRONTERA</v>
      </c>
    </row>
    <row r="1785" spans="1:5" x14ac:dyDescent="0.3">
      <c r="A1785" s="12">
        <v>11</v>
      </c>
      <c r="B1785" s="14">
        <v>22</v>
      </c>
      <c r="C1785" s="12" t="s">
        <v>1936</v>
      </c>
      <c r="E1785" t="str">
        <f t="shared" si="27"/>
        <v>22-LINEA DE LA CONCEPCION, LA</v>
      </c>
    </row>
    <row r="1786" spans="1:5" x14ac:dyDescent="0.3">
      <c r="A1786" s="12">
        <v>11</v>
      </c>
      <c r="B1786" s="14">
        <v>23</v>
      </c>
      <c r="C1786" s="12" t="s">
        <v>1937</v>
      </c>
      <c r="E1786" t="str">
        <f t="shared" si="27"/>
        <v>23-MEDINA-SIDONIA</v>
      </c>
    </row>
    <row r="1787" spans="1:5" x14ac:dyDescent="0.3">
      <c r="A1787" s="12">
        <v>11</v>
      </c>
      <c r="B1787" s="14">
        <v>24</v>
      </c>
      <c r="C1787" s="12" t="s">
        <v>1938</v>
      </c>
      <c r="E1787" t="str">
        <f t="shared" si="27"/>
        <v>24-OLVERA</v>
      </c>
    </row>
    <row r="1788" spans="1:5" x14ac:dyDescent="0.3">
      <c r="A1788" s="12">
        <v>11</v>
      </c>
      <c r="B1788" s="14">
        <v>25</v>
      </c>
      <c r="C1788" s="12" t="s">
        <v>1939</v>
      </c>
      <c r="E1788" t="str">
        <f t="shared" si="27"/>
        <v>25-PATERNA DE RIVERA</v>
      </c>
    </row>
    <row r="1789" spans="1:5" x14ac:dyDescent="0.3">
      <c r="A1789" s="12">
        <v>11</v>
      </c>
      <c r="B1789" s="14">
        <v>26</v>
      </c>
      <c r="C1789" s="12" t="s">
        <v>1940</v>
      </c>
      <c r="E1789" t="str">
        <f t="shared" si="27"/>
        <v>26-PRADO DEL REY</v>
      </c>
    </row>
    <row r="1790" spans="1:5" x14ac:dyDescent="0.3">
      <c r="A1790" s="12">
        <v>11</v>
      </c>
      <c r="B1790" s="14">
        <v>27</v>
      </c>
      <c r="C1790" s="12" t="s">
        <v>1941</v>
      </c>
      <c r="E1790" t="str">
        <f t="shared" si="27"/>
        <v>27-PUERTO DE SANTA MARIA, EL</v>
      </c>
    </row>
    <row r="1791" spans="1:5" x14ac:dyDescent="0.3">
      <c r="A1791" s="12">
        <v>11</v>
      </c>
      <c r="B1791" s="14">
        <v>28</v>
      </c>
      <c r="C1791" s="12" t="s">
        <v>1942</v>
      </c>
      <c r="E1791" t="str">
        <f t="shared" si="27"/>
        <v>28-PUERTO REAL</v>
      </c>
    </row>
    <row r="1792" spans="1:5" x14ac:dyDescent="0.3">
      <c r="A1792" s="12">
        <v>11</v>
      </c>
      <c r="B1792" s="14">
        <v>29</v>
      </c>
      <c r="C1792" s="12" t="s">
        <v>1943</v>
      </c>
      <c r="E1792" t="str">
        <f t="shared" si="27"/>
        <v>29-PUERTO SERRANO</v>
      </c>
    </row>
    <row r="1793" spans="1:5" x14ac:dyDescent="0.3">
      <c r="A1793" s="12">
        <v>11</v>
      </c>
      <c r="B1793" s="14">
        <v>30</v>
      </c>
      <c r="C1793" s="12" t="s">
        <v>1944</v>
      </c>
      <c r="E1793" t="str">
        <f t="shared" si="27"/>
        <v>30-ROTA</v>
      </c>
    </row>
    <row r="1794" spans="1:5" x14ac:dyDescent="0.3">
      <c r="A1794" s="12">
        <v>11</v>
      </c>
      <c r="B1794" s="14">
        <v>31</v>
      </c>
      <c r="C1794" s="12" t="s">
        <v>1945</v>
      </c>
      <c r="E1794" t="str">
        <f t="shared" si="27"/>
        <v>31-SAN FERNANDO</v>
      </c>
    </row>
    <row r="1795" spans="1:5" x14ac:dyDescent="0.3">
      <c r="A1795" s="12">
        <v>11</v>
      </c>
      <c r="B1795" s="14">
        <v>32</v>
      </c>
      <c r="C1795" s="12" t="s">
        <v>1946</v>
      </c>
      <c r="E1795" t="str">
        <f t="shared" ref="E1795:E1858" si="28">CONCATENATE(B1795,"-",C1795)</f>
        <v>32-SANLUCAR DE BARRAMEDA</v>
      </c>
    </row>
    <row r="1796" spans="1:5" x14ac:dyDescent="0.3">
      <c r="A1796" s="12">
        <v>11</v>
      </c>
      <c r="B1796" s="14">
        <v>33</v>
      </c>
      <c r="C1796" s="12" t="s">
        <v>1947</v>
      </c>
      <c r="E1796" t="str">
        <f t="shared" si="28"/>
        <v>33-SAN ROQUE</v>
      </c>
    </row>
    <row r="1797" spans="1:5" x14ac:dyDescent="0.3">
      <c r="A1797" s="12">
        <v>11</v>
      </c>
      <c r="B1797" s="14">
        <v>34</v>
      </c>
      <c r="C1797" s="12" t="s">
        <v>1948</v>
      </c>
      <c r="E1797" t="str">
        <f t="shared" si="28"/>
        <v>34-SETENIL DE LAS BODEGAS</v>
      </c>
    </row>
    <row r="1798" spans="1:5" x14ac:dyDescent="0.3">
      <c r="A1798" s="12">
        <v>11</v>
      </c>
      <c r="B1798" s="14">
        <v>35</v>
      </c>
      <c r="C1798" s="12" t="s">
        <v>1949</v>
      </c>
      <c r="E1798" t="str">
        <f t="shared" si="28"/>
        <v>35-TARIFA</v>
      </c>
    </row>
    <row r="1799" spans="1:5" x14ac:dyDescent="0.3">
      <c r="A1799" s="12">
        <v>11</v>
      </c>
      <c r="B1799" s="14">
        <v>36</v>
      </c>
      <c r="C1799" s="12" t="s">
        <v>1950</v>
      </c>
      <c r="E1799" t="str">
        <f t="shared" si="28"/>
        <v>36-TORRE-ALHAQUIME</v>
      </c>
    </row>
    <row r="1800" spans="1:5" x14ac:dyDescent="0.3">
      <c r="A1800" s="12">
        <v>11</v>
      </c>
      <c r="B1800" s="14">
        <v>37</v>
      </c>
      <c r="C1800" s="12" t="s">
        <v>1951</v>
      </c>
      <c r="E1800" t="str">
        <f t="shared" si="28"/>
        <v>37-TREBUJENA</v>
      </c>
    </row>
    <row r="1801" spans="1:5" x14ac:dyDescent="0.3">
      <c r="A1801" s="12">
        <v>11</v>
      </c>
      <c r="B1801" s="14">
        <v>38</v>
      </c>
      <c r="C1801" s="12" t="s">
        <v>1952</v>
      </c>
      <c r="E1801" t="str">
        <f t="shared" si="28"/>
        <v>38-UBRIQUE</v>
      </c>
    </row>
    <row r="1802" spans="1:5" x14ac:dyDescent="0.3">
      <c r="A1802" s="12">
        <v>11</v>
      </c>
      <c r="B1802" s="14">
        <v>39</v>
      </c>
      <c r="C1802" s="12" t="s">
        <v>1953</v>
      </c>
      <c r="E1802" t="str">
        <f t="shared" si="28"/>
        <v>39-VEJER DE LA FRONTERA</v>
      </c>
    </row>
    <row r="1803" spans="1:5" x14ac:dyDescent="0.3">
      <c r="A1803" s="12">
        <v>11</v>
      </c>
      <c r="B1803" s="14">
        <v>40</v>
      </c>
      <c r="C1803" s="12" t="s">
        <v>1954</v>
      </c>
      <c r="E1803" t="str">
        <f t="shared" si="28"/>
        <v>40-VILLALUENGA DEL ROSARIO</v>
      </c>
    </row>
    <row r="1804" spans="1:5" x14ac:dyDescent="0.3">
      <c r="A1804" s="12">
        <v>11</v>
      </c>
      <c r="B1804" s="14">
        <v>41</v>
      </c>
      <c r="C1804" s="12" t="s">
        <v>1955</v>
      </c>
      <c r="E1804" t="str">
        <f t="shared" si="28"/>
        <v>41-VILLAMARTIN</v>
      </c>
    </row>
    <row r="1805" spans="1:5" x14ac:dyDescent="0.3">
      <c r="A1805" s="12">
        <v>11</v>
      </c>
      <c r="B1805" s="14">
        <v>42</v>
      </c>
      <c r="C1805" s="12" t="s">
        <v>1956</v>
      </c>
      <c r="E1805" t="str">
        <f t="shared" si="28"/>
        <v>42-ZAHARA</v>
      </c>
    </row>
    <row r="1806" spans="1:5" x14ac:dyDescent="0.3">
      <c r="A1806" s="12">
        <v>11</v>
      </c>
      <c r="B1806" s="14">
        <v>901</v>
      </c>
      <c r="C1806" s="12" t="s">
        <v>1957</v>
      </c>
      <c r="E1806" t="str">
        <f t="shared" si="28"/>
        <v>901-BENALUP-CASAS VIEJAS</v>
      </c>
    </row>
    <row r="1807" spans="1:5" x14ac:dyDescent="0.3">
      <c r="A1807" s="12">
        <v>11</v>
      </c>
      <c r="B1807" s="14">
        <v>902</v>
      </c>
      <c r="C1807" s="12" t="s">
        <v>1958</v>
      </c>
      <c r="E1807" t="str">
        <f t="shared" si="28"/>
        <v>902-SAN JOSE DEL VALLE</v>
      </c>
    </row>
    <row r="1808" spans="1:5" x14ac:dyDescent="0.3">
      <c r="A1808" s="12">
        <v>12</v>
      </c>
      <c r="B1808" s="14">
        <v>1</v>
      </c>
      <c r="C1808" s="12" t="s">
        <v>1959</v>
      </c>
      <c r="E1808" t="str">
        <f t="shared" si="28"/>
        <v>1-ATZENETA DEL MAESTRAT</v>
      </c>
    </row>
    <row r="1809" spans="1:5" x14ac:dyDescent="0.3">
      <c r="A1809" s="12">
        <v>12</v>
      </c>
      <c r="B1809" s="14">
        <v>2</v>
      </c>
      <c r="C1809" s="12" t="s">
        <v>1960</v>
      </c>
      <c r="E1809" t="str">
        <f t="shared" si="28"/>
        <v>2-AIN</v>
      </c>
    </row>
    <row r="1810" spans="1:5" x14ac:dyDescent="0.3">
      <c r="A1810" s="12">
        <v>12</v>
      </c>
      <c r="B1810" s="14">
        <v>3</v>
      </c>
      <c r="C1810" s="12" t="s">
        <v>1961</v>
      </c>
      <c r="E1810" t="str">
        <f t="shared" si="28"/>
        <v>3-ALBOCASSER</v>
      </c>
    </row>
    <row r="1811" spans="1:5" x14ac:dyDescent="0.3">
      <c r="A1811" s="12">
        <v>12</v>
      </c>
      <c r="B1811" s="14">
        <v>4</v>
      </c>
      <c r="C1811" s="12" t="s">
        <v>1962</v>
      </c>
      <c r="E1811" t="str">
        <f t="shared" si="28"/>
        <v>4-ALCALA DE XIVERT</v>
      </c>
    </row>
    <row r="1812" spans="1:5" x14ac:dyDescent="0.3">
      <c r="A1812" s="12">
        <v>12</v>
      </c>
      <c r="B1812" s="14">
        <v>5</v>
      </c>
      <c r="C1812" s="12" t="s">
        <v>1963</v>
      </c>
      <c r="E1812" t="str">
        <f t="shared" si="28"/>
        <v>5-ALCORA, L'</v>
      </c>
    </row>
    <row r="1813" spans="1:5" x14ac:dyDescent="0.3">
      <c r="A1813" s="12">
        <v>12</v>
      </c>
      <c r="B1813" s="14">
        <v>6</v>
      </c>
      <c r="C1813" s="12" t="s">
        <v>1964</v>
      </c>
      <c r="E1813" t="str">
        <f t="shared" si="28"/>
        <v>6-ALCUDIA DE VEO</v>
      </c>
    </row>
    <row r="1814" spans="1:5" x14ac:dyDescent="0.3">
      <c r="A1814" s="12">
        <v>12</v>
      </c>
      <c r="B1814" s="14">
        <v>7</v>
      </c>
      <c r="C1814" s="12" t="s">
        <v>1965</v>
      </c>
      <c r="E1814" t="str">
        <f t="shared" si="28"/>
        <v>7-ALFONDEGUILLA</v>
      </c>
    </row>
    <row r="1815" spans="1:5" x14ac:dyDescent="0.3">
      <c r="A1815" s="12">
        <v>12</v>
      </c>
      <c r="B1815" s="14">
        <v>8</v>
      </c>
      <c r="C1815" s="12" t="s">
        <v>1966</v>
      </c>
      <c r="E1815" t="str">
        <f t="shared" si="28"/>
        <v>8-ALGIMIA DE ALMONACID</v>
      </c>
    </row>
    <row r="1816" spans="1:5" x14ac:dyDescent="0.3">
      <c r="A1816" s="12">
        <v>12</v>
      </c>
      <c r="B1816" s="14">
        <v>9</v>
      </c>
      <c r="C1816" s="12" t="s">
        <v>1967</v>
      </c>
      <c r="E1816" t="str">
        <f t="shared" si="28"/>
        <v>9-ALMAZORA/ALMASSORA</v>
      </c>
    </row>
    <row r="1817" spans="1:5" x14ac:dyDescent="0.3">
      <c r="A1817" s="12">
        <v>12</v>
      </c>
      <c r="B1817" s="14">
        <v>10</v>
      </c>
      <c r="C1817" s="12" t="s">
        <v>1968</v>
      </c>
      <c r="E1817" t="str">
        <f t="shared" si="28"/>
        <v>10-ALMEDIJAR</v>
      </c>
    </row>
    <row r="1818" spans="1:5" x14ac:dyDescent="0.3">
      <c r="A1818" s="12">
        <v>12</v>
      </c>
      <c r="B1818" s="14">
        <v>11</v>
      </c>
      <c r="C1818" s="12" t="s">
        <v>1969</v>
      </c>
      <c r="E1818" t="str">
        <f t="shared" si="28"/>
        <v>11-ALMENARA</v>
      </c>
    </row>
    <row r="1819" spans="1:5" x14ac:dyDescent="0.3">
      <c r="A1819" s="12">
        <v>12</v>
      </c>
      <c r="B1819" s="14">
        <v>12</v>
      </c>
      <c r="C1819" s="12" t="s">
        <v>1970</v>
      </c>
      <c r="E1819" t="str">
        <f t="shared" si="28"/>
        <v>12-ALTURA</v>
      </c>
    </row>
    <row r="1820" spans="1:5" x14ac:dyDescent="0.3">
      <c r="A1820" s="12">
        <v>12</v>
      </c>
      <c r="B1820" s="14">
        <v>13</v>
      </c>
      <c r="C1820" s="12" t="s">
        <v>1971</v>
      </c>
      <c r="E1820" t="str">
        <f t="shared" si="28"/>
        <v>13-ARAÑUEL</v>
      </c>
    </row>
    <row r="1821" spans="1:5" x14ac:dyDescent="0.3">
      <c r="A1821" s="12">
        <v>12</v>
      </c>
      <c r="B1821" s="14">
        <v>14</v>
      </c>
      <c r="C1821" s="12" t="s">
        <v>1972</v>
      </c>
      <c r="E1821" t="str">
        <f t="shared" si="28"/>
        <v>14-ARES DEL MAESTRE</v>
      </c>
    </row>
    <row r="1822" spans="1:5" x14ac:dyDescent="0.3">
      <c r="A1822" s="12">
        <v>12</v>
      </c>
      <c r="B1822" s="14">
        <v>15</v>
      </c>
      <c r="C1822" s="12" t="s">
        <v>1973</v>
      </c>
      <c r="E1822" t="str">
        <f t="shared" si="28"/>
        <v>15-ARGELITA</v>
      </c>
    </row>
    <row r="1823" spans="1:5" x14ac:dyDescent="0.3">
      <c r="A1823" s="12">
        <v>12</v>
      </c>
      <c r="B1823" s="14">
        <v>16</v>
      </c>
      <c r="C1823" s="12" t="s">
        <v>1974</v>
      </c>
      <c r="E1823" t="str">
        <f t="shared" si="28"/>
        <v>16-ARTANA</v>
      </c>
    </row>
    <row r="1824" spans="1:5" x14ac:dyDescent="0.3">
      <c r="A1824" s="12">
        <v>12</v>
      </c>
      <c r="B1824" s="14">
        <v>17</v>
      </c>
      <c r="C1824" s="12" t="s">
        <v>1975</v>
      </c>
      <c r="E1824" t="str">
        <f t="shared" si="28"/>
        <v>17-AYODAR</v>
      </c>
    </row>
    <row r="1825" spans="1:5" x14ac:dyDescent="0.3">
      <c r="A1825" s="12">
        <v>12</v>
      </c>
      <c r="B1825" s="14">
        <v>18</v>
      </c>
      <c r="C1825" s="12" t="s">
        <v>1976</v>
      </c>
      <c r="E1825" t="str">
        <f t="shared" si="28"/>
        <v>18-AZUEBAR</v>
      </c>
    </row>
    <row r="1826" spans="1:5" x14ac:dyDescent="0.3">
      <c r="A1826" s="12">
        <v>12</v>
      </c>
      <c r="B1826" s="14">
        <v>20</v>
      </c>
      <c r="C1826" s="12" t="s">
        <v>1977</v>
      </c>
      <c r="E1826" t="str">
        <f t="shared" si="28"/>
        <v>20-BARRACAS</v>
      </c>
    </row>
    <row r="1827" spans="1:5" x14ac:dyDescent="0.3">
      <c r="A1827" s="12">
        <v>12</v>
      </c>
      <c r="B1827" s="14">
        <v>21</v>
      </c>
      <c r="C1827" s="12" t="s">
        <v>1978</v>
      </c>
      <c r="E1827" t="str">
        <f t="shared" si="28"/>
        <v>21-BETXI</v>
      </c>
    </row>
    <row r="1828" spans="1:5" x14ac:dyDescent="0.3">
      <c r="A1828" s="12">
        <v>12</v>
      </c>
      <c r="B1828" s="14">
        <v>22</v>
      </c>
      <c r="C1828" s="12" t="s">
        <v>1979</v>
      </c>
      <c r="E1828" t="str">
        <f t="shared" si="28"/>
        <v>22-BEJIS</v>
      </c>
    </row>
    <row r="1829" spans="1:5" x14ac:dyDescent="0.3">
      <c r="A1829" s="12">
        <v>12</v>
      </c>
      <c r="B1829" s="14">
        <v>24</v>
      </c>
      <c r="C1829" s="12" t="s">
        <v>1980</v>
      </c>
      <c r="E1829" t="str">
        <f t="shared" si="28"/>
        <v>24-BENAFER</v>
      </c>
    </row>
    <row r="1830" spans="1:5" x14ac:dyDescent="0.3">
      <c r="A1830" s="12">
        <v>12</v>
      </c>
      <c r="B1830" s="14">
        <v>25</v>
      </c>
      <c r="C1830" s="12" t="s">
        <v>1981</v>
      </c>
      <c r="E1830" t="str">
        <f t="shared" si="28"/>
        <v>25-BENAFIGOS</v>
      </c>
    </row>
    <row r="1831" spans="1:5" x14ac:dyDescent="0.3">
      <c r="A1831" s="12">
        <v>12</v>
      </c>
      <c r="B1831" s="14">
        <v>26</v>
      </c>
      <c r="C1831" s="12" t="s">
        <v>1982</v>
      </c>
      <c r="E1831" t="str">
        <f t="shared" si="28"/>
        <v>26-BENASAL</v>
      </c>
    </row>
    <row r="1832" spans="1:5" x14ac:dyDescent="0.3">
      <c r="A1832" s="12">
        <v>12</v>
      </c>
      <c r="B1832" s="14">
        <v>27</v>
      </c>
      <c r="C1832" s="12" t="s">
        <v>1983</v>
      </c>
      <c r="E1832" t="str">
        <f t="shared" si="28"/>
        <v>27-BENICARLO</v>
      </c>
    </row>
    <row r="1833" spans="1:5" x14ac:dyDescent="0.3">
      <c r="A1833" s="12">
        <v>12</v>
      </c>
      <c r="B1833" s="14">
        <v>28</v>
      </c>
      <c r="C1833" s="12" t="s">
        <v>1984</v>
      </c>
      <c r="E1833" t="str">
        <f t="shared" si="28"/>
        <v>28-BENICASIM/BENICASSIM</v>
      </c>
    </row>
    <row r="1834" spans="1:5" x14ac:dyDescent="0.3">
      <c r="A1834" s="12">
        <v>12</v>
      </c>
      <c r="B1834" s="14">
        <v>29</v>
      </c>
      <c r="C1834" s="12" t="s">
        <v>1985</v>
      </c>
      <c r="E1834" t="str">
        <f t="shared" si="28"/>
        <v>29-BENLLOCH</v>
      </c>
    </row>
    <row r="1835" spans="1:5" x14ac:dyDescent="0.3">
      <c r="A1835" s="12">
        <v>12</v>
      </c>
      <c r="B1835" s="14">
        <v>31</v>
      </c>
      <c r="C1835" s="12" t="s">
        <v>1986</v>
      </c>
      <c r="E1835" t="str">
        <f t="shared" si="28"/>
        <v>31-BORRIOL</v>
      </c>
    </row>
    <row r="1836" spans="1:5" x14ac:dyDescent="0.3">
      <c r="A1836" s="12">
        <v>12</v>
      </c>
      <c r="B1836" s="14">
        <v>32</v>
      </c>
      <c r="C1836" s="12" t="s">
        <v>1987</v>
      </c>
      <c r="E1836" t="str">
        <f t="shared" si="28"/>
        <v>32-BURRIANA</v>
      </c>
    </row>
    <row r="1837" spans="1:5" x14ac:dyDescent="0.3">
      <c r="A1837" s="12">
        <v>12</v>
      </c>
      <c r="B1837" s="14">
        <v>33</v>
      </c>
      <c r="C1837" s="12" t="s">
        <v>1988</v>
      </c>
      <c r="E1837" t="str">
        <f t="shared" si="28"/>
        <v>33-CABANES</v>
      </c>
    </row>
    <row r="1838" spans="1:5" x14ac:dyDescent="0.3">
      <c r="A1838" s="12">
        <v>12</v>
      </c>
      <c r="B1838" s="14">
        <v>34</v>
      </c>
      <c r="C1838" s="12" t="s">
        <v>1989</v>
      </c>
      <c r="E1838" t="str">
        <f t="shared" si="28"/>
        <v>34-CALIG</v>
      </c>
    </row>
    <row r="1839" spans="1:5" x14ac:dyDescent="0.3">
      <c r="A1839" s="12">
        <v>12</v>
      </c>
      <c r="B1839" s="14">
        <v>36</v>
      </c>
      <c r="C1839" s="12" t="s">
        <v>1990</v>
      </c>
      <c r="E1839" t="str">
        <f t="shared" si="28"/>
        <v>36-CANET LO ROIG</v>
      </c>
    </row>
    <row r="1840" spans="1:5" x14ac:dyDescent="0.3">
      <c r="A1840" s="12">
        <v>12</v>
      </c>
      <c r="B1840" s="14">
        <v>37</v>
      </c>
      <c r="C1840" s="12" t="s">
        <v>1991</v>
      </c>
      <c r="E1840" t="str">
        <f t="shared" si="28"/>
        <v>37-CASTELL DE CABRES</v>
      </c>
    </row>
    <row r="1841" spans="1:5" x14ac:dyDescent="0.3">
      <c r="A1841" s="12">
        <v>12</v>
      </c>
      <c r="B1841" s="14">
        <v>38</v>
      </c>
      <c r="C1841" s="12" t="s">
        <v>1992</v>
      </c>
      <c r="E1841" t="str">
        <f t="shared" si="28"/>
        <v>38-CASTELLFORT</v>
      </c>
    </row>
    <row r="1842" spans="1:5" x14ac:dyDescent="0.3">
      <c r="A1842" s="12">
        <v>12</v>
      </c>
      <c r="B1842" s="14">
        <v>39</v>
      </c>
      <c r="C1842" s="12" t="s">
        <v>1993</v>
      </c>
      <c r="E1842" t="str">
        <f t="shared" si="28"/>
        <v>39-CASTELLNOVO</v>
      </c>
    </row>
    <row r="1843" spans="1:5" x14ac:dyDescent="0.3">
      <c r="A1843" s="12">
        <v>12</v>
      </c>
      <c r="B1843" s="14">
        <v>40</v>
      </c>
      <c r="C1843" s="12" t="s">
        <v>1994</v>
      </c>
      <c r="E1843" t="str">
        <f t="shared" si="28"/>
        <v>40-CASTELLON DE LA PLANA/CASTELL·DE LA PLA</v>
      </c>
    </row>
    <row r="1844" spans="1:5" x14ac:dyDescent="0.3">
      <c r="A1844" s="12">
        <v>12</v>
      </c>
      <c r="B1844" s="14">
        <v>41</v>
      </c>
      <c r="C1844" s="12" t="s">
        <v>1995</v>
      </c>
      <c r="E1844" t="str">
        <f t="shared" si="28"/>
        <v>41-CASTILLO DE VILLAMALEFA</v>
      </c>
    </row>
    <row r="1845" spans="1:5" x14ac:dyDescent="0.3">
      <c r="A1845" s="12">
        <v>12</v>
      </c>
      <c r="B1845" s="14">
        <v>42</v>
      </c>
      <c r="C1845" s="12" t="s">
        <v>1996</v>
      </c>
      <c r="E1845" t="str">
        <f t="shared" si="28"/>
        <v>42-CATI</v>
      </c>
    </row>
    <row r="1846" spans="1:5" x14ac:dyDescent="0.3">
      <c r="A1846" s="12">
        <v>12</v>
      </c>
      <c r="B1846" s="14">
        <v>43</v>
      </c>
      <c r="C1846" s="12" t="s">
        <v>1997</v>
      </c>
      <c r="E1846" t="str">
        <f t="shared" si="28"/>
        <v>43-CAUDIEL</v>
      </c>
    </row>
    <row r="1847" spans="1:5" x14ac:dyDescent="0.3">
      <c r="A1847" s="12">
        <v>12</v>
      </c>
      <c r="B1847" s="14">
        <v>44</v>
      </c>
      <c r="C1847" s="12" t="s">
        <v>1998</v>
      </c>
      <c r="E1847" t="str">
        <f t="shared" si="28"/>
        <v>44-CERVERA DEL MAESTRE</v>
      </c>
    </row>
    <row r="1848" spans="1:5" x14ac:dyDescent="0.3">
      <c r="A1848" s="12">
        <v>12</v>
      </c>
      <c r="B1848" s="14">
        <v>45</v>
      </c>
      <c r="C1848" s="12" t="s">
        <v>1999</v>
      </c>
      <c r="E1848" t="str">
        <f t="shared" si="28"/>
        <v>45-CINCTORRES</v>
      </c>
    </row>
    <row r="1849" spans="1:5" x14ac:dyDescent="0.3">
      <c r="A1849" s="12">
        <v>12</v>
      </c>
      <c r="B1849" s="14">
        <v>46</v>
      </c>
      <c r="C1849" s="12" t="s">
        <v>2000</v>
      </c>
      <c r="E1849" t="str">
        <f t="shared" si="28"/>
        <v>46-CIRAT</v>
      </c>
    </row>
    <row r="1850" spans="1:5" x14ac:dyDescent="0.3">
      <c r="A1850" s="12">
        <v>12</v>
      </c>
      <c r="B1850" s="14">
        <v>48</v>
      </c>
      <c r="C1850" s="12" t="s">
        <v>2001</v>
      </c>
      <c r="E1850" t="str">
        <f t="shared" si="28"/>
        <v>48-CORTES DE ARENOSO</v>
      </c>
    </row>
    <row r="1851" spans="1:5" x14ac:dyDescent="0.3">
      <c r="A1851" s="12">
        <v>12</v>
      </c>
      <c r="B1851" s="14">
        <v>49</v>
      </c>
      <c r="C1851" s="12" t="s">
        <v>2002</v>
      </c>
      <c r="E1851" t="str">
        <f t="shared" si="28"/>
        <v>49-COSTUR</v>
      </c>
    </row>
    <row r="1852" spans="1:5" x14ac:dyDescent="0.3">
      <c r="A1852" s="12">
        <v>12</v>
      </c>
      <c r="B1852" s="14">
        <v>50</v>
      </c>
      <c r="C1852" s="12" t="s">
        <v>2003</v>
      </c>
      <c r="E1852" t="str">
        <f t="shared" si="28"/>
        <v>50-COVES DE VINROMA, LES</v>
      </c>
    </row>
    <row r="1853" spans="1:5" x14ac:dyDescent="0.3">
      <c r="A1853" s="12">
        <v>12</v>
      </c>
      <c r="B1853" s="14">
        <v>51</v>
      </c>
      <c r="C1853" s="12" t="s">
        <v>2004</v>
      </c>
      <c r="E1853" t="str">
        <f t="shared" si="28"/>
        <v>51-CULLA</v>
      </c>
    </row>
    <row r="1854" spans="1:5" x14ac:dyDescent="0.3">
      <c r="A1854" s="12">
        <v>12</v>
      </c>
      <c r="B1854" s="14">
        <v>52</v>
      </c>
      <c r="C1854" s="12" t="s">
        <v>2005</v>
      </c>
      <c r="E1854" t="str">
        <f t="shared" si="28"/>
        <v>52-CHERT/XERT</v>
      </c>
    </row>
    <row r="1855" spans="1:5" x14ac:dyDescent="0.3">
      <c r="A1855" s="12">
        <v>12</v>
      </c>
      <c r="B1855" s="14">
        <v>53</v>
      </c>
      <c r="C1855" s="12" t="s">
        <v>2006</v>
      </c>
      <c r="E1855" t="str">
        <f t="shared" si="28"/>
        <v>53-CHILCHES/XILXES</v>
      </c>
    </row>
    <row r="1856" spans="1:5" x14ac:dyDescent="0.3">
      <c r="A1856" s="12">
        <v>12</v>
      </c>
      <c r="B1856" s="14">
        <v>55</v>
      </c>
      <c r="C1856" s="12" t="s">
        <v>2007</v>
      </c>
      <c r="E1856" t="str">
        <f t="shared" si="28"/>
        <v>55-CHODOS/XODOS</v>
      </c>
    </row>
    <row r="1857" spans="1:5" x14ac:dyDescent="0.3">
      <c r="A1857" s="12">
        <v>12</v>
      </c>
      <c r="B1857" s="14">
        <v>56</v>
      </c>
      <c r="C1857" s="12" t="s">
        <v>2008</v>
      </c>
      <c r="E1857" t="str">
        <f t="shared" si="28"/>
        <v>56-CHOVAR</v>
      </c>
    </row>
    <row r="1858" spans="1:5" x14ac:dyDescent="0.3">
      <c r="A1858" s="12">
        <v>12</v>
      </c>
      <c r="B1858" s="14">
        <v>57</v>
      </c>
      <c r="C1858" s="12" t="s">
        <v>2009</v>
      </c>
      <c r="E1858" t="str">
        <f t="shared" si="28"/>
        <v>57-ESLIDA</v>
      </c>
    </row>
    <row r="1859" spans="1:5" x14ac:dyDescent="0.3">
      <c r="A1859" s="12">
        <v>12</v>
      </c>
      <c r="B1859" s="14">
        <v>58</v>
      </c>
      <c r="C1859" s="12" t="s">
        <v>2010</v>
      </c>
      <c r="E1859" t="str">
        <f t="shared" ref="E1859:E1922" si="29">CONCATENATE(B1859,"-",C1859)</f>
        <v>58-ESPADILLA</v>
      </c>
    </row>
    <row r="1860" spans="1:5" x14ac:dyDescent="0.3">
      <c r="A1860" s="12">
        <v>12</v>
      </c>
      <c r="B1860" s="14">
        <v>59</v>
      </c>
      <c r="C1860" s="12" t="s">
        <v>2011</v>
      </c>
      <c r="E1860" t="str">
        <f t="shared" si="29"/>
        <v>59-FANZARA</v>
      </c>
    </row>
    <row r="1861" spans="1:5" x14ac:dyDescent="0.3">
      <c r="A1861" s="12">
        <v>12</v>
      </c>
      <c r="B1861" s="14">
        <v>60</v>
      </c>
      <c r="C1861" s="12" t="s">
        <v>2012</v>
      </c>
      <c r="E1861" t="str">
        <f t="shared" si="29"/>
        <v>60-FIGUEROLES</v>
      </c>
    </row>
    <row r="1862" spans="1:5" x14ac:dyDescent="0.3">
      <c r="A1862" s="12">
        <v>12</v>
      </c>
      <c r="B1862" s="14">
        <v>61</v>
      </c>
      <c r="C1862" s="12" t="s">
        <v>2013</v>
      </c>
      <c r="E1862" t="str">
        <f t="shared" si="29"/>
        <v>61-FORCALL</v>
      </c>
    </row>
    <row r="1863" spans="1:5" x14ac:dyDescent="0.3">
      <c r="A1863" s="12">
        <v>12</v>
      </c>
      <c r="B1863" s="14">
        <v>63</v>
      </c>
      <c r="C1863" s="12" t="s">
        <v>2014</v>
      </c>
      <c r="E1863" t="str">
        <f t="shared" si="29"/>
        <v>63-FUENTE LA REINA</v>
      </c>
    </row>
    <row r="1864" spans="1:5" x14ac:dyDescent="0.3">
      <c r="A1864" s="12">
        <v>12</v>
      </c>
      <c r="B1864" s="14">
        <v>64</v>
      </c>
      <c r="C1864" s="12" t="s">
        <v>2015</v>
      </c>
      <c r="E1864" t="str">
        <f t="shared" si="29"/>
        <v>64-FUENTES DE AYODAR</v>
      </c>
    </row>
    <row r="1865" spans="1:5" x14ac:dyDescent="0.3">
      <c r="A1865" s="12">
        <v>12</v>
      </c>
      <c r="B1865" s="14">
        <v>65</v>
      </c>
      <c r="C1865" s="12" t="s">
        <v>2016</v>
      </c>
      <c r="E1865" t="str">
        <f t="shared" si="29"/>
        <v>65-GAIBIEL</v>
      </c>
    </row>
    <row r="1866" spans="1:5" x14ac:dyDescent="0.3">
      <c r="A1866" s="12">
        <v>12</v>
      </c>
      <c r="B1866" s="14">
        <v>67</v>
      </c>
      <c r="C1866" s="12" t="s">
        <v>2017</v>
      </c>
      <c r="E1866" t="str">
        <f t="shared" si="29"/>
        <v>67-GELDO</v>
      </c>
    </row>
    <row r="1867" spans="1:5" x14ac:dyDescent="0.3">
      <c r="A1867" s="12">
        <v>12</v>
      </c>
      <c r="B1867" s="14">
        <v>68</v>
      </c>
      <c r="C1867" s="12" t="s">
        <v>2018</v>
      </c>
      <c r="E1867" t="str">
        <f t="shared" si="29"/>
        <v>68-HERBES</v>
      </c>
    </row>
    <row r="1868" spans="1:5" x14ac:dyDescent="0.3">
      <c r="A1868" s="12">
        <v>12</v>
      </c>
      <c r="B1868" s="14">
        <v>69</v>
      </c>
      <c r="C1868" s="12" t="s">
        <v>2019</v>
      </c>
      <c r="E1868" t="str">
        <f t="shared" si="29"/>
        <v>69-HIGUERAS</v>
      </c>
    </row>
    <row r="1869" spans="1:5" x14ac:dyDescent="0.3">
      <c r="A1869" s="12">
        <v>12</v>
      </c>
      <c r="B1869" s="14">
        <v>70</v>
      </c>
      <c r="C1869" s="12" t="s">
        <v>2020</v>
      </c>
      <c r="E1869" t="str">
        <f t="shared" si="29"/>
        <v>70-JANA, LA</v>
      </c>
    </row>
    <row r="1870" spans="1:5" x14ac:dyDescent="0.3">
      <c r="A1870" s="12">
        <v>12</v>
      </c>
      <c r="B1870" s="14">
        <v>71</v>
      </c>
      <c r="C1870" s="12" t="s">
        <v>2021</v>
      </c>
      <c r="E1870" t="str">
        <f t="shared" si="29"/>
        <v>71-JERICA</v>
      </c>
    </row>
    <row r="1871" spans="1:5" x14ac:dyDescent="0.3">
      <c r="A1871" s="12">
        <v>12</v>
      </c>
      <c r="B1871" s="14">
        <v>72</v>
      </c>
      <c r="C1871" s="12" t="s">
        <v>2022</v>
      </c>
      <c r="E1871" t="str">
        <f t="shared" si="29"/>
        <v>72-LUCENA DEL CID</v>
      </c>
    </row>
    <row r="1872" spans="1:5" x14ac:dyDescent="0.3">
      <c r="A1872" s="12">
        <v>12</v>
      </c>
      <c r="B1872" s="14">
        <v>73</v>
      </c>
      <c r="C1872" s="12" t="s">
        <v>2023</v>
      </c>
      <c r="E1872" t="str">
        <f t="shared" si="29"/>
        <v>73-LUDIENTE</v>
      </c>
    </row>
    <row r="1873" spans="1:5" x14ac:dyDescent="0.3">
      <c r="A1873" s="12">
        <v>12</v>
      </c>
      <c r="B1873" s="14">
        <v>74</v>
      </c>
      <c r="C1873" s="12" t="s">
        <v>2024</v>
      </c>
      <c r="E1873" t="str">
        <f t="shared" si="29"/>
        <v>74-LLOSA, LA</v>
      </c>
    </row>
    <row r="1874" spans="1:5" x14ac:dyDescent="0.3">
      <c r="A1874" s="12">
        <v>12</v>
      </c>
      <c r="B1874" s="14">
        <v>75</v>
      </c>
      <c r="C1874" s="12" t="s">
        <v>2025</v>
      </c>
      <c r="E1874" t="str">
        <f t="shared" si="29"/>
        <v>75-MATA DE MORELLA, LA</v>
      </c>
    </row>
    <row r="1875" spans="1:5" x14ac:dyDescent="0.3">
      <c r="A1875" s="12">
        <v>12</v>
      </c>
      <c r="B1875" s="14">
        <v>76</v>
      </c>
      <c r="C1875" s="12" t="s">
        <v>2026</v>
      </c>
      <c r="E1875" t="str">
        <f t="shared" si="29"/>
        <v>76-MATET</v>
      </c>
    </row>
    <row r="1876" spans="1:5" x14ac:dyDescent="0.3">
      <c r="A1876" s="12">
        <v>12</v>
      </c>
      <c r="B1876" s="14">
        <v>77</v>
      </c>
      <c r="C1876" s="12" t="s">
        <v>2027</v>
      </c>
      <c r="E1876" t="str">
        <f t="shared" si="29"/>
        <v>77-MONCOFA</v>
      </c>
    </row>
    <row r="1877" spans="1:5" x14ac:dyDescent="0.3">
      <c r="A1877" s="12">
        <v>12</v>
      </c>
      <c r="B1877" s="14">
        <v>78</v>
      </c>
      <c r="C1877" s="12" t="s">
        <v>2028</v>
      </c>
      <c r="E1877" t="str">
        <f t="shared" si="29"/>
        <v>78-MONTAN</v>
      </c>
    </row>
    <row r="1878" spans="1:5" x14ac:dyDescent="0.3">
      <c r="A1878" s="12">
        <v>12</v>
      </c>
      <c r="B1878" s="14">
        <v>79</v>
      </c>
      <c r="C1878" s="12" t="s">
        <v>2029</v>
      </c>
      <c r="E1878" t="str">
        <f t="shared" si="29"/>
        <v>79-MONTANEJOS</v>
      </c>
    </row>
    <row r="1879" spans="1:5" x14ac:dyDescent="0.3">
      <c r="A1879" s="12">
        <v>12</v>
      </c>
      <c r="B1879" s="14">
        <v>80</v>
      </c>
      <c r="C1879" s="12" t="s">
        <v>2030</v>
      </c>
      <c r="E1879" t="str">
        <f t="shared" si="29"/>
        <v>80-MORELLA</v>
      </c>
    </row>
    <row r="1880" spans="1:5" x14ac:dyDescent="0.3">
      <c r="A1880" s="12">
        <v>12</v>
      </c>
      <c r="B1880" s="14">
        <v>81</v>
      </c>
      <c r="C1880" s="12" t="s">
        <v>2031</v>
      </c>
      <c r="E1880" t="str">
        <f t="shared" si="29"/>
        <v>81-NAVAJAS</v>
      </c>
    </row>
    <row r="1881" spans="1:5" x14ac:dyDescent="0.3">
      <c r="A1881" s="12">
        <v>12</v>
      </c>
      <c r="B1881" s="14">
        <v>82</v>
      </c>
      <c r="C1881" s="12" t="s">
        <v>2032</v>
      </c>
      <c r="E1881" t="str">
        <f t="shared" si="29"/>
        <v>82-NULES</v>
      </c>
    </row>
    <row r="1882" spans="1:5" x14ac:dyDescent="0.3">
      <c r="A1882" s="12">
        <v>12</v>
      </c>
      <c r="B1882" s="14">
        <v>83</v>
      </c>
      <c r="C1882" s="12" t="s">
        <v>2033</v>
      </c>
      <c r="E1882" t="str">
        <f t="shared" si="29"/>
        <v>83-OLOCAU DEL REY</v>
      </c>
    </row>
    <row r="1883" spans="1:5" x14ac:dyDescent="0.3">
      <c r="A1883" s="12">
        <v>12</v>
      </c>
      <c r="B1883" s="14">
        <v>84</v>
      </c>
      <c r="C1883" s="12" t="s">
        <v>2034</v>
      </c>
      <c r="E1883" t="str">
        <f t="shared" si="29"/>
        <v>84-ONDA</v>
      </c>
    </row>
    <row r="1884" spans="1:5" x14ac:dyDescent="0.3">
      <c r="A1884" s="12">
        <v>12</v>
      </c>
      <c r="B1884" s="14">
        <v>85</v>
      </c>
      <c r="C1884" s="12" t="s">
        <v>2035</v>
      </c>
      <c r="E1884" t="str">
        <f t="shared" si="29"/>
        <v>85-OROPESA DEL MAR/ORPESA</v>
      </c>
    </row>
    <row r="1885" spans="1:5" x14ac:dyDescent="0.3">
      <c r="A1885" s="12">
        <v>12</v>
      </c>
      <c r="B1885" s="14">
        <v>87</v>
      </c>
      <c r="C1885" s="12" t="s">
        <v>2036</v>
      </c>
      <c r="E1885" t="str">
        <f t="shared" si="29"/>
        <v>87-PALANQUES</v>
      </c>
    </row>
    <row r="1886" spans="1:5" x14ac:dyDescent="0.3">
      <c r="A1886" s="12">
        <v>12</v>
      </c>
      <c r="B1886" s="14">
        <v>88</v>
      </c>
      <c r="C1886" s="12" t="s">
        <v>2037</v>
      </c>
      <c r="E1886" t="str">
        <f t="shared" si="29"/>
        <v>88-PAVIAS</v>
      </c>
    </row>
    <row r="1887" spans="1:5" x14ac:dyDescent="0.3">
      <c r="A1887" s="12">
        <v>12</v>
      </c>
      <c r="B1887" s="14">
        <v>89</v>
      </c>
      <c r="C1887" s="12" t="s">
        <v>2038</v>
      </c>
      <c r="E1887" t="str">
        <f t="shared" si="29"/>
        <v>89-PEÑISCOLA</v>
      </c>
    </row>
    <row r="1888" spans="1:5" x14ac:dyDescent="0.3">
      <c r="A1888" s="12">
        <v>12</v>
      </c>
      <c r="B1888" s="14">
        <v>90</v>
      </c>
      <c r="C1888" s="12" t="s">
        <v>2039</v>
      </c>
      <c r="E1888" t="str">
        <f t="shared" si="29"/>
        <v>90-PINA DE MONTALGRAO</v>
      </c>
    </row>
    <row r="1889" spans="1:5" x14ac:dyDescent="0.3">
      <c r="A1889" s="12">
        <v>12</v>
      </c>
      <c r="B1889" s="14">
        <v>91</v>
      </c>
      <c r="C1889" s="12" t="s">
        <v>2040</v>
      </c>
      <c r="E1889" t="str">
        <f t="shared" si="29"/>
        <v>91-PORTELL DE MORELLA</v>
      </c>
    </row>
    <row r="1890" spans="1:5" x14ac:dyDescent="0.3">
      <c r="A1890" s="12">
        <v>12</v>
      </c>
      <c r="B1890" s="14">
        <v>92</v>
      </c>
      <c r="C1890" s="12" t="s">
        <v>2041</v>
      </c>
      <c r="E1890" t="str">
        <f t="shared" si="29"/>
        <v>92-PUEBLA DE ARENOSO</v>
      </c>
    </row>
    <row r="1891" spans="1:5" x14ac:dyDescent="0.3">
      <c r="A1891" s="12">
        <v>12</v>
      </c>
      <c r="B1891" s="14">
        <v>93</v>
      </c>
      <c r="C1891" s="12" t="s">
        <v>2042</v>
      </c>
      <c r="E1891" t="str">
        <f t="shared" si="29"/>
        <v>93-POBLA DE BENIFASSA, LA</v>
      </c>
    </row>
    <row r="1892" spans="1:5" x14ac:dyDescent="0.3">
      <c r="A1892" s="12">
        <v>12</v>
      </c>
      <c r="B1892" s="14">
        <v>94</v>
      </c>
      <c r="C1892" s="12" t="s">
        <v>2043</v>
      </c>
      <c r="E1892" t="str">
        <f t="shared" si="29"/>
        <v>94-POBLA TORNESA, LA</v>
      </c>
    </row>
    <row r="1893" spans="1:5" x14ac:dyDescent="0.3">
      <c r="A1893" s="12">
        <v>12</v>
      </c>
      <c r="B1893" s="14">
        <v>95</v>
      </c>
      <c r="C1893" s="12" t="s">
        <v>2044</v>
      </c>
      <c r="E1893" t="str">
        <f t="shared" si="29"/>
        <v>95-RIBESALBES</v>
      </c>
    </row>
    <row r="1894" spans="1:5" x14ac:dyDescent="0.3">
      <c r="A1894" s="12">
        <v>12</v>
      </c>
      <c r="B1894" s="14">
        <v>96</v>
      </c>
      <c r="C1894" s="12" t="s">
        <v>2045</v>
      </c>
      <c r="E1894" t="str">
        <f t="shared" si="29"/>
        <v>96-ROSSELL</v>
      </c>
    </row>
    <row r="1895" spans="1:5" x14ac:dyDescent="0.3">
      <c r="A1895" s="12">
        <v>12</v>
      </c>
      <c r="B1895" s="14">
        <v>97</v>
      </c>
      <c r="C1895" s="12" t="s">
        <v>2046</v>
      </c>
      <c r="E1895" t="str">
        <f t="shared" si="29"/>
        <v>97-SACAÑET</v>
      </c>
    </row>
    <row r="1896" spans="1:5" x14ac:dyDescent="0.3">
      <c r="A1896" s="12">
        <v>12</v>
      </c>
      <c r="B1896" s="14">
        <v>98</v>
      </c>
      <c r="C1896" s="12" t="s">
        <v>2047</v>
      </c>
      <c r="E1896" t="str">
        <f t="shared" si="29"/>
        <v>98-SALZADELLA, LA</v>
      </c>
    </row>
    <row r="1897" spans="1:5" x14ac:dyDescent="0.3">
      <c r="A1897" s="12">
        <v>12</v>
      </c>
      <c r="B1897" s="14">
        <v>99</v>
      </c>
      <c r="C1897" s="12" t="s">
        <v>2048</v>
      </c>
      <c r="E1897" t="str">
        <f t="shared" si="29"/>
        <v>99-SANT JORDI/SAN JORGE</v>
      </c>
    </row>
    <row r="1898" spans="1:5" x14ac:dyDescent="0.3">
      <c r="A1898" s="12">
        <v>12</v>
      </c>
      <c r="B1898" s="14">
        <v>100</v>
      </c>
      <c r="C1898" s="12" t="s">
        <v>2049</v>
      </c>
      <c r="E1898" t="str">
        <f t="shared" si="29"/>
        <v>100-SANT MATEU</v>
      </c>
    </row>
    <row r="1899" spans="1:5" x14ac:dyDescent="0.3">
      <c r="A1899" s="12">
        <v>12</v>
      </c>
      <c r="B1899" s="14">
        <v>101</v>
      </c>
      <c r="C1899" s="12" t="s">
        <v>2050</v>
      </c>
      <c r="E1899" t="str">
        <f t="shared" si="29"/>
        <v>101-SAN RAFAEL DEL RIO</v>
      </c>
    </row>
    <row r="1900" spans="1:5" x14ac:dyDescent="0.3">
      <c r="A1900" s="12">
        <v>12</v>
      </c>
      <c r="B1900" s="14">
        <v>102</v>
      </c>
      <c r="C1900" s="12" t="s">
        <v>2051</v>
      </c>
      <c r="E1900" t="str">
        <f t="shared" si="29"/>
        <v>102-SANTA MAGDALENA DE PULPIS</v>
      </c>
    </row>
    <row r="1901" spans="1:5" x14ac:dyDescent="0.3">
      <c r="A1901" s="12">
        <v>12</v>
      </c>
      <c r="B1901" s="14">
        <v>103</v>
      </c>
      <c r="C1901" s="12" t="s">
        <v>2052</v>
      </c>
      <c r="E1901" t="str">
        <f t="shared" si="29"/>
        <v>103-SARRATELLA</v>
      </c>
    </row>
    <row r="1902" spans="1:5" x14ac:dyDescent="0.3">
      <c r="A1902" s="12">
        <v>12</v>
      </c>
      <c r="B1902" s="14">
        <v>104</v>
      </c>
      <c r="C1902" s="12" t="s">
        <v>2053</v>
      </c>
      <c r="E1902" t="str">
        <f t="shared" si="29"/>
        <v>104-SEGORBE</v>
      </c>
    </row>
    <row r="1903" spans="1:5" x14ac:dyDescent="0.3">
      <c r="A1903" s="12">
        <v>12</v>
      </c>
      <c r="B1903" s="14">
        <v>105</v>
      </c>
      <c r="C1903" s="12" t="s">
        <v>2054</v>
      </c>
      <c r="E1903" t="str">
        <f t="shared" si="29"/>
        <v>105-SIERRA ENGARCERAN</v>
      </c>
    </row>
    <row r="1904" spans="1:5" x14ac:dyDescent="0.3">
      <c r="A1904" s="12">
        <v>12</v>
      </c>
      <c r="B1904" s="14">
        <v>106</v>
      </c>
      <c r="C1904" s="12" t="s">
        <v>2055</v>
      </c>
      <c r="E1904" t="str">
        <f t="shared" si="29"/>
        <v>106-SONEJA</v>
      </c>
    </row>
    <row r="1905" spans="1:5" x14ac:dyDescent="0.3">
      <c r="A1905" s="12">
        <v>12</v>
      </c>
      <c r="B1905" s="14">
        <v>107</v>
      </c>
      <c r="C1905" s="12" t="s">
        <v>2056</v>
      </c>
      <c r="E1905" t="str">
        <f t="shared" si="29"/>
        <v>107-SOT DE FERRER</v>
      </c>
    </row>
    <row r="1906" spans="1:5" x14ac:dyDescent="0.3">
      <c r="A1906" s="12">
        <v>12</v>
      </c>
      <c r="B1906" s="14">
        <v>108</v>
      </c>
      <c r="C1906" s="12" t="s">
        <v>2057</v>
      </c>
      <c r="E1906" t="str">
        <f t="shared" si="29"/>
        <v>108-SUERAS/SUERA</v>
      </c>
    </row>
    <row r="1907" spans="1:5" x14ac:dyDescent="0.3">
      <c r="A1907" s="12">
        <v>12</v>
      </c>
      <c r="B1907" s="14">
        <v>109</v>
      </c>
      <c r="C1907" s="12" t="s">
        <v>2058</v>
      </c>
      <c r="E1907" t="str">
        <f t="shared" si="29"/>
        <v>109-TALES</v>
      </c>
    </row>
    <row r="1908" spans="1:5" x14ac:dyDescent="0.3">
      <c r="A1908" s="12">
        <v>12</v>
      </c>
      <c r="B1908" s="14">
        <v>110</v>
      </c>
      <c r="C1908" s="12" t="s">
        <v>2059</v>
      </c>
      <c r="E1908" t="str">
        <f t="shared" si="29"/>
        <v>110-TERESA</v>
      </c>
    </row>
    <row r="1909" spans="1:5" x14ac:dyDescent="0.3">
      <c r="A1909" s="12">
        <v>12</v>
      </c>
      <c r="B1909" s="14">
        <v>111</v>
      </c>
      <c r="C1909" s="12" t="s">
        <v>2060</v>
      </c>
      <c r="E1909" t="str">
        <f t="shared" si="29"/>
        <v>111-TIRIG</v>
      </c>
    </row>
    <row r="1910" spans="1:5" x14ac:dyDescent="0.3">
      <c r="A1910" s="12">
        <v>12</v>
      </c>
      <c r="B1910" s="14">
        <v>112</v>
      </c>
      <c r="C1910" s="12" t="s">
        <v>2061</v>
      </c>
      <c r="E1910" t="str">
        <f t="shared" si="29"/>
        <v>112-TODOLELLA</v>
      </c>
    </row>
    <row r="1911" spans="1:5" x14ac:dyDescent="0.3">
      <c r="A1911" s="12">
        <v>12</v>
      </c>
      <c r="B1911" s="14">
        <v>113</v>
      </c>
      <c r="C1911" s="12" t="s">
        <v>2062</v>
      </c>
      <c r="E1911" t="str">
        <f t="shared" si="29"/>
        <v>113-TOGA</v>
      </c>
    </row>
    <row r="1912" spans="1:5" x14ac:dyDescent="0.3">
      <c r="A1912" s="12">
        <v>12</v>
      </c>
      <c r="B1912" s="14">
        <v>114</v>
      </c>
      <c r="C1912" s="12" t="s">
        <v>2063</v>
      </c>
      <c r="E1912" t="str">
        <f t="shared" si="29"/>
        <v>114-TORAS</v>
      </c>
    </row>
    <row r="1913" spans="1:5" x14ac:dyDescent="0.3">
      <c r="A1913" s="12">
        <v>12</v>
      </c>
      <c r="B1913" s="14">
        <v>115</v>
      </c>
      <c r="C1913" s="12" t="s">
        <v>2064</v>
      </c>
      <c r="E1913" t="str">
        <f t="shared" si="29"/>
        <v>115-TORO, EL</v>
      </c>
    </row>
    <row r="1914" spans="1:5" x14ac:dyDescent="0.3">
      <c r="A1914" s="12">
        <v>12</v>
      </c>
      <c r="B1914" s="14">
        <v>116</v>
      </c>
      <c r="C1914" s="12" t="s">
        <v>2065</v>
      </c>
      <c r="E1914" t="str">
        <f t="shared" si="29"/>
        <v>116-TORRALBA DEL PINAR</v>
      </c>
    </row>
    <row r="1915" spans="1:5" x14ac:dyDescent="0.3">
      <c r="A1915" s="12">
        <v>12</v>
      </c>
      <c r="B1915" s="14">
        <v>117</v>
      </c>
      <c r="C1915" s="12" t="s">
        <v>2066</v>
      </c>
      <c r="E1915" t="str">
        <f t="shared" si="29"/>
        <v>117-TORREBLANCA</v>
      </c>
    </row>
    <row r="1916" spans="1:5" x14ac:dyDescent="0.3">
      <c r="A1916" s="12">
        <v>12</v>
      </c>
      <c r="B1916" s="14">
        <v>118</v>
      </c>
      <c r="C1916" s="12" t="s">
        <v>2067</v>
      </c>
      <c r="E1916" t="str">
        <f t="shared" si="29"/>
        <v>118-TORRECHIVA</v>
      </c>
    </row>
    <row r="1917" spans="1:5" x14ac:dyDescent="0.3">
      <c r="A1917" s="12">
        <v>12</v>
      </c>
      <c r="B1917" s="14">
        <v>119</v>
      </c>
      <c r="C1917" s="12" t="s">
        <v>2068</v>
      </c>
      <c r="E1917" t="str">
        <f t="shared" si="29"/>
        <v>119-TORRE D'EN BESORA, LA</v>
      </c>
    </row>
    <row r="1918" spans="1:5" x14ac:dyDescent="0.3">
      <c r="A1918" s="12">
        <v>12</v>
      </c>
      <c r="B1918" s="14">
        <v>120</v>
      </c>
      <c r="C1918" s="12" t="s">
        <v>2069</v>
      </c>
      <c r="E1918" t="str">
        <f t="shared" si="29"/>
        <v>120-TORRE ENDOMENECH</v>
      </c>
    </row>
    <row r="1919" spans="1:5" x14ac:dyDescent="0.3">
      <c r="A1919" s="12">
        <v>12</v>
      </c>
      <c r="B1919" s="14">
        <v>121</v>
      </c>
      <c r="C1919" s="12" t="s">
        <v>2070</v>
      </c>
      <c r="E1919" t="str">
        <f t="shared" si="29"/>
        <v>121-TRAIGUERA</v>
      </c>
    </row>
    <row r="1920" spans="1:5" x14ac:dyDescent="0.3">
      <c r="A1920" s="12">
        <v>12</v>
      </c>
      <c r="B1920" s="14">
        <v>122</v>
      </c>
      <c r="C1920" s="12" t="s">
        <v>2071</v>
      </c>
      <c r="E1920" t="str">
        <f t="shared" si="29"/>
        <v>122-USERAS/USERES, LES</v>
      </c>
    </row>
    <row r="1921" spans="1:5" x14ac:dyDescent="0.3">
      <c r="A1921" s="12">
        <v>12</v>
      </c>
      <c r="B1921" s="14">
        <v>123</v>
      </c>
      <c r="C1921" s="12" t="s">
        <v>2072</v>
      </c>
      <c r="E1921" t="str">
        <f t="shared" si="29"/>
        <v>123-VALLAT</v>
      </c>
    </row>
    <row r="1922" spans="1:5" x14ac:dyDescent="0.3">
      <c r="A1922" s="12">
        <v>12</v>
      </c>
      <c r="B1922" s="14">
        <v>124</v>
      </c>
      <c r="C1922" s="12" t="s">
        <v>2073</v>
      </c>
      <c r="E1922" t="str">
        <f t="shared" si="29"/>
        <v>124-VALL D'ALBA</v>
      </c>
    </row>
    <row r="1923" spans="1:5" x14ac:dyDescent="0.3">
      <c r="A1923" s="12">
        <v>12</v>
      </c>
      <c r="B1923" s="14">
        <v>125</v>
      </c>
      <c r="C1923" s="12" t="s">
        <v>2074</v>
      </c>
      <c r="E1923" t="str">
        <f t="shared" ref="E1923:E1986" si="30">CONCATENATE(B1923,"-",C1923)</f>
        <v>125-VALL DE ALMONACID</v>
      </c>
    </row>
    <row r="1924" spans="1:5" x14ac:dyDescent="0.3">
      <c r="A1924" s="12">
        <v>12</v>
      </c>
      <c r="B1924" s="14">
        <v>126</v>
      </c>
      <c r="C1924" s="12" t="s">
        <v>2075</v>
      </c>
      <c r="E1924" t="str">
        <f t="shared" si="30"/>
        <v>126-VALL D'UIXO, LA</v>
      </c>
    </row>
    <row r="1925" spans="1:5" x14ac:dyDescent="0.3">
      <c r="A1925" s="12">
        <v>12</v>
      </c>
      <c r="B1925" s="14">
        <v>127</v>
      </c>
      <c r="C1925" s="12" t="s">
        <v>2076</v>
      </c>
      <c r="E1925" t="str">
        <f t="shared" si="30"/>
        <v>127-VALLIBONA</v>
      </c>
    </row>
    <row r="1926" spans="1:5" x14ac:dyDescent="0.3">
      <c r="A1926" s="12">
        <v>12</v>
      </c>
      <c r="B1926" s="14">
        <v>128</v>
      </c>
      <c r="C1926" s="12" t="s">
        <v>2077</v>
      </c>
      <c r="E1926" t="str">
        <f t="shared" si="30"/>
        <v>128-VILAFAMES</v>
      </c>
    </row>
    <row r="1927" spans="1:5" x14ac:dyDescent="0.3">
      <c r="A1927" s="12">
        <v>12</v>
      </c>
      <c r="B1927" s="14">
        <v>129</v>
      </c>
      <c r="C1927" s="12" t="s">
        <v>2078</v>
      </c>
      <c r="E1927" t="str">
        <f t="shared" si="30"/>
        <v>129-VILLAFRANCA DEL CID</v>
      </c>
    </row>
    <row r="1928" spans="1:5" x14ac:dyDescent="0.3">
      <c r="A1928" s="12">
        <v>12</v>
      </c>
      <c r="B1928" s="14">
        <v>130</v>
      </c>
      <c r="C1928" s="12" t="s">
        <v>2079</v>
      </c>
      <c r="E1928" t="str">
        <f t="shared" si="30"/>
        <v>130-VILLAHERMOSA DEL RIO</v>
      </c>
    </row>
    <row r="1929" spans="1:5" x14ac:dyDescent="0.3">
      <c r="A1929" s="12">
        <v>12</v>
      </c>
      <c r="B1929" s="14">
        <v>131</v>
      </c>
      <c r="C1929" s="12" t="s">
        <v>2080</v>
      </c>
      <c r="E1929" t="str">
        <f t="shared" si="30"/>
        <v>131-VILLAMALUR</v>
      </c>
    </row>
    <row r="1930" spans="1:5" x14ac:dyDescent="0.3">
      <c r="A1930" s="12">
        <v>12</v>
      </c>
      <c r="B1930" s="14">
        <v>132</v>
      </c>
      <c r="C1930" s="12" t="s">
        <v>2081</v>
      </c>
      <c r="E1930" t="str">
        <f t="shared" si="30"/>
        <v>132-VILANOVA D'ALCOLEA</v>
      </c>
    </row>
    <row r="1931" spans="1:5" x14ac:dyDescent="0.3">
      <c r="A1931" s="12">
        <v>12</v>
      </c>
      <c r="B1931" s="14">
        <v>133</v>
      </c>
      <c r="C1931" s="12" t="s">
        <v>2082</v>
      </c>
      <c r="E1931" t="str">
        <f t="shared" si="30"/>
        <v>133-VILLANUEVA DE VIVER</v>
      </c>
    </row>
    <row r="1932" spans="1:5" x14ac:dyDescent="0.3">
      <c r="A1932" s="12">
        <v>12</v>
      </c>
      <c r="B1932" s="14">
        <v>134</v>
      </c>
      <c r="C1932" s="12" t="s">
        <v>2083</v>
      </c>
      <c r="E1932" t="str">
        <f t="shared" si="30"/>
        <v>134-VILAR DE CANES</v>
      </c>
    </row>
    <row r="1933" spans="1:5" x14ac:dyDescent="0.3">
      <c r="A1933" s="12">
        <v>12</v>
      </c>
      <c r="B1933" s="14">
        <v>135</v>
      </c>
      <c r="C1933" s="12" t="s">
        <v>2084</v>
      </c>
      <c r="E1933" t="str">
        <f t="shared" si="30"/>
        <v>135-VILLARREAL/VILA-REAL</v>
      </c>
    </row>
    <row r="1934" spans="1:5" x14ac:dyDescent="0.3">
      <c r="A1934" s="12">
        <v>12</v>
      </c>
      <c r="B1934" s="14">
        <v>136</v>
      </c>
      <c r="C1934" s="12" t="s">
        <v>2085</v>
      </c>
      <c r="E1934" t="str">
        <f t="shared" si="30"/>
        <v>136-VILAVELLA, LA</v>
      </c>
    </row>
    <row r="1935" spans="1:5" x14ac:dyDescent="0.3">
      <c r="A1935" s="12">
        <v>12</v>
      </c>
      <c r="B1935" s="14">
        <v>137</v>
      </c>
      <c r="C1935" s="12" t="s">
        <v>2086</v>
      </c>
      <c r="E1935" t="str">
        <f t="shared" si="30"/>
        <v>137-VILLORES</v>
      </c>
    </row>
    <row r="1936" spans="1:5" x14ac:dyDescent="0.3">
      <c r="A1936" s="12">
        <v>12</v>
      </c>
      <c r="B1936" s="14">
        <v>138</v>
      </c>
      <c r="C1936" s="12" t="s">
        <v>2087</v>
      </c>
      <c r="E1936" t="str">
        <f t="shared" si="30"/>
        <v>138-VINAROS</v>
      </c>
    </row>
    <row r="1937" spans="1:5" x14ac:dyDescent="0.3">
      <c r="A1937" s="12">
        <v>12</v>
      </c>
      <c r="B1937" s="14">
        <v>139</v>
      </c>
      <c r="C1937" s="12" t="s">
        <v>2088</v>
      </c>
      <c r="E1937" t="str">
        <f t="shared" si="30"/>
        <v>139-VISTABELLA DEL MAESTRAZGO</v>
      </c>
    </row>
    <row r="1938" spans="1:5" x14ac:dyDescent="0.3">
      <c r="A1938" s="12">
        <v>12</v>
      </c>
      <c r="B1938" s="14">
        <v>140</v>
      </c>
      <c r="C1938" s="12" t="s">
        <v>2089</v>
      </c>
      <c r="E1938" t="str">
        <f t="shared" si="30"/>
        <v>140-VIVER</v>
      </c>
    </row>
    <row r="1939" spans="1:5" x14ac:dyDescent="0.3">
      <c r="A1939" s="12">
        <v>12</v>
      </c>
      <c r="B1939" s="14">
        <v>141</v>
      </c>
      <c r="C1939" s="12" t="s">
        <v>2090</v>
      </c>
      <c r="E1939" t="str">
        <f t="shared" si="30"/>
        <v>141-ZORITA DEL MAESTRAZGO</v>
      </c>
    </row>
    <row r="1940" spans="1:5" x14ac:dyDescent="0.3">
      <c r="A1940" s="12">
        <v>12</v>
      </c>
      <c r="B1940" s="14">
        <v>142</v>
      </c>
      <c r="C1940" s="12" t="s">
        <v>2091</v>
      </c>
      <c r="E1940" t="str">
        <f t="shared" si="30"/>
        <v>142-ZUCAINA</v>
      </c>
    </row>
    <row r="1941" spans="1:5" x14ac:dyDescent="0.3">
      <c r="A1941" s="12">
        <v>12</v>
      </c>
      <c r="B1941" s="14">
        <v>901</v>
      </c>
      <c r="C1941" s="12" t="s">
        <v>2092</v>
      </c>
      <c r="E1941" t="str">
        <f t="shared" si="30"/>
        <v>901-ALQUERIAS DEL NIÑO PERDIDO</v>
      </c>
    </row>
    <row r="1942" spans="1:5" x14ac:dyDescent="0.3">
      <c r="A1942" s="12">
        <v>12</v>
      </c>
      <c r="B1942" s="14">
        <v>902</v>
      </c>
      <c r="C1942" s="12" t="s">
        <v>2093</v>
      </c>
      <c r="E1942" t="str">
        <f t="shared" si="30"/>
        <v>902-SANT JOAN DE MORO</v>
      </c>
    </row>
    <row r="1943" spans="1:5" x14ac:dyDescent="0.3">
      <c r="A1943" s="12">
        <v>13</v>
      </c>
      <c r="B1943" s="14">
        <v>1</v>
      </c>
      <c r="C1943" s="12" t="s">
        <v>2094</v>
      </c>
      <c r="E1943" t="str">
        <f t="shared" si="30"/>
        <v>1-ABENOJAR</v>
      </c>
    </row>
    <row r="1944" spans="1:5" x14ac:dyDescent="0.3">
      <c r="A1944" s="12">
        <v>13</v>
      </c>
      <c r="B1944" s="14">
        <v>2</v>
      </c>
      <c r="C1944" s="12" t="s">
        <v>2095</v>
      </c>
      <c r="E1944" t="str">
        <f t="shared" si="30"/>
        <v>2-AGUDO</v>
      </c>
    </row>
    <row r="1945" spans="1:5" x14ac:dyDescent="0.3">
      <c r="A1945" s="12">
        <v>13</v>
      </c>
      <c r="B1945" s="14">
        <v>3</v>
      </c>
      <c r="C1945" s="12" t="s">
        <v>2096</v>
      </c>
      <c r="E1945" t="str">
        <f t="shared" si="30"/>
        <v>3-ALAMILLO</v>
      </c>
    </row>
    <row r="1946" spans="1:5" x14ac:dyDescent="0.3">
      <c r="A1946" s="12">
        <v>13</v>
      </c>
      <c r="B1946" s="14">
        <v>4</v>
      </c>
      <c r="C1946" s="12" t="s">
        <v>2097</v>
      </c>
      <c r="E1946" t="str">
        <f t="shared" si="30"/>
        <v>4-ALBALADEJO</v>
      </c>
    </row>
    <row r="1947" spans="1:5" x14ac:dyDescent="0.3">
      <c r="A1947" s="12">
        <v>13</v>
      </c>
      <c r="B1947" s="14">
        <v>5</v>
      </c>
      <c r="C1947" s="12" t="s">
        <v>2098</v>
      </c>
      <c r="E1947" t="str">
        <f t="shared" si="30"/>
        <v>5-ALCAZAR DE SAN JUAN</v>
      </c>
    </row>
    <row r="1948" spans="1:5" x14ac:dyDescent="0.3">
      <c r="A1948" s="12">
        <v>13</v>
      </c>
      <c r="B1948" s="14">
        <v>6</v>
      </c>
      <c r="C1948" s="12" t="s">
        <v>2099</v>
      </c>
      <c r="E1948" t="str">
        <f t="shared" si="30"/>
        <v>6-ALCOBA</v>
      </c>
    </row>
    <row r="1949" spans="1:5" x14ac:dyDescent="0.3">
      <c r="A1949" s="12">
        <v>13</v>
      </c>
      <c r="B1949" s="14">
        <v>7</v>
      </c>
      <c r="C1949" s="12" t="s">
        <v>2100</v>
      </c>
      <c r="E1949" t="str">
        <f t="shared" si="30"/>
        <v>7-ALCOLEA DE CALATRAVA</v>
      </c>
    </row>
    <row r="1950" spans="1:5" x14ac:dyDescent="0.3">
      <c r="A1950" s="12">
        <v>13</v>
      </c>
      <c r="B1950" s="14">
        <v>8</v>
      </c>
      <c r="C1950" s="12" t="s">
        <v>2101</v>
      </c>
      <c r="E1950" t="str">
        <f t="shared" si="30"/>
        <v>8-ALCUBILLAS</v>
      </c>
    </row>
    <row r="1951" spans="1:5" x14ac:dyDescent="0.3">
      <c r="A1951" s="12">
        <v>13</v>
      </c>
      <c r="B1951" s="14">
        <v>9</v>
      </c>
      <c r="C1951" s="12" t="s">
        <v>2102</v>
      </c>
      <c r="E1951" t="str">
        <f t="shared" si="30"/>
        <v>9-ALDEA DEL REY</v>
      </c>
    </row>
    <row r="1952" spans="1:5" x14ac:dyDescent="0.3">
      <c r="A1952" s="12">
        <v>13</v>
      </c>
      <c r="B1952" s="14">
        <v>10</v>
      </c>
      <c r="C1952" s="12" t="s">
        <v>2103</v>
      </c>
      <c r="E1952" t="str">
        <f t="shared" si="30"/>
        <v>10-ALHAMBRA</v>
      </c>
    </row>
    <row r="1953" spans="1:5" x14ac:dyDescent="0.3">
      <c r="A1953" s="12">
        <v>13</v>
      </c>
      <c r="B1953" s="14">
        <v>11</v>
      </c>
      <c r="C1953" s="12" t="s">
        <v>2104</v>
      </c>
      <c r="E1953" t="str">
        <f t="shared" si="30"/>
        <v>11-ALMADEN</v>
      </c>
    </row>
    <row r="1954" spans="1:5" x14ac:dyDescent="0.3">
      <c r="A1954" s="12">
        <v>13</v>
      </c>
      <c r="B1954" s="14">
        <v>12</v>
      </c>
      <c r="C1954" s="12" t="s">
        <v>2105</v>
      </c>
      <c r="E1954" t="str">
        <f t="shared" si="30"/>
        <v>12-ALMADENEJOS</v>
      </c>
    </row>
    <row r="1955" spans="1:5" x14ac:dyDescent="0.3">
      <c r="A1955" s="12">
        <v>13</v>
      </c>
      <c r="B1955" s="14">
        <v>13</v>
      </c>
      <c r="C1955" s="12" t="s">
        <v>2106</v>
      </c>
      <c r="E1955" t="str">
        <f t="shared" si="30"/>
        <v>13-ALMAGRO</v>
      </c>
    </row>
    <row r="1956" spans="1:5" x14ac:dyDescent="0.3">
      <c r="A1956" s="12">
        <v>13</v>
      </c>
      <c r="B1956" s="14">
        <v>14</v>
      </c>
      <c r="C1956" s="12" t="s">
        <v>2107</v>
      </c>
      <c r="E1956" t="str">
        <f t="shared" si="30"/>
        <v>14-ALMEDINA</v>
      </c>
    </row>
    <row r="1957" spans="1:5" x14ac:dyDescent="0.3">
      <c r="A1957" s="12">
        <v>13</v>
      </c>
      <c r="B1957" s="14">
        <v>15</v>
      </c>
      <c r="C1957" s="12" t="s">
        <v>2108</v>
      </c>
      <c r="E1957" t="str">
        <f t="shared" si="30"/>
        <v>15-ALMODOVAR DEL CAMPO</v>
      </c>
    </row>
    <row r="1958" spans="1:5" x14ac:dyDescent="0.3">
      <c r="A1958" s="12">
        <v>13</v>
      </c>
      <c r="B1958" s="14">
        <v>16</v>
      </c>
      <c r="C1958" s="12" t="s">
        <v>2109</v>
      </c>
      <c r="E1958" t="str">
        <f t="shared" si="30"/>
        <v>16-ALMURADIEL</v>
      </c>
    </row>
    <row r="1959" spans="1:5" x14ac:dyDescent="0.3">
      <c r="A1959" s="12">
        <v>13</v>
      </c>
      <c r="B1959" s="14">
        <v>17</v>
      </c>
      <c r="C1959" s="12" t="s">
        <v>2110</v>
      </c>
      <c r="E1959" t="str">
        <f t="shared" si="30"/>
        <v>17-ANCHURAS</v>
      </c>
    </row>
    <row r="1960" spans="1:5" x14ac:dyDescent="0.3">
      <c r="A1960" s="12">
        <v>13</v>
      </c>
      <c r="B1960" s="14">
        <v>18</v>
      </c>
      <c r="C1960" s="12" t="s">
        <v>2111</v>
      </c>
      <c r="E1960" t="str">
        <f t="shared" si="30"/>
        <v>18-ARENAS DE SAN JUAN</v>
      </c>
    </row>
    <row r="1961" spans="1:5" x14ac:dyDescent="0.3">
      <c r="A1961" s="12">
        <v>13</v>
      </c>
      <c r="B1961" s="14">
        <v>19</v>
      </c>
      <c r="C1961" s="12" t="s">
        <v>2112</v>
      </c>
      <c r="E1961" t="str">
        <f t="shared" si="30"/>
        <v>19-ARGAMASILLA DE ALBA</v>
      </c>
    </row>
    <row r="1962" spans="1:5" x14ac:dyDescent="0.3">
      <c r="A1962" s="12">
        <v>13</v>
      </c>
      <c r="B1962" s="14">
        <v>20</v>
      </c>
      <c r="C1962" s="12" t="s">
        <v>2113</v>
      </c>
      <c r="E1962" t="str">
        <f t="shared" si="30"/>
        <v>20-ARGAMASILLA DE CALATRAVA</v>
      </c>
    </row>
    <row r="1963" spans="1:5" x14ac:dyDescent="0.3">
      <c r="A1963" s="12">
        <v>13</v>
      </c>
      <c r="B1963" s="14">
        <v>21</v>
      </c>
      <c r="C1963" s="12" t="s">
        <v>2114</v>
      </c>
      <c r="E1963" t="str">
        <f t="shared" si="30"/>
        <v>21-ARROBA DE LOS MONTES</v>
      </c>
    </row>
    <row r="1964" spans="1:5" x14ac:dyDescent="0.3">
      <c r="A1964" s="12">
        <v>13</v>
      </c>
      <c r="B1964" s="14">
        <v>22</v>
      </c>
      <c r="C1964" s="12" t="s">
        <v>2115</v>
      </c>
      <c r="E1964" t="str">
        <f t="shared" si="30"/>
        <v>22-BALLESTEROS DE CALATRAVA</v>
      </c>
    </row>
    <row r="1965" spans="1:5" x14ac:dyDescent="0.3">
      <c r="A1965" s="12">
        <v>13</v>
      </c>
      <c r="B1965" s="14">
        <v>23</v>
      </c>
      <c r="C1965" s="12" t="s">
        <v>2116</v>
      </c>
      <c r="E1965" t="str">
        <f t="shared" si="30"/>
        <v>23-BOLAÑOS DE CALATRAVA</v>
      </c>
    </row>
    <row r="1966" spans="1:5" x14ac:dyDescent="0.3">
      <c r="A1966" s="12">
        <v>13</v>
      </c>
      <c r="B1966" s="14">
        <v>24</v>
      </c>
      <c r="C1966" s="12" t="s">
        <v>2117</v>
      </c>
      <c r="E1966" t="str">
        <f t="shared" si="30"/>
        <v>24-BRAZATORTAS</v>
      </c>
    </row>
    <row r="1967" spans="1:5" x14ac:dyDescent="0.3">
      <c r="A1967" s="12">
        <v>13</v>
      </c>
      <c r="B1967" s="14">
        <v>25</v>
      </c>
      <c r="C1967" s="12" t="s">
        <v>2118</v>
      </c>
      <c r="E1967" t="str">
        <f t="shared" si="30"/>
        <v>25-CABEZARADOS</v>
      </c>
    </row>
    <row r="1968" spans="1:5" x14ac:dyDescent="0.3">
      <c r="A1968" s="12">
        <v>13</v>
      </c>
      <c r="B1968" s="14">
        <v>26</v>
      </c>
      <c r="C1968" s="12" t="s">
        <v>2119</v>
      </c>
      <c r="E1968" t="str">
        <f t="shared" si="30"/>
        <v>26-CABEZARRUBIAS DEL PUERTO</v>
      </c>
    </row>
    <row r="1969" spans="1:5" x14ac:dyDescent="0.3">
      <c r="A1969" s="12">
        <v>13</v>
      </c>
      <c r="B1969" s="14">
        <v>27</v>
      </c>
      <c r="C1969" s="12" t="s">
        <v>2120</v>
      </c>
      <c r="E1969" t="str">
        <f t="shared" si="30"/>
        <v>27-CALZADA DE CALATRAVA</v>
      </c>
    </row>
    <row r="1970" spans="1:5" x14ac:dyDescent="0.3">
      <c r="A1970" s="12">
        <v>13</v>
      </c>
      <c r="B1970" s="14">
        <v>28</v>
      </c>
      <c r="C1970" s="12" t="s">
        <v>2121</v>
      </c>
      <c r="E1970" t="str">
        <f t="shared" si="30"/>
        <v>28-CAMPO DE CRIPTANA</v>
      </c>
    </row>
    <row r="1971" spans="1:5" x14ac:dyDescent="0.3">
      <c r="A1971" s="12">
        <v>13</v>
      </c>
      <c r="B1971" s="14">
        <v>29</v>
      </c>
      <c r="C1971" s="12" t="s">
        <v>2122</v>
      </c>
      <c r="E1971" t="str">
        <f t="shared" si="30"/>
        <v>29-CAÑADA DE CALATRAVA</v>
      </c>
    </row>
    <row r="1972" spans="1:5" x14ac:dyDescent="0.3">
      <c r="A1972" s="12">
        <v>13</v>
      </c>
      <c r="B1972" s="14">
        <v>30</v>
      </c>
      <c r="C1972" s="12" t="s">
        <v>2123</v>
      </c>
      <c r="E1972" t="str">
        <f t="shared" si="30"/>
        <v>30-CARACUEL DE CALATRAVA</v>
      </c>
    </row>
    <row r="1973" spans="1:5" x14ac:dyDescent="0.3">
      <c r="A1973" s="12">
        <v>13</v>
      </c>
      <c r="B1973" s="14">
        <v>31</v>
      </c>
      <c r="C1973" s="12" t="s">
        <v>2124</v>
      </c>
      <c r="E1973" t="str">
        <f t="shared" si="30"/>
        <v>31-CARRION DE CALATRAVA</v>
      </c>
    </row>
    <row r="1974" spans="1:5" x14ac:dyDescent="0.3">
      <c r="A1974" s="12">
        <v>13</v>
      </c>
      <c r="B1974" s="14">
        <v>32</v>
      </c>
      <c r="C1974" s="12" t="s">
        <v>2125</v>
      </c>
      <c r="E1974" t="str">
        <f t="shared" si="30"/>
        <v>32-CARRIZOSA</v>
      </c>
    </row>
    <row r="1975" spans="1:5" x14ac:dyDescent="0.3">
      <c r="A1975" s="12">
        <v>13</v>
      </c>
      <c r="B1975" s="14">
        <v>33</v>
      </c>
      <c r="C1975" s="12" t="s">
        <v>2126</v>
      </c>
      <c r="E1975" t="str">
        <f t="shared" si="30"/>
        <v>33-CASTELLAR DE SANTIAGO</v>
      </c>
    </row>
    <row r="1976" spans="1:5" x14ac:dyDescent="0.3">
      <c r="A1976" s="12">
        <v>13</v>
      </c>
      <c r="B1976" s="14">
        <v>34</v>
      </c>
      <c r="C1976" s="12" t="s">
        <v>123</v>
      </c>
      <c r="E1976" t="str">
        <f t="shared" si="30"/>
        <v>34-CIUDAD REAL</v>
      </c>
    </row>
    <row r="1977" spans="1:5" x14ac:dyDescent="0.3">
      <c r="A1977" s="12">
        <v>13</v>
      </c>
      <c r="B1977" s="14">
        <v>35</v>
      </c>
      <c r="C1977" s="12" t="s">
        <v>2127</v>
      </c>
      <c r="E1977" t="str">
        <f t="shared" si="30"/>
        <v>35-CORRAL DE CALATRAVA</v>
      </c>
    </row>
    <row r="1978" spans="1:5" x14ac:dyDescent="0.3">
      <c r="A1978" s="12">
        <v>13</v>
      </c>
      <c r="B1978" s="14">
        <v>36</v>
      </c>
      <c r="C1978" s="12" t="s">
        <v>2128</v>
      </c>
      <c r="E1978" t="str">
        <f t="shared" si="30"/>
        <v>36-CORTIJOS, LOS</v>
      </c>
    </row>
    <row r="1979" spans="1:5" x14ac:dyDescent="0.3">
      <c r="A1979" s="12">
        <v>13</v>
      </c>
      <c r="B1979" s="14">
        <v>37</v>
      </c>
      <c r="C1979" s="12" t="s">
        <v>2129</v>
      </c>
      <c r="E1979" t="str">
        <f t="shared" si="30"/>
        <v>37-COZAR</v>
      </c>
    </row>
    <row r="1980" spans="1:5" x14ac:dyDescent="0.3">
      <c r="A1980" s="12">
        <v>13</v>
      </c>
      <c r="B1980" s="14">
        <v>38</v>
      </c>
      <c r="C1980" s="12" t="s">
        <v>2130</v>
      </c>
      <c r="E1980" t="str">
        <f t="shared" si="30"/>
        <v>38-CHILLON</v>
      </c>
    </row>
    <row r="1981" spans="1:5" x14ac:dyDescent="0.3">
      <c r="A1981" s="12">
        <v>13</v>
      </c>
      <c r="B1981" s="14">
        <v>39</v>
      </c>
      <c r="C1981" s="12" t="s">
        <v>2131</v>
      </c>
      <c r="E1981" t="str">
        <f t="shared" si="30"/>
        <v>39-DAIMIEL</v>
      </c>
    </row>
    <row r="1982" spans="1:5" x14ac:dyDescent="0.3">
      <c r="A1982" s="12">
        <v>13</v>
      </c>
      <c r="B1982" s="14">
        <v>40</v>
      </c>
      <c r="C1982" s="12" t="s">
        <v>2132</v>
      </c>
      <c r="E1982" t="str">
        <f t="shared" si="30"/>
        <v>40-FERNANCABALLERO</v>
      </c>
    </row>
    <row r="1983" spans="1:5" x14ac:dyDescent="0.3">
      <c r="A1983" s="12">
        <v>13</v>
      </c>
      <c r="B1983" s="14">
        <v>41</v>
      </c>
      <c r="C1983" s="12" t="s">
        <v>2133</v>
      </c>
      <c r="E1983" t="str">
        <f t="shared" si="30"/>
        <v>41-FONTANAREJO</v>
      </c>
    </row>
    <row r="1984" spans="1:5" x14ac:dyDescent="0.3">
      <c r="A1984" s="12">
        <v>13</v>
      </c>
      <c r="B1984" s="14">
        <v>42</v>
      </c>
      <c r="C1984" s="12" t="s">
        <v>2134</v>
      </c>
      <c r="E1984" t="str">
        <f t="shared" si="30"/>
        <v>42-FUENCALIENTE</v>
      </c>
    </row>
    <row r="1985" spans="1:5" x14ac:dyDescent="0.3">
      <c r="A1985" s="12">
        <v>13</v>
      </c>
      <c r="B1985" s="14">
        <v>43</v>
      </c>
      <c r="C1985" s="12" t="s">
        <v>2135</v>
      </c>
      <c r="E1985" t="str">
        <f t="shared" si="30"/>
        <v>43-FUENLLANA</v>
      </c>
    </row>
    <row r="1986" spans="1:5" x14ac:dyDescent="0.3">
      <c r="A1986" s="12">
        <v>13</v>
      </c>
      <c r="B1986" s="14">
        <v>44</v>
      </c>
      <c r="C1986" s="12" t="s">
        <v>2136</v>
      </c>
      <c r="E1986" t="str">
        <f t="shared" si="30"/>
        <v>44-FUENTE EL FRESNO</v>
      </c>
    </row>
    <row r="1987" spans="1:5" x14ac:dyDescent="0.3">
      <c r="A1987" s="12">
        <v>13</v>
      </c>
      <c r="B1987" s="14">
        <v>45</v>
      </c>
      <c r="C1987" s="12" t="s">
        <v>2137</v>
      </c>
      <c r="E1987" t="str">
        <f t="shared" ref="E1987:E2050" si="31">CONCATENATE(B1987,"-",C1987)</f>
        <v>45-GRANATULA DE CALATRAVA</v>
      </c>
    </row>
    <row r="1988" spans="1:5" x14ac:dyDescent="0.3">
      <c r="A1988" s="12">
        <v>13</v>
      </c>
      <c r="B1988" s="14">
        <v>46</v>
      </c>
      <c r="C1988" s="12" t="s">
        <v>2138</v>
      </c>
      <c r="E1988" t="str">
        <f t="shared" si="31"/>
        <v>46-GUADALMEZ</v>
      </c>
    </row>
    <row r="1989" spans="1:5" x14ac:dyDescent="0.3">
      <c r="A1989" s="12">
        <v>13</v>
      </c>
      <c r="B1989" s="14">
        <v>47</v>
      </c>
      <c r="C1989" s="12" t="s">
        <v>2139</v>
      </c>
      <c r="E1989" t="str">
        <f t="shared" si="31"/>
        <v>47-HERENCIA</v>
      </c>
    </row>
    <row r="1990" spans="1:5" x14ac:dyDescent="0.3">
      <c r="A1990" s="12">
        <v>13</v>
      </c>
      <c r="B1990" s="14">
        <v>48</v>
      </c>
      <c r="C1990" s="12" t="s">
        <v>2140</v>
      </c>
      <c r="E1990" t="str">
        <f t="shared" si="31"/>
        <v>48-HINOJOSAS DE CALATRAVA</v>
      </c>
    </row>
    <row r="1991" spans="1:5" x14ac:dyDescent="0.3">
      <c r="A1991" s="12">
        <v>13</v>
      </c>
      <c r="B1991" s="14">
        <v>49</v>
      </c>
      <c r="C1991" s="12" t="s">
        <v>2141</v>
      </c>
      <c r="E1991" t="str">
        <f t="shared" si="31"/>
        <v>49-HORCAJO DE LOS MONTES</v>
      </c>
    </row>
    <row r="1992" spans="1:5" x14ac:dyDescent="0.3">
      <c r="A1992" s="12">
        <v>13</v>
      </c>
      <c r="B1992" s="14">
        <v>50</v>
      </c>
      <c r="C1992" s="12" t="s">
        <v>2142</v>
      </c>
      <c r="E1992" t="str">
        <f t="shared" si="31"/>
        <v>50-LABORES, LAS</v>
      </c>
    </row>
    <row r="1993" spans="1:5" x14ac:dyDescent="0.3">
      <c r="A1993" s="12">
        <v>13</v>
      </c>
      <c r="B1993" s="14">
        <v>51</v>
      </c>
      <c r="C1993" s="12" t="s">
        <v>2143</v>
      </c>
      <c r="E1993" t="str">
        <f t="shared" si="31"/>
        <v>51-LUCIANA</v>
      </c>
    </row>
    <row r="1994" spans="1:5" x14ac:dyDescent="0.3">
      <c r="A1994" s="12">
        <v>13</v>
      </c>
      <c r="B1994" s="14">
        <v>52</v>
      </c>
      <c r="C1994" s="12" t="s">
        <v>2144</v>
      </c>
      <c r="E1994" t="str">
        <f t="shared" si="31"/>
        <v>52-MALAGON</v>
      </c>
    </row>
    <row r="1995" spans="1:5" x14ac:dyDescent="0.3">
      <c r="A1995" s="12">
        <v>13</v>
      </c>
      <c r="B1995" s="14">
        <v>53</v>
      </c>
      <c r="C1995" s="12" t="s">
        <v>2145</v>
      </c>
      <c r="E1995" t="str">
        <f t="shared" si="31"/>
        <v>53-MANZANARES</v>
      </c>
    </row>
    <row r="1996" spans="1:5" x14ac:dyDescent="0.3">
      <c r="A1996" s="12">
        <v>13</v>
      </c>
      <c r="B1996" s="14">
        <v>54</v>
      </c>
      <c r="C1996" s="12" t="s">
        <v>2146</v>
      </c>
      <c r="E1996" t="str">
        <f t="shared" si="31"/>
        <v>54-MEMBRILLA</v>
      </c>
    </row>
    <row r="1997" spans="1:5" x14ac:dyDescent="0.3">
      <c r="A1997" s="12">
        <v>13</v>
      </c>
      <c r="B1997" s="14">
        <v>55</v>
      </c>
      <c r="C1997" s="12" t="s">
        <v>2147</v>
      </c>
      <c r="E1997" t="str">
        <f t="shared" si="31"/>
        <v>55-MESTANZA</v>
      </c>
    </row>
    <row r="1998" spans="1:5" x14ac:dyDescent="0.3">
      <c r="A1998" s="12">
        <v>13</v>
      </c>
      <c r="B1998" s="14">
        <v>56</v>
      </c>
      <c r="C1998" s="12" t="s">
        <v>2148</v>
      </c>
      <c r="E1998" t="str">
        <f t="shared" si="31"/>
        <v>56-MIGUELTURRA</v>
      </c>
    </row>
    <row r="1999" spans="1:5" x14ac:dyDescent="0.3">
      <c r="A1999" s="12">
        <v>13</v>
      </c>
      <c r="B1999" s="14">
        <v>57</v>
      </c>
      <c r="C1999" s="12" t="s">
        <v>2149</v>
      </c>
      <c r="E1999" t="str">
        <f t="shared" si="31"/>
        <v>57-MONTIEL</v>
      </c>
    </row>
    <row r="2000" spans="1:5" x14ac:dyDescent="0.3">
      <c r="A2000" s="12">
        <v>13</v>
      </c>
      <c r="B2000" s="14">
        <v>58</v>
      </c>
      <c r="C2000" s="12" t="s">
        <v>2150</v>
      </c>
      <c r="E2000" t="str">
        <f t="shared" si="31"/>
        <v>58-MORAL DE CALATRAVA</v>
      </c>
    </row>
    <row r="2001" spans="1:5" x14ac:dyDescent="0.3">
      <c r="A2001" s="12">
        <v>13</v>
      </c>
      <c r="B2001" s="14">
        <v>59</v>
      </c>
      <c r="C2001" s="12" t="s">
        <v>2151</v>
      </c>
      <c r="E2001" t="str">
        <f t="shared" si="31"/>
        <v>59-NAVALPINO</v>
      </c>
    </row>
    <row r="2002" spans="1:5" x14ac:dyDescent="0.3">
      <c r="A2002" s="12">
        <v>13</v>
      </c>
      <c r="B2002" s="14">
        <v>60</v>
      </c>
      <c r="C2002" s="12" t="s">
        <v>2152</v>
      </c>
      <c r="E2002" t="str">
        <f t="shared" si="31"/>
        <v>60-NAVAS DE ESTENA</v>
      </c>
    </row>
    <row r="2003" spans="1:5" x14ac:dyDescent="0.3">
      <c r="A2003" s="12">
        <v>13</v>
      </c>
      <c r="B2003" s="14">
        <v>61</v>
      </c>
      <c r="C2003" s="12" t="s">
        <v>2153</v>
      </c>
      <c r="E2003" t="str">
        <f t="shared" si="31"/>
        <v>61-PEDRO MUÑOZ</v>
      </c>
    </row>
    <row r="2004" spans="1:5" x14ac:dyDescent="0.3">
      <c r="A2004" s="12">
        <v>13</v>
      </c>
      <c r="B2004" s="14">
        <v>62</v>
      </c>
      <c r="C2004" s="12" t="s">
        <v>2154</v>
      </c>
      <c r="E2004" t="str">
        <f t="shared" si="31"/>
        <v>62-PICON</v>
      </c>
    </row>
    <row r="2005" spans="1:5" x14ac:dyDescent="0.3">
      <c r="A2005" s="12">
        <v>13</v>
      </c>
      <c r="B2005" s="14">
        <v>63</v>
      </c>
      <c r="C2005" s="12" t="s">
        <v>2155</v>
      </c>
      <c r="E2005" t="str">
        <f t="shared" si="31"/>
        <v>63-PIEDRABUENA</v>
      </c>
    </row>
    <row r="2006" spans="1:5" x14ac:dyDescent="0.3">
      <c r="A2006" s="12">
        <v>13</v>
      </c>
      <c r="B2006" s="14">
        <v>64</v>
      </c>
      <c r="C2006" s="12" t="s">
        <v>2156</v>
      </c>
      <c r="E2006" t="str">
        <f t="shared" si="31"/>
        <v>64-POBLETE</v>
      </c>
    </row>
    <row r="2007" spans="1:5" x14ac:dyDescent="0.3">
      <c r="A2007" s="12">
        <v>13</v>
      </c>
      <c r="B2007" s="14">
        <v>65</v>
      </c>
      <c r="C2007" s="12" t="s">
        <v>2157</v>
      </c>
      <c r="E2007" t="str">
        <f t="shared" si="31"/>
        <v>65-PORZUNA</v>
      </c>
    </row>
    <row r="2008" spans="1:5" x14ac:dyDescent="0.3">
      <c r="A2008" s="12">
        <v>13</v>
      </c>
      <c r="B2008" s="14">
        <v>66</v>
      </c>
      <c r="C2008" s="12" t="s">
        <v>2158</v>
      </c>
      <c r="E2008" t="str">
        <f t="shared" si="31"/>
        <v>66-POZUELO DE CALATRAVA</v>
      </c>
    </row>
    <row r="2009" spans="1:5" x14ac:dyDescent="0.3">
      <c r="A2009" s="12">
        <v>13</v>
      </c>
      <c r="B2009" s="14">
        <v>67</v>
      </c>
      <c r="C2009" s="12" t="s">
        <v>2159</v>
      </c>
      <c r="E2009" t="str">
        <f t="shared" si="31"/>
        <v>67-POZUELOS DE CALATRAVA, LOS</v>
      </c>
    </row>
    <row r="2010" spans="1:5" x14ac:dyDescent="0.3">
      <c r="A2010" s="12">
        <v>13</v>
      </c>
      <c r="B2010" s="14">
        <v>68</v>
      </c>
      <c r="C2010" s="12" t="s">
        <v>2160</v>
      </c>
      <c r="E2010" t="str">
        <f t="shared" si="31"/>
        <v>68-PUEBLA DE DON RODRIGO</v>
      </c>
    </row>
    <row r="2011" spans="1:5" x14ac:dyDescent="0.3">
      <c r="A2011" s="12">
        <v>13</v>
      </c>
      <c r="B2011" s="14">
        <v>69</v>
      </c>
      <c r="C2011" s="12" t="s">
        <v>2161</v>
      </c>
      <c r="E2011" t="str">
        <f t="shared" si="31"/>
        <v>69-PUEBLA DEL PRINCIPE</v>
      </c>
    </row>
    <row r="2012" spans="1:5" x14ac:dyDescent="0.3">
      <c r="A2012" s="12">
        <v>13</v>
      </c>
      <c r="B2012" s="14">
        <v>70</v>
      </c>
      <c r="C2012" s="12" t="s">
        <v>2162</v>
      </c>
      <c r="E2012" t="str">
        <f t="shared" si="31"/>
        <v>70-PUERTO LAPICE</v>
      </c>
    </row>
    <row r="2013" spans="1:5" x14ac:dyDescent="0.3">
      <c r="A2013" s="12">
        <v>13</v>
      </c>
      <c r="B2013" s="14">
        <v>71</v>
      </c>
      <c r="C2013" s="12" t="s">
        <v>2163</v>
      </c>
      <c r="E2013" t="str">
        <f t="shared" si="31"/>
        <v>71-PUERTOLLANO</v>
      </c>
    </row>
    <row r="2014" spans="1:5" x14ac:dyDescent="0.3">
      <c r="A2014" s="12">
        <v>13</v>
      </c>
      <c r="B2014" s="14">
        <v>72</v>
      </c>
      <c r="C2014" s="12" t="s">
        <v>2164</v>
      </c>
      <c r="E2014" t="str">
        <f t="shared" si="31"/>
        <v>72-RETUERTA DEL BULLAQUE</v>
      </c>
    </row>
    <row r="2015" spans="1:5" x14ac:dyDescent="0.3">
      <c r="A2015" s="12">
        <v>13</v>
      </c>
      <c r="B2015" s="14">
        <v>73</v>
      </c>
      <c r="C2015" s="12" t="s">
        <v>2165</v>
      </c>
      <c r="E2015" t="str">
        <f t="shared" si="31"/>
        <v>73-SACERUELA</v>
      </c>
    </row>
    <row r="2016" spans="1:5" x14ac:dyDescent="0.3">
      <c r="A2016" s="12">
        <v>13</v>
      </c>
      <c r="B2016" s="14">
        <v>74</v>
      </c>
      <c r="C2016" s="12" t="s">
        <v>2166</v>
      </c>
      <c r="E2016" t="str">
        <f t="shared" si="31"/>
        <v>74-SAN CARLOS DEL VALLE</v>
      </c>
    </row>
    <row r="2017" spans="1:5" x14ac:dyDescent="0.3">
      <c r="A2017" s="12">
        <v>13</v>
      </c>
      <c r="B2017" s="14">
        <v>75</v>
      </c>
      <c r="C2017" s="12" t="s">
        <v>2167</v>
      </c>
      <c r="E2017" t="str">
        <f t="shared" si="31"/>
        <v>75-SAN LORENZO DE CALATRAVA</v>
      </c>
    </row>
    <row r="2018" spans="1:5" x14ac:dyDescent="0.3">
      <c r="A2018" s="12">
        <v>13</v>
      </c>
      <c r="B2018" s="14">
        <v>76</v>
      </c>
      <c r="C2018" s="12" t="s">
        <v>2168</v>
      </c>
      <c r="E2018" t="str">
        <f t="shared" si="31"/>
        <v>76-SANTA CRUZ DE LOS CAÑAMOS</v>
      </c>
    </row>
    <row r="2019" spans="1:5" x14ac:dyDescent="0.3">
      <c r="A2019" s="12">
        <v>13</v>
      </c>
      <c r="B2019" s="14">
        <v>77</v>
      </c>
      <c r="C2019" s="12" t="s">
        <v>2169</v>
      </c>
      <c r="E2019" t="str">
        <f t="shared" si="31"/>
        <v>77-SANTA CRUZ DE MUDELA</v>
      </c>
    </row>
    <row r="2020" spans="1:5" x14ac:dyDescent="0.3">
      <c r="A2020" s="12">
        <v>13</v>
      </c>
      <c r="B2020" s="14">
        <v>78</v>
      </c>
      <c r="C2020" s="12" t="s">
        <v>2170</v>
      </c>
      <c r="E2020" t="str">
        <f t="shared" si="31"/>
        <v>78-SOCUELLAMOS</v>
      </c>
    </row>
    <row r="2021" spans="1:5" x14ac:dyDescent="0.3">
      <c r="A2021" s="12">
        <v>13</v>
      </c>
      <c r="B2021" s="14">
        <v>79</v>
      </c>
      <c r="C2021" s="12" t="s">
        <v>2171</v>
      </c>
      <c r="E2021" t="str">
        <f t="shared" si="31"/>
        <v>79-SOLANA, LA</v>
      </c>
    </row>
    <row r="2022" spans="1:5" x14ac:dyDescent="0.3">
      <c r="A2022" s="12">
        <v>13</v>
      </c>
      <c r="B2022" s="14">
        <v>80</v>
      </c>
      <c r="C2022" s="12" t="s">
        <v>2172</v>
      </c>
      <c r="E2022" t="str">
        <f t="shared" si="31"/>
        <v>80-SOLANA DEL PINO</v>
      </c>
    </row>
    <row r="2023" spans="1:5" x14ac:dyDescent="0.3">
      <c r="A2023" s="12">
        <v>13</v>
      </c>
      <c r="B2023" s="14">
        <v>81</v>
      </c>
      <c r="C2023" s="12" t="s">
        <v>2173</v>
      </c>
      <c r="E2023" t="str">
        <f t="shared" si="31"/>
        <v>81-TERRINCHES</v>
      </c>
    </row>
    <row r="2024" spans="1:5" x14ac:dyDescent="0.3">
      <c r="A2024" s="12">
        <v>13</v>
      </c>
      <c r="B2024" s="14">
        <v>82</v>
      </c>
      <c r="C2024" s="12" t="s">
        <v>2174</v>
      </c>
      <c r="E2024" t="str">
        <f t="shared" si="31"/>
        <v>82-TOMELLOSO</v>
      </c>
    </row>
    <row r="2025" spans="1:5" x14ac:dyDescent="0.3">
      <c r="A2025" s="12">
        <v>13</v>
      </c>
      <c r="B2025" s="14">
        <v>83</v>
      </c>
      <c r="C2025" s="12" t="s">
        <v>2175</v>
      </c>
      <c r="E2025" t="str">
        <f t="shared" si="31"/>
        <v>83-TORRALBA DE CALATRAVA</v>
      </c>
    </row>
    <row r="2026" spans="1:5" x14ac:dyDescent="0.3">
      <c r="A2026" s="12">
        <v>13</v>
      </c>
      <c r="B2026" s="14">
        <v>84</v>
      </c>
      <c r="C2026" s="12" t="s">
        <v>2176</v>
      </c>
      <c r="E2026" t="str">
        <f t="shared" si="31"/>
        <v>84-TORRE DE JUAN ABAD</v>
      </c>
    </row>
    <row r="2027" spans="1:5" x14ac:dyDescent="0.3">
      <c r="A2027" s="12">
        <v>13</v>
      </c>
      <c r="B2027" s="14">
        <v>85</v>
      </c>
      <c r="C2027" s="12" t="s">
        <v>2177</v>
      </c>
      <c r="E2027" t="str">
        <f t="shared" si="31"/>
        <v>85-TORRENUEVA</v>
      </c>
    </row>
    <row r="2028" spans="1:5" x14ac:dyDescent="0.3">
      <c r="A2028" s="12">
        <v>13</v>
      </c>
      <c r="B2028" s="14">
        <v>86</v>
      </c>
      <c r="C2028" s="12" t="s">
        <v>2178</v>
      </c>
      <c r="E2028" t="str">
        <f t="shared" si="31"/>
        <v>86-VALDEMANCO DEL ESTERAS</v>
      </c>
    </row>
    <row r="2029" spans="1:5" x14ac:dyDescent="0.3">
      <c r="A2029" s="12">
        <v>13</v>
      </c>
      <c r="B2029" s="14">
        <v>87</v>
      </c>
      <c r="C2029" s="12" t="s">
        <v>2179</v>
      </c>
      <c r="E2029" t="str">
        <f t="shared" si="31"/>
        <v>87-VALDEPEÑAS</v>
      </c>
    </row>
    <row r="2030" spans="1:5" x14ac:dyDescent="0.3">
      <c r="A2030" s="12">
        <v>13</v>
      </c>
      <c r="B2030" s="14">
        <v>88</v>
      </c>
      <c r="C2030" s="12" t="s">
        <v>2180</v>
      </c>
      <c r="E2030" t="str">
        <f t="shared" si="31"/>
        <v>88-VALENZUELA DE CALATRAVA</v>
      </c>
    </row>
    <row r="2031" spans="1:5" x14ac:dyDescent="0.3">
      <c r="A2031" s="12">
        <v>13</v>
      </c>
      <c r="B2031" s="14">
        <v>89</v>
      </c>
      <c r="C2031" s="12" t="s">
        <v>2181</v>
      </c>
      <c r="E2031" t="str">
        <f t="shared" si="31"/>
        <v>89-VILLAHERMOSA</v>
      </c>
    </row>
    <row r="2032" spans="1:5" x14ac:dyDescent="0.3">
      <c r="A2032" s="12">
        <v>13</v>
      </c>
      <c r="B2032" s="14">
        <v>90</v>
      </c>
      <c r="C2032" s="12" t="s">
        <v>2182</v>
      </c>
      <c r="E2032" t="str">
        <f t="shared" si="31"/>
        <v>90-VILLAMANRIQUE</v>
      </c>
    </row>
    <row r="2033" spans="1:5" x14ac:dyDescent="0.3">
      <c r="A2033" s="12">
        <v>13</v>
      </c>
      <c r="B2033" s="14">
        <v>91</v>
      </c>
      <c r="C2033" s="12" t="s">
        <v>2183</v>
      </c>
      <c r="E2033" t="str">
        <f t="shared" si="31"/>
        <v>91-VILLAMAYOR DE CALATRAVA</v>
      </c>
    </row>
    <row r="2034" spans="1:5" x14ac:dyDescent="0.3">
      <c r="A2034" s="12">
        <v>13</v>
      </c>
      <c r="B2034" s="14">
        <v>92</v>
      </c>
      <c r="C2034" s="12" t="s">
        <v>2184</v>
      </c>
      <c r="E2034" t="str">
        <f t="shared" si="31"/>
        <v>92-VILLANUEVA DE LA FUENTE</v>
      </c>
    </row>
    <row r="2035" spans="1:5" x14ac:dyDescent="0.3">
      <c r="A2035" s="12">
        <v>13</v>
      </c>
      <c r="B2035" s="14">
        <v>93</v>
      </c>
      <c r="C2035" s="12" t="s">
        <v>2185</v>
      </c>
      <c r="E2035" t="str">
        <f t="shared" si="31"/>
        <v>93-VILLANUEVA DE LOS INFANTES</v>
      </c>
    </row>
    <row r="2036" spans="1:5" x14ac:dyDescent="0.3">
      <c r="A2036" s="12">
        <v>13</v>
      </c>
      <c r="B2036" s="14">
        <v>94</v>
      </c>
      <c r="C2036" s="12" t="s">
        <v>2186</v>
      </c>
      <c r="E2036" t="str">
        <f t="shared" si="31"/>
        <v>94-VILLANUEVA DE SAN CARLOS</v>
      </c>
    </row>
    <row r="2037" spans="1:5" x14ac:dyDescent="0.3">
      <c r="A2037" s="12">
        <v>13</v>
      </c>
      <c r="B2037" s="14">
        <v>95</v>
      </c>
      <c r="C2037" s="12" t="s">
        <v>2187</v>
      </c>
      <c r="E2037" t="str">
        <f t="shared" si="31"/>
        <v>95-VILLAR DEL POZO</v>
      </c>
    </row>
    <row r="2038" spans="1:5" x14ac:dyDescent="0.3">
      <c r="A2038" s="12">
        <v>13</v>
      </c>
      <c r="B2038" s="14">
        <v>96</v>
      </c>
      <c r="C2038" s="12" t="s">
        <v>2188</v>
      </c>
      <c r="E2038" t="str">
        <f t="shared" si="31"/>
        <v>96-VILLARRUBIA DE LOS OJOS</v>
      </c>
    </row>
    <row r="2039" spans="1:5" x14ac:dyDescent="0.3">
      <c r="A2039" s="12">
        <v>13</v>
      </c>
      <c r="B2039" s="14">
        <v>97</v>
      </c>
      <c r="C2039" s="12" t="s">
        <v>2189</v>
      </c>
      <c r="E2039" t="str">
        <f t="shared" si="31"/>
        <v>97-VILLARTA DE SAN JUAN</v>
      </c>
    </row>
    <row r="2040" spans="1:5" x14ac:dyDescent="0.3">
      <c r="A2040" s="12">
        <v>13</v>
      </c>
      <c r="B2040" s="14">
        <v>98</v>
      </c>
      <c r="C2040" s="12" t="s">
        <v>2190</v>
      </c>
      <c r="E2040" t="str">
        <f t="shared" si="31"/>
        <v>98-VISO DEL MARQUES</v>
      </c>
    </row>
    <row r="2041" spans="1:5" x14ac:dyDescent="0.3">
      <c r="A2041" s="12">
        <v>13</v>
      </c>
      <c r="B2041" s="14">
        <v>901</v>
      </c>
      <c r="C2041" s="12" t="s">
        <v>2191</v>
      </c>
      <c r="E2041" t="str">
        <f t="shared" si="31"/>
        <v>901-ROBLEDO, EL</v>
      </c>
    </row>
    <row r="2042" spans="1:5" x14ac:dyDescent="0.3">
      <c r="A2042" s="12">
        <v>13</v>
      </c>
      <c r="B2042" s="14">
        <v>902</v>
      </c>
      <c r="C2042" s="12" t="s">
        <v>2192</v>
      </c>
      <c r="E2042" t="str">
        <f t="shared" si="31"/>
        <v>902-RUIDERA</v>
      </c>
    </row>
    <row r="2043" spans="1:5" x14ac:dyDescent="0.3">
      <c r="A2043" s="12">
        <v>13</v>
      </c>
      <c r="B2043" s="14">
        <v>903</v>
      </c>
      <c r="C2043" s="12" t="s">
        <v>2193</v>
      </c>
      <c r="E2043" t="str">
        <f t="shared" si="31"/>
        <v>903-ARENALES DE SAN GREGORIO</v>
      </c>
    </row>
    <row r="2044" spans="1:5" x14ac:dyDescent="0.3">
      <c r="A2044" s="12">
        <v>13</v>
      </c>
      <c r="B2044" s="14">
        <v>904</v>
      </c>
      <c r="C2044" s="12" t="s">
        <v>2194</v>
      </c>
      <c r="E2044" t="str">
        <f t="shared" si="31"/>
        <v>904-LLANOS DEL CAUDILLO</v>
      </c>
    </row>
    <row r="2045" spans="1:5" x14ac:dyDescent="0.3">
      <c r="A2045" s="12">
        <v>14</v>
      </c>
      <c r="B2045" s="14">
        <v>1</v>
      </c>
      <c r="C2045" s="12" t="s">
        <v>2195</v>
      </c>
      <c r="E2045" t="str">
        <f t="shared" si="31"/>
        <v>1-ADAMUZ</v>
      </c>
    </row>
    <row r="2046" spans="1:5" x14ac:dyDescent="0.3">
      <c r="A2046" s="12">
        <v>14</v>
      </c>
      <c r="B2046" s="14">
        <v>2</v>
      </c>
      <c r="C2046" s="12" t="s">
        <v>2196</v>
      </c>
      <c r="E2046" t="str">
        <f t="shared" si="31"/>
        <v>2-AGUILAR DE LA FRONTERA</v>
      </c>
    </row>
    <row r="2047" spans="1:5" x14ac:dyDescent="0.3">
      <c r="A2047" s="12">
        <v>14</v>
      </c>
      <c r="B2047" s="14">
        <v>3</v>
      </c>
      <c r="C2047" s="12" t="s">
        <v>2197</v>
      </c>
      <c r="E2047" t="str">
        <f t="shared" si="31"/>
        <v>3-ALCARACEJOS</v>
      </c>
    </row>
    <row r="2048" spans="1:5" x14ac:dyDescent="0.3">
      <c r="A2048" s="12">
        <v>14</v>
      </c>
      <c r="B2048" s="14">
        <v>4</v>
      </c>
      <c r="C2048" s="12" t="s">
        <v>2198</v>
      </c>
      <c r="E2048" t="str">
        <f t="shared" si="31"/>
        <v>4-ALMEDINILLA</v>
      </c>
    </row>
    <row r="2049" spans="1:5" x14ac:dyDescent="0.3">
      <c r="A2049" s="12">
        <v>14</v>
      </c>
      <c r="B2049" s="14">
        <v>5</v>
      </c>
      <c r="C2049" s="12" t="s">
        <v>2199</v>
      </c>
      <c r="E2049" t="str">
        <f t="shared" si="31"/>
        <v>5-ALMODOVAR DEL RIO</v>
      </c>
    </row>
    <row r="2050" spans="1:5" x14ac:dyDescent="0.3">
      <c r="A2050" s="12">
        <v>14</v>
      </c>
      <c r="B2050" s="14">
        <v>6</v>
      </c>
      <c r="C2050" s="12" t="s">
        <v>2200</v>
      </c>
      <c r="E2050" t="str">
        <f t="shared" si="31"/>
        <v>6-AÑORA</v>
      </c>
    </row>
    <row r="2051" spans="1:5" x14ac:dyDescent="0.3">
      <c r="A2051" s="12">
        <v>14</v>
      </c>
      <c r="B2051" s="14">
        <v>7</v>
      </c>
      <c r="C2051" s="12" t="s">
        <v>2201</v>
      </c>
      <c r="E2051" t="str">
        <f t="shared" ref="E2051:E2114" si="32">CONCATENATE(B2051,"-",C2051)</f>
        <v>7-BAENA</v>
      </c>
    </row>
    <row r="2052" spans="1:5" x14ac:dyDescent="0.3">
      <c r="A2052" s="12">
        <v>14</v>
      </c>
      <c r="B2052" s="14">
        <v>8</v>
      </c>
      <c r="C2052" s="12" t="s">
        <v>2202</v>
      </c>
      <c r="E2052" t="str">
        <f t="shared" si="32"/>
        <v>8-BELALCAZAR</v>
      </c>
    </row>
    <row r="2053" spans="1:5" x14ac:dyDescent="0.3">
      <c r="A2053" s="12">
        <v>14</v>
      </c>
      <c r="B2053" s="14">
        <v>9</v>
      </c>
      <c r="C2053" s="12" t="s">
        <v>2203</v>
      </c>
      <c r="E2053" t="str">
        <f t="shared" si="32"/>
        <v>9-BELMEZ</v>
      </c>
    </row>
    <row r="2054" spans="1:5" x14ac:dyDescent="0.3">
      <c r="A2054" s="12">
        <v>14</v>
      </c>
      <c r="B2054" s="14">
        <v>10</v>
      </c>
      <c r="C2054" s="12" t="s">
        <v>2204</v>
      </c>
      <c r="E2054" t="str">
        <f t="shared" si="32"/>
        <v>10-BENAMEJI</v>
      </c>
    </row>
    <row r="2055" spans="1:5" x14ac:dyDescent="0.3">
      <c r="A2055" s="12">
        <v>14</v>
      </c>
      <c r="B2055" s="14">
        <v>11</v>
      </c>
      <c r="C2055" s="12" t="s">
        <v>2205</v>
      </c>
      <c r="E2055" t="str">
        <f t="shared" si="32"/>
        <v>11-BLAZQUEZ, LOS</v>
      </c>
    </row>
    <row r="2056" spans="1:5" x14ac:dyDescent="0.3">
      <c r="A2056" s="12">
        <v>14</v>
      </c>
      <c r="B2056" s="14">
        <v>12</v>
      </c>
      <c r="C2056" s="12" t="s">
        <v>2206</v>
      </c>
      <c r="E2056" t="str">
        <f t="shared" si="32"/>
        <v>12-BUJALANCE</v>
      </c>
    </row>
    <row r="2057" spans="1:5" x14ac:dyDescent="0.3">
      <c r="A2057" s="12">
        <v>14</v>
      </c>
      <c r="B2057" s="14">
        <v>13</v>
      </c>
      <c r="C2057" s="12" t="s">
        <v>2207</v>
      </c>
      <c r="E2057" t="str">
        <f t="shared" si="32"/>
        <v>13-CABRA</v>
      </c>
    </row>
    <row r="2058" spans="1:5" x14ac:dyDescent="0.3">
      <c r="A2058" s="12">
        <v>14</v>
      </c>
      <c r="B2058" s="14">
        <v>14</v>
      </c>
      <c r="C2058" s="12" t="s">
        <v>2208</v>
      </c>
      <c r="E2058" t="str">
        <f t="shared" si="32"/>
        <v>14-CAÑETE DE LAS TORRES</v>
      </c>
    </row>
    <row r="2059" spans="1:5" x14ac:dyDescent="0.3">
      <c r="A2059" s="12">
        <v>14</v>
      </c>
      <c r="B2059" s="14">
        <v>15</v>
      </c>
      <c r="C2059" s="12" t="s">
        <v>2209</v>
      </c>
      <c r="E2059" t="str">
        <f t="shared" si="32"/>
        <v>15-CARCABUEY</v>
      </c>
    </row>
    <row r="2060" spans="1:5" x14ac:dyDescent="0.3">
      <c r="A2060" s="12">
        <v>14</v>
      </c>
      <c r="B2060" s="14">
        <v>16</v>
      </c>
      <c r="C2060" s="12" t="s">
        <v>2210</v>
      </c>
      <c r="E2060" t="str">
        <f t="shared" si="32"/>
        <v>16-CARDEÑA</v>
      </c>
    </row>
    <row r="2061" spans="1:5" x14ac:dyDescent="0.3">
      <c r="A2061" s="12">
        <v>14</v>
      </c>
      <c r="B2061" s="14">
        <v>17</v>
      </c>
      <c r="C2061" s="12" t="s">
        <v>2211</v>
      </c>
      <c r="E2061" t="str">
        <f t="shared" si="32"/>
        <v>17-CARLOTA, LA</v>
      </c>
    </row>
    <row r="2062" spans="1:5" x14ac:dyDescent="0.3">
      <c r="A2062" s="12">
        <v>14</v>
      </c>
      <c r="B2062" s="14">
        <v>18</v>
      </c>
      <c r="C2062" s="12" t="s">
        <v>2212</v>
      </c>
      <c r="E2062" t="str">
        <f t="shared" si="32"/>
        <v>18-CARPIO, EL</v>
      </c>
    </row>
    <row r="2063" spans="1:5" x14ac:dyDescent="0.3">
      <c r="A2063" s="12">
        <v>14</v>
      </c>
      <c r="B2063" s="14">
        <v>19</v>
      </c>
      <c r="C2063" s="12" t="s">
        <v>2213</v>
      </c>
      <c r="E2063" t="str">
        <f t="shared" si="32"/>
        <v>19-CASTRO DEL RIO</v>
      </c>
    </row>
    <row r="2064" spans="1:5" x14ac:dyDescent="0.3">
      <c r="A2064" s="12">
        <v>14</v>
      </c>
      <c r="B2064" s="14">
        <v>20</v>
      </c>
      <c r="C2064" s="12" t="s">
        <v>2214</v>
      </c>
      <c r="E2064" t="str">
        <f t="shared" si="32"/>
        <v>20-CONQUISTA</v>
      </c>
    </row>
    <row r="2065" spans="1:5" x14ac:dyDescent="0.3">
      <c r="A2065" s="12">
        <v>14</v>
      </c>
      <c r="B2065" s="14">
        <v>21</v>
      </c>
      <c r="C2065" s="12" t="s">
        <v>124</v>
      </c>
      <c r="E2065" t="str">
        <f t="shared" si="32"/>
        <v>21-CORDOBA</v>
      </c>
    </row>
    <row r="2066" spans="1:5" x14ac:dyDescent="0.3">
      <c r="A2066" s="12">
        <v>14</v>
      </c>
      <c r="B2066" s="14">
        <v>22</v>
      </c>
      <c r="C2066" s="12" t="s">
        <v>2215</v>
      </c>
      <c r="E2066" t="str">
        <f t="shared" si="32"/>
        <v>22-DOÑA MENCIA</v>
      </c>
    </row>
    <row r="2067" spans="1:5" x14ac:dyDescent="0.3">
      <c r="A2067" s="12">
        <v>14</v>
      </c>
      <c r="B2067" s="14">
        <v>23</v>
      </c>
      <c r="C2067" s="12" t="s">
        <v>2216</v>
      </c>
      <c r="E2067" t="str">
        <f t="shared" si="32"/>
        <v>23-DOS TORRES</v>
      </c>
    </row>
    <row r="2068" spans="1:5" x14ac:dyDescent="0.3">
      <c r="A2068" s="12">
        <v>14</v>
      </c>
      <c r="B2068" s="14">
        <v>24</v>
      </c>
      <c r="C2068" s="12" t="s">
        <v>2217</v>
      </c>
      <c r="E2068" t="str">
        <f t="shared" si="32"/>
        <v>24-ENCINAS REALES</v>
      </c>
    </row>
    <row r="2069" spans="1:5" x14ac:dyDescent="0.3">
      <c r="A2069" s="12">
        <v>14</v>
      </c>
      <c r="B2069" s="14">
        <v>25</v>
      </c>
      <c r="C2069" s="12" t="s">
        <v>2218</v>
      </c>
      <c r="E2069" t="str">
        <f t="shared" si="32"/>
        <v>25-ESPEJO</v>
      </c>
    </row>
    <row r="2070" spans="1:5" x14ac:dyDescent="0.3">
      <c r="A2070" s="12">
        <v>14</v>
      </c>
      <c r="B2070" s="14">
        <v>26</v>
      </c>
      <c r="C2070" s="12" t="s">
        <v>2219</v>
      </c>
      <c r="E2070" t="str">
        <f t="shared" si="32"/>
        <v>26-ESPIEL</v>
      </c>
    </row>
    <row r="2071" spans="1:5" x14ac:dyDescent="0.3">
      <c r="A2071" s="12">
        <v>14</v>
      </c>
      <c r="B2071" s="14">
        <v>27</v>
      </c>
      <c r="C2071" s="12" t="s">
        <v>2220</v>
      </c>
      <c r="E2071" t="str">
        <f t="shared" si="32"/>
        <v>27-FERNAN-NUÑEZ</v>
      </c>
    </row>
    <row r="2072" spans="1:5" x14ac:dyDescent="0.3">
      <c r="A2072" s="12">
        <v>14</v>
      </c>
      <c r="B2072" s="14">
        <v>28</v>
      </c>
      <c r="C2072" s="12" t="s">
        <v>2221</v>
      </c>
      <c r="E2072" t="str">
        <f t="shared" si="32"/>
        <v>28-FUENTE LA LANCHA</v>
      </c>
    </row>
    <row r="2073" spans="1:5" x14ac:dyDescent="0.3">
      <c r="A2073" s="12">
        <v>14</v>
      </c>
      <c r="B2073" s="14">
        <v>29</v>
      </c>
      <c r="C2073" s="12" t="s">
        <v>2222</v>
      </c>
      <c r="E2073" t="str">
        <f t="shared" si="32"/>
        <v>29-FUENTE OBEJUNA</v>
      </c>
    </row>
    <row r="2074" spans="1:5" x14ac:dyDescent="0.3">
      <c r="A2074" s="12">
        <v>14</v>
      </c>
      <c r="B2074" s="14">
        <v>30</v>
      </c>
      <c r="C2074" s="12" t="s">
        <v>2223</v>
      </c>
      <c r="E2074" t="str">
        <f t="shared" si="32"/>
        <v>30-FUENTE PALMERA</v>
      </c>
    </row>
    <row r="2075" spans="1:5" x14ac:dyDescent="0.3">
      <c r="A2075" s="12">
        <v>14</v>
      </c>
      <c r="B2075" s="14">
        <v>31</v>
      </c>
      <c r="C2075" s="12" t="s">
        <v>2224</v>
      </c>
      <c r="E2075" t="str">
        <f t="shared" si="32"/>
        <v>31-FUENTE-TOJAR</v>
      </c>
    </row>
    <row r="2076" spans="1:5" x14ac:dyDescent="0.3">
      <c r="A2076" s="12">
        <v>14</v>
      </c>
      <c r="B2076" s="14">
        <v>32</v>
      </c>
      <c r="C2076" s="12" t="s">
        <v>2225</v>
      </c>
      <c r="E2076" t="str">
        <f t="shared" si="32"/>
        <v>32-GRANJUELA, LA</v>
      </c>
    </row>
    <row r="2077" spans="1:5" x14ac:dyDescent="0.3">
      <c r="A2077" s="12">
        <v>14</v>
      </c>
      <c r="B2077" s="14">
        <v>33</v>
      </c>
      <c r="C2077" s="12" t="s">
        <v>2226</v>
      </c>
      <c r="E2077" t="str">
        <f t="shared" si="32"/>
        <v>33-GUADALCAZAR</v>
      </c>
    </row>
    <row r="2078" spans="1:5" x14ac:dyDescent="0.3">
      <c r="A2078" s="12">
        <v>14</v>
      </c>
      <c r="B2078" s="14">
        <v>34</v>
      </c>
      <c r="C2078" s="12" t="s">
        <v>2227</v>
      </c>
      <c r="E2078" t="str">
        <f t="shared" si="32"/>
        <v>34-GUIJO, EL</v>
      </c>
    </row>
    <row r="2079" spans="1:5" x14ac:dyDescent="0.3">
      <c r="A2079" s="12">
        <v>14</v>
      </c>
      <c r="B2079" s="14">
        <v>35</v>
      </c>
      <c r="C2079" s="12" t="s">
        <v>2228</v>
      </c>
      <c r="E2079" t="str">
        <f t="shared" si="32"/>
        <v>35-HINOJOSA DEL DUQUE</v>
      </c>
    </row>
    <row r="2080" spans="1:5" x14ac:dyDescent="0.3">
      <c r="A2080" s="12">
        <v>14</v>
      </c>
      <c r="B2080" s="14">
        <v>36</v>
      </c>
      <c r="C2080" s="12" t="s">
        <v>2229</v>
      </c>
      <c r="E2080" t="str">
        <f t="shared" si="32"/>
        <v>36-HORNACHUELOS</v>
      </c>
    </row>
    <row r="2081" spans="1:5" x14ac:dyDescent="0.3">
      <c r="A2081" s="12">
        <v>14</v>
      </c>
      <c r="B2081" s="14">
        <v>37</v>
      </c>
      <c r="C2081" s="12" t="s">
        <v>2230</v>
      </c>
      <c r="E2081" t="str">
        <f t="shared" si="32"/>
        <v>37-IZNAJAR</v>
      </c>
    </row>
    <row r="2082" spans="1:5" x14ac:dyDescent="0.3">
      <c r="A2082" s="12">
        <v>14</v>
      </c>
      <c r="B2082" s="14">
        <v>38</v>
      </c>
      <c r="C2082" s="12" t="s">
        <v>2231</v>
      </c>
      <c r="E2082" t="str">
        <f t="shared" si="32"/>
        <v>38-LUCENA</v>
      </c>
    </row>
    <row r="2083" spans="1:5" x14ac:dyDescent="0.3">
      <c r="A2083" s="12">
        <v>14</v>
      </c>
      <c r="B2083" s="14">
        <v>39</v>
      </c>
      <c r="C2083" s="12" t="s">
        <v>2232</v>
      </c>
      <c r="E2083" t="str">
        <f t="shared" si="32"/>
        <v>39-LUQUE</v>
      </c>
    </row>
    <row r="2084" spans="1:5" x14ac:dyDescent="0.3">
      <c r="A2084" s="12">
        <v>14</v>
      </c>
      <c r="B2084" s="14">
        <v>40</v>
      </c>
      <c r="C2084" s="12" t="s">
        <v>2233</v>
      </c>
      <c r="E2084" t="str">
        <f t="shared" si="32"/>
        <v>40-MONTALBAN DE CORDOBA</v>
      </c>
    </row>
    <row r="2085" spans="1:5" x14ac:dyDescent="0.3">
      <c r="A2085" s="12">
        <v>14</v>
      </c>
      <c r="B2085" s="14">
        <v>41</v>
      </c>
      <c r="C2085" s="12" t="s">
        <v>2234</v>
      </c>
      <c r="E2085" t="str">
        <f t="shared" si="32"/>
        <v>41-MONTEMAYOR</v>
      </c>
    </row>
    <row r="2086" spans="1:5" x14ac:dyDescent="0.3">
      <c r="A2086" s="12">
        <v>14</v>
      </c>
      <c r="B2086" s="14">
        <v>42</v>
      </c>
      <c r="C2086" s="12" t="s">
        <v>2235</v>
      </c>
      <c r="E2086" t="str">
        <f t="shared" si="32"/>
        <v>42-MONTILLA</v>
      </c>
    </row>
    <row r="2087" spans="1:5" x14ac:dyDescent="0.3">
      <c r="A2087" s="12">
        <v>14</v>
      </c>
      <c r="B2087" s="14">
        <v>43</v>
      </c>
      <c r="C2087" s="12" t="s">
        <v>2236</v>
      </c>
      <c r="E2087" t="str">
        <f t="shared" si="32"/>
        <v>43-MONTORO</v>
      </c>
    </row>
    <row r="2088" spans="1:5" x14ac:dyDescent="0.3">
      <c r="A2088" s="12">
        <v>14</v>
      </c>
      <c r="B2088" s="14">
        <v>44</v>
      </c>
      <c r="C2088" s="12" t="s">
        <v>2237</v>
      </c>
      <c r="E2088" t="str">
        <f t="shared" si="32"/>
        <v>44-MONTURQUE</v>
      </c>
    </row>
    <row r="2089" spans="1:5" x14ac:dyDescent="0.3">
      <c r="A2089" s="12">
        <v>14</v>
      </c>
      <c r="B2089" s="14">
        <v>45</v>
      </c>
      <c r="C2089" s="12" t="s">
        <v>2238</v>
      </c>
      <c r="E2089" t="str">
        <f t="shared" si="32"/>
        <v>45-MORILES</v>
      </c>
    </row>
    <row r="2090" spans="1:5" x14ac:dyDescent="0.3">
      <c r="A2090" s="12">
        <v>14</v>
      </c>
      <c r="B2090" s="14">
        <v>46</v>
      </c>
      <c r="C2090" s="12" t="s">
        <v>2239</v>
      </c>
      <c r="E2090" t="str">
        <f t="shared" si="32"/>
        <v>46-NUEVA CARTEYA</v>
      </c>
    </row>
    <row r="2091" spans="1:5" x14ac:dyDescent="0.3">
      <c r="A2091" s="12">
        <v>14</v>
      </c>
      <c r="B2091" s="14">
        <v>47</v>
      </c>
      <c r="C2091" s="12" t="s">
        <v>2240</v>
      </c>
      <c r="E2091" t="str">
        <f t="shared" si="32"/>
        <v>47-OBEJO</v>
      </c>
    </row>
    <row r="2092" spans="1:5" x14ac:dyDescent="0.3">
      <c r="A2092" s="12">
        <v>14</v>
      </c>
      <c r="B2092" s="14">
        <v>48</v>
      </c>
      <c r="C2092" s="12" t="s">
        <v>2241</v>
      </c>
      <c r="E2092" t="str">
        <f t="shared" si="32"/>
        <v>48-PALENCIANA</v>
      </c>
    </row>
    <row r="2093" spans="1:5" x14ac:dyDescent="0.3">
      <c r="A2093" s="12">
        <v>14</v>
      </c>
      <c r="B2093" s="14">
        <v>49</v>
      </c>
      <c r="C2093" s="12" t="s">
        <v>2242</v>
      </c>
      <c r="E2093" t="str">
        <f t="shared" si="32"/>
        <v>49-PALMA DEL RIO</v>
      </c>
    </row>
    <row r="2094" spans="1:5" x14ac:dyDescent="0.3">
      <c r="A2094" s="12">
        <v>14</v>
      </c>
      <c r="B2094" s="14">
        <v>50</v>
      </c>
      <c r="C2094" s="12" t="s">
        <v>2243</v>
      </c>
      <c r="E2094" t="str">
        <f t="shared" si="32"/>
        <v>50-PEDRO ABAD</v>
      </c>
    </row>
    <row r="2095" spans="1:5" x14ac:dyDescent="0.3">
      <c r="A2095" s="12">
        <v>14</v>
      </c>
      <c r="B2095" s="14">
        <v>51</v>
      </c>
      <c r="C2095" s="12" t="s">
        <v>2244</v>
      </c>
      <c r="E2095" t="str">
        <f t="shared" si="32"/>
        <v>51-PEDROCHE</v>
      </c>
    </row>
    <row r="2096" spans="1:5" x14ac:dyDescent="0.3">
      <c r="A2096" s="12">
        <v>14</v>
      </c>
      <c r="B2096" s="14">
        <v>52</v>
      </c>
      <c r="C2096" s="12" t="s">
        <v>2245</v>
      </c>
      <c r="E2096" t="str">
        <f t="shared" si="32"/>
        <v>52-PEÑARROYA-PUEBLONUEVO</v>
      </c>
    </row>
    <row r="2097" spans="1:5" x14ac:dyDescent="0.3">
      <c r="A2097" s="12">
        <v>14</v>
      </c>
      <c r="B2097" s="14">
        <v>53</v>
      </c>
      <c r="C2097" s="12" t="s">
        <v>2246</v>
      </c>
      <c r="E2097" t="str">
        <f t="shared" si="32"/>
        <v>53-POSADAS</v>
      </c>
    </row>
    <row r="2098" spans="1:5" x14ac:dyDescent="0.3">
      <c r="A2098" s="12">
        <v>14</v>
      </c>
      <c r="B2098" s="14">
        <v>54</v>
      </c>
      <c r="C2098" s="12" t="s">
        <v>2247</v>
      </c>
      <c r="E2098" t="str">
        <f t="shared" si="32"/>
        <v>54-POZOBLANCO</v>
      </c>
    </row>
    <row r="2099" spans="1:5" x14ac:dyDescent="0.3">
      <c r="A2099" s="12">
        <v>14</v>
      </c>
      <c r="B2099" s="14">
        <v>55</v>
      </c>
      <c r="C2099" s="12" t="s">
        <v>2248</v>
      </c>
      <c r="E2099" t="str">
        <f t="shared" si="32"/>
        <v>55-PRIEGO DE CORDOBA</v>
      </c>
    </row>
    <row r="2100" spans="1:5" x14ac:dyDescent="0.3">
      <c r="A2100" s="12">
        <v>14</v>
      </c>
      <c r="B2100" s="14">
        <v>56</v>
      </c>
      <c r="C2100" s="12" t="s">
        <v>2249</v>
      </c>
      <c r="E2100" t="str">
        <f t="shared" si="32"/>
        <v>56-PUENTE GENIL</v>
      </c>
    </row>
    <row r="2101" spans="1:5" x14ac:dyDescent="0.3">
      <c r="A2101" s="12">
        <v>14</v>
      </c>
      <c r="B2101" s="14">
        <v>57</v>
      </c>
      <c r="C2101" s="12" t="s">
        <v>2250</v>
      </c>
      <c r="E2101" t="str">
        <f t="shared" si="32"/>
        <v>57-RAMBLA, LA</v>
      </c>
    </row>
    <row r="2102" spans="1:5" x14ac:dyDescent="0.3">
      <c r="A2102" s="12">
        <v>14</v>
      </c>
      <c r="B2102" s="14">
        <v>58</v>
      </c>
      <c r="C2102" s="12" t="s">
        <v>2251</v>
      </c>
      <c r="E2102" t="str">
        <f t="shared" si="32"/>
        <v>58-RUTE</v>
      </c>
    </row>
    <row r="2103" spans="1:5" x14ac:dyDescent="0.3">
      <c r="A2103" s="12">
        <v>14</v>
      </c>
      <c r="B2103" s="14">
        <v>59</v>
      </c>
      <c r="C2103" s="12" t="s">
        <v>2252</v>
      </c>
      <c r="E2103" t="str">
        <f t="shared" si="32"/>
        <v>59-SAN SEBASTIAN DE LOS BALLESTEROS</v>
      </c>
    </row>
    <row r="2104" spans="1:5" x14ac:dyDescent="0.3">
      <c r="A2104" s="12">
        <v>14</v>
      </c>
      <c r="B2104" s="14">
        <v>60</v>
      </c>
      <c r="C2104" s="12" t="s">
        <v>2253</v>
      </c>
      <c r="E2104" t="str">
        <f t="shared" si="32"/>
        <v>60-SANTAELLA</v>
      </c>
    </row>
    <row r="2105" spans="1:5" x14ac:dyDescent="0.3">
      <c r="A2105" s="12">
        <v>14</v>
      </c>
      <c r="B2105" s="14">
        <v>61</v>
      </c>
      <c r="C2105" s="12" t="s">
        <v>2254</v>
      </c>
      <c r="E2105" t="str">
        <f t="shared" si="32"/>
        <v>61-SANTA EUFEMIA</v>
      </c>
    </row>
    <row r="2106" spans="1:5" x14ac:dyDescent="0.3">
      <c r="A2106" s="12">
        <v>14</v>
      </c>
      <c r="B2106" s="14">
        <v>62</v>
      </c>
      <c r="C2106" s="12" t="s">
        <v>2255</v>
      </c>
      <c r="E2106" t="str">
        <f t="shared" si="32"/>
        <v>62-TORRECAMPO</v>
      </c>
    </row>
    <row r="2107" spans="1:5" x14ac:dyDescent="0.3">
      <c r="A2107" s="12">
        <v>14</v>
      </c>
      <c r="B2107" s="14">
        <v>63</v>
      </c>
      <c r="C2107" s="12" t="s">
        <v>2256</v>
      </c>
      <c r="E2107" t="str">
        <f t="shared" si="32"/>
        <v>63-VALENZUELA</v>
      </c>
    </row>
    <row r="2108" spans="1:5" x14ac:dyDescent="0.3">
      <c r="A2108" s="12">
        <v>14</v>
      </c>
      <c r="B2108" s="14">
        <v>64</v>
      </c>
      <c r="C2108" s="12" t="s">
        <v>2257</v>
      </c>
      <c r="E2108" t="str">
        <f t="shared" si="32"/>
        <v>64-VALSEQUILLO</v>
      </c>
    </row>
    <row r="2109" spans="1:5" x14ac:dyDescent="0.3">
      <c r="A2109" s="12">
        <v>14</v>
      </c>
      <c r="B2109" s="14">
        <v>65</v>
      </c>
      <c r="C2109" s="12" t="s">
        <v>2258</v>
      </c>
      <c r="E2109" t="str">
        <f t="shared" si="32"/>
        <v>65-VICTORIA, LA</v>
      </c>
    </row>
    <row r="2110" spans="1:5" x14ac:dyDescent="0.3">
      <c r="A2110" s="12">
        <v>14</v>
      </c>
      <c r="B2110" s="14">
        <v>66</v>
      </c>
      <c r="C2110" s="12" t="s">
        <v>2259</v>
      </c>
      <c r="E2110" t="str">
        <f t="shared" si="32"/>
        <v>66-VILLA DEL RIO</v>
      </c>
    </row>
    <row r="2111" spans="1:5" x14ac:dyDescent="0.3">
      <c r="A2111" s="12">
        <v>14</v>
      </c>
      <c r="B2111" s="14">
        <v>67</v>
      </c>
      <c r="C2111" s="12" t="s">
        <v>2260</v>
      </c>
      <c r="E2111" t="str">
        <f t="shared" si="32"/>
        <v>67-VILLAFRANCA DE CORDOBA</v>
      </c>
    </row>
    <row r="2112" spans="1:5" x14ac:dyDescent="0.3">
      <c r="A2112" s="12">
        <v>14</v>
      </c>
      <c r="B2112" s="14">
        <v>68</v>
      </c>
      <c r="C2112" s="12" t="s">
        <v>2261</v>
      </c>
      <c r="E2112" t="str">
        <f t="shared" si="32"/>
        <v>68-VILLAHARTA</v>
      </c>
    </row>
    <row r="2113" spans="1:5" x14ac:dyDescent="0.3">
      <c r="A2113" s="12">
        <v>14</v>
      </c>
      <c r="B2113" s="14">
        <v>69</v>
      </c>
      <c r="C2113" s="12" t="s">
        <v>2262</v>
      </c>
      <c r="E2113" t="str">
        <f t="shared" si="32"/>
        <v>69-VILLANUEVA DE CORDOBA</v>
      </c>
    </row>
    <row r="2114" spans="1:5" x14ac:dyDescent="0.3">
      <c r="A2114" s="12">
        <v>14</v>
      </c>
      <c r="B2114" s="14">
        <v>70</v>
      </c>
      <c r="C2114" s="12" t="s">
        <v>2263</v>
      </c>
      <c r="E2114" t="str">
        <f t="shared" si="32"/>
        <v>70-VILLANUEVA DEL DUQUE</v>
      </c>
    </row>
    <row r="2115" spans="1:5" x14ac:dyDescent="0.3">
      <c r="A2115" s="12">
        <v>14</v>
      </c>
      <c r="B2115" s="14">
        <v>71</v>
      </c>
      <c r="C2115" s="12" t="s">
        <v>2264</v>
      </c>
      <c r="E2115" t="str">
        <f t="shared" ref="E2115:E2178" si="33">CONCATENATE(B2115,"-",C2115)</f>
        <v>71-VILLANUEVA DEL REY</v>
      </c>
    </row>
    <row r="2116" spans="1:5" x14ac:dyDescent="0.3">
      <c r="A2116" s="12">
        <v>14</v>
      </c>
      <c r="B2116" s="14">
        <v>72</v>
      </c>
      <c r="C2116" s="12" t="s">
        <v>2265</v>
      </c>
      <c r="E2116" t="str">
        <f t="shared" si="33"/>
        <v>72-VILLARALTO</v>
      </c>
    </row>
    <row r="2117" spans="1:5" x14ac:dyDescent="0.3">
      <c r="A2117" s="12">
        <v>14</v>
      </c>
      <c r="B2117" s="14">
        <v>73</v>
      </c>
      <c r="C2117" s="12" t="s">
        <v>2266</v>
      </c>
      <c r="E2117" t="str">
        <f t="shared" si="33"/>
        <v>73-VILLAVICIOSA DE CORDOBA</v>
      </c>
    </row>
    <row r="2118" spans="1:5" x14ac:dyDescent="0.3">
      <c r="A2118" s="12">
        <v>14</v>
      </c>
      <c r="B2118" s="14">
        <v>74</v>
      </c>
      <c r="C2118" s="12" t="s">
        <v>2267</v>
      </c>
      <c r="E2118" t="str">
        <f t="shared" si="33"/>
        <v>74-VISO, EL</v>
      </c>
    </row>
    <row r="2119" spans="1:5" x14ac:dyDescent="0.3">
      <c r="A2119" s="12">
        <v>14</v>
      </c>
      <c r="B2119" s="14">
        <v>75</v>
      </c>
      <c r="C2119" s="12" t="s">
        <v>2268</v>
      </c>
      <c r="E2119" t="str">
        <f t="shared" si="33"/>
        <v>75-ZUHEROS</v>
      </c>
    </row>
    <row r="2120" spans="1:5" x14ac:dyDescent="0.3">
      <c r="A2120" s="12">
        <v>15</v>
      </c>
      <c r="B2120" s="14">
        <v>1</v>
      </c>
      <c r="C2120" s="12" t="s">
        <v>2269</v>
      </c>
      <c r="E2120" t="str">
        <f t="shared" si="33"/>
        <v>1-ABEGONDO</v>
      </c>
    </row>
    <row r="2121" spans="1:5" x14ac:dyDescent="0.3">
      <c r="A2121" s="12">
        <v>15</v>
      </c>
      <c r="B2121" s="14">
        <v>2</v>
      </c>
      <c r="C2121" s="12" t="s">
        <v>2270</v>
      </c>
      <c r="E2121" t="str">
        <f t="shared" si="33"/>
        <v>2-AMES</v>
      </c>
    </row>
    <row r="2122" spans="1:5" x14ac:dyDescent="0.3">
      <c r="A2122" s="12">
        <v>15</v>
      </c>
      <c r="B2122" s="14">
        <v>3</v>
      </c>
      <c r="C2122" s="12" t="s">
        <v>2271</v>
      </c>
      <c r="E2122" t="str">
        <f t="shared" si="33"/>
        <v>3-ARANGA</v>
      </c>
    </row>
    <row r="2123" spans="1:5" x14ac:dyDescent="0.3">
      <c r="A2123" s="12">
        <v>15</v>
      </c>
      <c r="B2123" s="14">
        <v>4</v>
      </c>
      <c r="C2123" s="12" t="s">
        <v>2272</v>
      </c>
      <c r="E2123" t="str">
        <f t="shared" si="33"/>
        <v>4-ARES</v>
      </c>
    </row>
    <row r="2124" spans="1:5" x14ac:dyDescent="0.3">
      <c r="A2124" s="12">
        <v>15</v>
      </c>
      <c r="B2124" s="14">
        <v>5</v>
      </c>
      <c r="C2124" s="12" t="s">
        <v>2273</v>
      </c>
      <c r="E2124" t="str">
        <f t="shared" si="33"/>
        <v>5-ARTEIXO</v>
      </c>
    </row>
    <row r="2125" spans="1:5" x14ac:dyDescent="0.3">
      <c r="A2125" s="12">
        <v>15</v>
      </c>
      <c r="B2125" s="14">
        <v>6</v>
      </c>
      <c r="C2125" s="12" t="s">
        <v>2274</v>
      </c>
      <c r="E2125" t="str">
        <f t="shared" si="33"/>
        <v>6-ARZUA</v>
      </c>
    </row>
    <row r="2126" spans="1:5" x14ac:dyDescent="0.3">
      <c r="A2126" s="12">
        <v>15</v>
      </c>
      <c r="B2126" s="14">
        <v>7</v>
      </c>
      <c r="C2126" s="12" t="s">
        <v>2275</v>
      </c>
      <c r="E2126" t="str">
        <f t="shared" si="33"/>
        <v>7-BAÑA, A</v>
      </c>
    </row>
    <row r="2127" spans="1:5" x14ac:dyDescent="0.3">
      <c r="A2127" s="12">
        <v>15</v>
      </c>
      <c r="B2127" s="14">
        <v>8</v>
      </c>
      <c r="C2127" s="12" t="s">
        <v>2276</v>
      </c>
      <c r="E2127" t="str">
        <f t="shared" si="33"/>
        <v>8-BERGONDO</v>
      </c>
    </row>
    <row r="2128" spans="1:5" x14ac:dyDescent="0.3">
      <c r="A2128" s="12">
        <v>15</v>
      </c>
      <c r="B2128" s="14">
        <v>9</v>
      </c>
      <c r="C2128" s="12" t="s">
        <v>2277</v>
      </c>
      <c r="E2128" t="str">
        <f t="shared" si="33"/>
        <v>9-BETANZOS</v>
      </c>
    </row>
    <row r="2129" spans="1:5" x14ac:dyDescent="0.3">
      <c r="A2129" s="12">
        <v>15</v>
      </c>
      <c r="B2129" s="14">
        <v>10</v>
      </c>
      <c r="C2129" s="12" t="s">
        <v>2278</v>
      </c>
      <c r="E2129" t="str">
        <f t="shared" si="33"/>
        <v>10-BOIMORTO</v>
      </c>
    </row>
    <row r="2130" spans="1:5" x14ac:dyDescent="0.3">
      <c r="A2130" s="12">
        <v>15</v>
      </c>
      <c r="B2130" s="14">
        <v>11</v>
      </c>
      <c r="C2130" s="12" t="s">
        <v>2279</v>
      </c>
      <c r="E2130" t="str">
        <f t="shared" si="33"/>
        <v>11-BOIRO</v>
      </c>
    </row>
    <row r="2131" spans="1:5" x14ac:dyDescent="0.3">
      <c r="A2131" s="12">
        <v>15</v>
      </c>
      <c r="B2131" s="14">
        <v>12</v>
      </c>
      <c r="C2131" s="12" t="s">
        <v>2280</v>
      </c>
      <c r="E2131" t="str">
        <f t="shared" si="33"/>
        <v>12-BOQUEIXON</v>
      </c>
    </row>
    <row r="2132" spans="1:5" x14ac:dyDescent="0.3">
      <c r="A2132" s="12">
        <v>15</v>
      </c>
      <c r="B2132" s="14">
        <v>13</v>
      </c>
      <c r="C2132" s="12" t="s">
        <v>2281</v>
      </c>
      <c r="E2132" t="str">
        <f t="shared" si="33"/>
        <v>13-BRION</v>
      </c>
    </row>
    <row r="2133" spans="1:5" x14ac:dyDescent="0.3">
      <c r="A2133" s="12">
        <v>15</v>
      </c>
      <c r="B2133" s="14">
        <v>14</v>
      </c>
      <c r="C2133" s="12" t="s">
        <v>2282</v>
      </c>
      <c r="E2133" t="str">
        <f t="shared" si="33"/>
        <v>14-CABA?A DE BERGANTI?OS</v>
      </c>
    </row>
    <row r="2134" spans="1:5" x14ac:dyDescent="0.3">
      <c r="A2134" s="12">
        <v>15</v>
      </c>
      <c r="B2134" s="14">
        <v>15</v>
      </c>
      <c r="C2134" s="12" t="s">
        <v>2283</v>
      </c>
      <c r="E2134" t="str">
        <f t="shared" si="33"/>
        <v>15-CABANAS</v>
      </c>
    </row>
    <row r="2135" spans="1:5" x14ac:dyDescent="0.3">
      <c r="A2135" s="12">
        <v>15</v>
      </c>
      <c r="B2135" s="14">
        <v>16</v>
      </c>
      <c r="C2135" s="12" t="s">
        <v>2284</v>
      </c>
      <c r="E2135" t="str">
        <f t="shared" si="33"/>
        <v>16-CAMARIÑAS</v>
      </c>
    </row>
    <row r="2136" spans="1:5" x14ac:dyDescent="0.3">
      <c r="A2136" s="12">
        <v>15</v>
      </c>
      <c r="B2136" s="14">
        <v>17</v>
      </c>
      <c r="C2136" s="12" t="s">
        <v>2285</v>
      </c>
      <c r="E2136" t="str">
        <f t="shared" si="33"/>
        <v>17-CAMBRE</v>
      </c>
    </row>
    <row r="2137" spans="1:5" x14ac:dyDescent="0.3">
      <c r="A2137" s="12">
        <v>15</v>
      </c>
      <c r="B2137" s="14">
        <v>18</v>
      </c>
      <c r="C2137" s="12" t="s">
        <v>2286</v>
      </c>
      <c r="E2137" t="str">
        <f t="shared" si="33"/>
        <v>18-CAPELA, A</v>
      </c>
    </row>
    <row r="2138" spans="1:5" x14ac:dyDescent="0.3">
      <c r="A2138" s="12">
        <v>15</v>
      </c>
      <c r="B2138" s="14">
        <v>19</v>
      </c>
      <c r="C2138" s="12" t="s">
        <v>2287</v>
      </c>
      <c r="E2138" t="str">
        <f t="shared" si="33"/>
        <v>19-CARBALLO</v>
      </c>
    </row>
    <row r="2139" spans="1:5" x14ac:dyDescent="0.3">
      <c r="A2139" s="12">
        <v>15</v>
      </c>
      <c r="B2139" s="14">
        <v>20</v>
      </c>
      <c r="C2139" s="12" t="s">
        <v>2288</v>
      </c>
      <c r="E2139" t="str">
        <f t="shared" si="33"/>
        <v>20-CARNOTA</v>
      </c>
    </row>
    <row r="2140" spans="1:5" x14ac:dyDescent="0.3">
      <c r="A2140" s="12">
        <v>15</v>
      </c>
      <c r="B2140" s="14">
        <v>21</v>
      </c>
      <c r="C2140" s="12" t="s">
        <v>2289</v>
      </c>
      <c r="E2140" t="str">
        <f t="shared" si="33"/>
        <v>21-CARRAL</v>
      </c>
    </row>
    <row r="2141" spans="1:5" x14ac:dyDescent="0.3">
      <c r="A2141" s="12">
        <v>15</v>
      </c>
      <c r="B2141" s="14">
        <v>22</v>
      </c>
      <c r="C2141" s="12" t="s">
        <v>2290</v>
      </c>
      <c r="E2141" t="str">
        <f t="shared" si="33"/>
        <v>22-CEDEIRA</v>
      </c>
    </row>
    <row r="2142" spans="1:5" x14ac:dyDescent="0.3">
      <c r="A2142" s="12">
        <v>15</v>
      </c>
      <c r="B2142" s="14">
        <v>23</v>
      </c>
      <c r="C2142" s="12" t="s">
        <v>2291</v>
      </c>
      <c r="E2142" t="str">
        <f t="shared" si="33"/>
        <v>23-CEE</v>
      </c>
    </row>
    <row r="2143" spans="1:5" x14ac:dyDescent="0.3">
      <c r="A2143" s="12">
        <v>15</v>
      </c>
      <c r="B2143" s="14">
        <v>24</v>
      </c>
      <c r="C2143" s="12" t="s">
        <v>2292</v>
      </c>
      <c r="E2143" t="str">
        <f t="shared" si="33"/>
        <v>24-CAMPO DA FEIRA (O)</v>
      </c>
    </row>
    <row r="2144" spans="1:5" x14ac:dyDescent="0.3">
      <c r="A2144" s="12">
        <v>15</v>
      </c>
      <c r="B2144" s="14">
        <v>25</v>
      </c>
      <c r="C2144" s="12" t="s">
        <v>2293</v>
      </c>
      <c r="E2144" t="str">
        <f t="shared" si="33"/>
        <v>25-CERDIDO</v>
      </c>
    </row>
    <row r="2145" spans="1:5" x14ac:dyDescent="0.3">
      <c r="A2145" s="12">
        <v>15</v>
      </c>
      <c r="B2145" s="14">
        <v>26</v>
      </c>
      <c r="C2145" s="12" t="s">
        <v>2294</v>
      </c>
      <c r="E2145" t="str">
        <f t="shared" si="33"/>
        <v>26-CESURAS</v>
      </c>
    </row>
    <row r="2146" spans="1:5" x14ac:dyDescent="0.3">
      <c r="A2146" s="12">
        <v>15</v>
      </c>
      <c r="B2146" s="14">
        <v>27</v>
      </c>
      <c r="C2146" s="12" t="s">
        <v>2295</v>
      </c>
      <c r="E2146" t="str">
        <f t="shared" si="33"/>
        <v>27-COIROS</v>
      </c>
    </row>
    <row r="2147" spans="1:5" x14ac:dyDescent="0.3">
      <c r="A2147" s="12">
        <v>15</v>
      </c>
      <c r="B2147" s="14">
        <v>28</v>
      </c>
      <c r="C2147" s="12" t="s">
        <v>2296</v>
      </c>
      <c r="E2147" t="str">
        <f t="shared" si="33"/>
        <v>28-CORCUBION</v>
      </c>
    </row>
    <row r="2148" spans="1:5" x14ac:dyDescent="0.3">
      <c r="A2148" s="12">
        <v>15</v>
      </c>
      <c r="B2148" s="14">
        <v>29</v>
      </c>
      <c r="C2148" s="12" t="s">
        <v>2297</v>
      </c>
      <c r="E2148" t="str">
        <f t="shared" si="33"/>
        <v>29-CORISTANCO</v>
      </c>
    </row>
    <row r="2149" spans="1:5" x14ac:dyDescent="0.3">
      <c r="A2149" s="12">
        <v>15</v>
      </c>
      <c r="B2149" s="14">
        <v>30</v>
      </c>
      <c r="C2149" s="12" t="s">
        <v>2298</v>
      </c>
      <c r="E2149" t="str">
        <f t="shared" si="33"/>
        <v>30-CORUÑA, A</v>
      </c>
    </row>
    <row r="2150" spans="1:5" x14ac:dyDescent="0.3">
      <c r="A2150" s="12">
        <v>15</v>
      </c>
      <c r="B2150" s="14">
        <v>31</v>
      </c>
      <c r="C2150" s="12" t="s">
        <v>2299</v>
      </c>
      <c r="E2150" t="str">
        <f t="shared" si="33"/>
        <v>31-CULLEREDO</v>
      </c>
    </row>
    <row r="2151" spans="1:5" x14ac:dyDescent="0.3">
      <c r="A2151" s="12">
        <v>15</v>
      </c>
      <c r="B2151" s="14">
        <v>32</v>
      </c>
      <c r="C2151" s="12" t="s">
        <v>2300</v>
      </c>
      <c r="E2151" t="str">
        <f t="shared" si="33"/>
        <v>32-CURTIS</v>
      </c>
    </row>
    <row r="2152" spans="1:5" x14ac:dyDescent="0.3">
      <c r="A2152" s="12">
        <v>15</v>
      </c>
      <c r="B2152" s="14">
        <v>33</v>
      </c>
      <c r="C2152" s="12" t="s">
        <v>2301</v>
      </c>
      <c r="E2152" t="str">
        <f t="shared" si="33"/>
        <v>33-DODRO</v>
      </c>
    </row>
    <row r="2153" spans="1:5" x14ac:dyDescent="0.3">
      <c r="A2153" s="12">
        <v>15</v>
      </c>
      <c r="B2153" s="14">
        <v>34</v>
      </c>
      <c r="C2153" s="12" t="s">
        <v>2302</v>
      </c>
      <c r="E2153" t="str">
        <f t="shared" si="33"/>
        <v>34-DUMBRIA</v>
      </c>
    </row>
    <row r="2154" spans="1:5" x14ac:dyDescent="0.3">
      <c r="A2154" s="12">
        <v>15</v>
      </c>
      <c r="B2154" s="14">
        <v>35</v>
      </c>
      <c r="C2154" s="12" t="s">
        <v>2303</v>
      </c>
      <c r="E2154" t="str">
        <f t="shared" si="33"/>
        <v>35-FENE</v>
      </c>
    </row>
    <row r="2155" spans="1:5" x14ac:dyDescent="0.3">
      <c r="A2155" s="12">
        <v>15</v>
      </c>
      <c r="B2155" s="14">
        <v>36</v>
      </c>
      <c r="C2155" s="12" t="s">
        <v>2304</v>
      </c>
      <c r="E2155" t="str">
        <f t="shared" si="33"/>
        <v>36-FERROL</v>
      </c>
    </row>
    <row r="2156" spans="1:5" x14ac:dyDescent="0.3">
      <c r="A2156" s="12">
        <v>15</v>
      </c>
      <c r="B2156" s="14">
        <v>37</v>
      </c>
      <c r="C2156" s="12" t="s">
        <v>2305</v>
      </c>
      <c r="E2156" t="str">
        <f t="shared" si="33"/>
        <v>37-FISTERRA</v>
      </c>
    </row>
    <row r="2157" spans="1:5" x14ac:dyDescent="0.3">
      <c r="A2157" s="12">
        <v>15</v>
      </c>
      <c r="B2157" s="14">
        <v>38</v>
      </c>
      <c r="C2157" s="12" t="s">
        <v>2306</v>
      </c>
      <c r="E2157" t="str">
        <f t="shared" si="33"/>
        <v>38-FRADES</v>
      </c>
    </row>
    <row r="2158" spans="1:5" x14ac:dyDescent="0.3">
      <c r="A2158" s="12">
        <v>15</v>
      </c>
      <c r="B2158" s="14">
        <v>39</v>
      </c>
      <c r="C2158" s="12" t="s">
        <v>2307</v>
      </c>
      <c r="E2158" t="str">
        <f t="shared" si="33"/>
        <v>39-IRIXOA</v>
      </c>
    </row>
    <row r="2159" spans="1:5" x14ac:dyDescent="0.3">
      <c r="A2159" s="12">
        <v>15</v>
      </c>
      <c r="B2159" s="14">
        <v>40</v>
      </c>
      <c r="C2159" s="12" t="s">
        <v>2308</v>
      </c>
      <c r="E2159" t="str">
        <f t="shared" si="33"/>
        <v>40-LAXE</v>
      </c>
    </row>
    <row r="2160" spans="1:5" x14ac:dyDescent="0.3">
      <c r="A2160" s="12">
        <v>15</v>
      </c>
      <c r="B2160" s="14">
        <v>41</v>
      </c>
      <c r="C2160" s="12" t="s">
        <v>2309</v>
      </c>
      <c r="E2160" t="str">
        <f t="shared" si="33"/>
        <v>41-LARACHA (A)</v>
      </c>
    </row>
    <row r="2161" spans="1:5" x14ac:dyDescent="0.3">
      <c r="A2161" s="12">
        <v>15</v>
      </c>
      <c r="B2161" s="14">
        <v>42</v>
      </c>
      <c r="C2161" s="12" t="s">
        <v>2310</v>
      </c>
      <c r="E2161" t="str">
        <f t="shared" si="33"/>
        <v>42-LOUSAME</v>
      </c>
    </row>
    <row r="2162" spans="1:5" x14ac:dyDescent="0.3">
      <c r="A2162" s="12">
        <v>15</v>
      </c>
      <c r="B2162" s="14">
        <v>43</v>
      </c>
      <c r="C2162" s="12" t="s">
        <v>2311</v>
      </c>
      <c r="E2162" t="str">
        <f t="shared" si="33"/>
        <v>43-MALPICA DE BERGANTIÑOS</v>
      </c>
    </row>
    <row r="2163" spans="1:5" x14ac:dyDescent="0.3">
      <c r="A2163" s="12">
        <v>15</v>
      </c>
      <c r="B2163" s="14">
        <v>44</v>
      </c>
      <c r="C2163" s="12" t="s">
        <v>2312</v>
      </c>
      <c r="E2163" t="str">
        <f t="shared" si="33"/>
        <v>44-MAÑON</v>
      </c>
    </row>
    <row r="2164" spans="1:5" x14ac:dyDescent="0.3">
      <c r="A2164" s="12">
        <v>15</v>
      </c>
      <c r="B2164" s="14">
        <v>45</v>
      </c>
      <c r="C2164" s="12" t="s">
        <v>2313</v>
      </c>
      <c r="E2164" t="str">
        <f t="shared" si="33"/>
        <v>45-MAZARICOS</v>
      </c>
    </row>
    <row r="2165" spans="1:5" x14ac:dyDescent="0.3">
      <c r="A2165" s="12">
        <v>15</v>
      </c>
      <c r="B2165" s="14">
        <v>46</v>
      </c>
      <c r="C2165" s="12" t="s">
        <v>2314</v>
      </c>
      <c r="E2165" t="str">
        <f t="shared" si="33"/>
        <v>46-MELIDE</v>
      </c>
    </row>
    <row r="2166" spans="1:5" x14ac:dyDescent="0.3">
      <c r="A2166" s="12">
        <v>15</v>
      </c>
      <c r="B2166" s="14">
        <v>47</v>
      </c>
      <c r="C2166" s="12" t="s">
        <v>2315</v>
      </c>
      <c r="E2166" t="str">
        <f t="shared" si="33"/>
        <v>47-MESIA</v>
      </c>
    </row>
    <row r="2167" spans="1:5" x14ac:dyDescent="0.3">
      <c r="A2167" s="12">
        <v>15</v>
      </c>
      <c r="B2167" s="14">
        <v>48</v>
      </c>
      <c r="C2167" s="12" t="s">
        <v>2316</v>
      </c>
      <c r="E2167" t="str">
        <f t="shared" si="33"/>
        <v>48-MIÑO</v>
      </c>
    </row>
    <row r="2168" spans="1:5" x14ac:dyDescent="0.3">
      <c r="A2168" s="12">
        <v>15</v>
      </c>
      <c r="B2168" s="14">
        <v>49</v>
      </c>
      <c r="C2168" s="12" t="s">
        <v>2317</v>
      </c>
      <c r="E2168" t="str">
        <f t="shared" si="33"/>
        <v>49-MOECHE</v>
      </c>
    </row>
    <row r="2169" spans="1:5" x14ac:dyDescent="0.3">
      <c r="A2169" s="12">
        <v>15</v>
      </c>
      <c r="B2169" s="14">
        <v>50</v>
      </c>
      <c r="C2169" s="12" t="s">
        <v>2318</v>
      </c>
      <c r="E2169" t="str">
        <f t="shared" si="33"/>
        <v>50-MONFERO</v>
      </c>
    </row>
    <row r="2170" spans="1:5" x14ac:dyDescent="0.3">
      <c r="A2170" s="12">
        <v>15</v>
      </c>
      <c r="B2170" s="14">
        <v>51</v>
      </c>
      <c r="C2170" s="12" t="s">
        <v>2319</v>
      </c>
      <c r="E2170" t="str">
        <f t="shared" si="33"/>
        <v>51-MUGARDOS</v>
      </c>
    </row>
    <row r="2171" spans="1:5" x14ac:dyDescent="0.3">
      <c r="A2171" s="12">
        <v>15</v>
      </c>
      <c r="B2171" s="14">
        <v>52</v>
      </c>
      <c r="C2171" s="12" t="s">
        <v>2320</v>
      </c>
      <c r="E2171" t="str">
        <f t="shared" si="33"/>
        <v>52-MUXIA</v>
      </c>
    </row>
    <row r="2172" spans="1:5" x14ac:dyDescent="0.3">
      <c r="A2172" s="12">
        <v>15</v>
      </c>
      <c r="B2172" s="14">
        <v>53</v>
      </c>
      <c r="C2172" s="12" t="s">
        <v>2321</v>
      </c>
      <c r="E2172" t="str">
        <f t="shared" si="33"/>
        <v>53-MUROS</v>
      </c>
    </row>
    <row r="2173" spans="1:5" x14ac:dyDescent="0.3">
      <c r="A2173" s="12">
        <v>15</v>
      </c>
      <c r="B2173" s="14">
        <v>54</v>
      </c>
      <c r="C2173" s="12" t="s">
        <v>2322</v>
      </c>
      <c r="E2173" t="str">
        <f t="shared" si="33"/>
        <v>54-NARON</v>
      </c>
    </row>
    <row r="2174" spans="1:5" x14ac:dyDescent="0.3">
      <c r="A2174" s="12">
        <v>15</v>
      </c>
      <c r="B2174" s="14">
        <v>55</v>
      </c>
      <c r="C2174" s="12" t="s">
        <v>2323</v>
      </c>
      <c r="E2174" t="str">
        <f t="shared" si="33"/>
        <v>55-NEDA</v>
      </c>
    </row>
    <row r="2175" spans="1:5" x14ac:dyDescent="0.3">
      <c r="A2175" s="12">
        <v>15</v>
      </c>
      <c r="B2175" s="14">
        <v>56</v>
      </c>
      <c r="C2175" s="12" t="s">
        <v>2324</v>
      </c>
      <c r="E2175" t="str">
        <f t="shared" si="33"/>
        <v>56-NEGREIRA</v>
      </c>
    </row>
    <row r="2176" spans="1:5" x14ac:dyDescent="0.3">
      <c r="A2176" s="12">
        <v>15</v>
      </c>
      <c r="B2176" s="14">
        <v>57</v>
      </c>
      <c r="C2176" s="12" t="s">
        <v>2325</v>
      </c>
      <c r="E2176" t="str">
        <f t="shared" si="33"/>
        <v>57-NOIA</v>
      </c>
    </row>
    <row r="2177" spans="1:5" x14ac:dyDescent="0.3">
      <c r="A2177" s="12">
        <v>15</v>
      </c>
      <c r="B2177" s="14">
        <v>58</v>
      </c>
      <c r="C2177" s="12" t="s">
        <v>2326</v>
      </c>
      <c r="E2177" t="str">
        <f t="shared" si="33"/>
        <v>58-OLEIROS</v>
      </c>
    </row>
    <row r="2178" spans="1:5" x14ac:dyDescent="0.3">
      <c r="A2178" s="12">
        <v>15</v>
      </c>
      <c r="B2178" s="14">
        <v>59</v>
      </c>
      <c r="C2178" s="12" t="s">
        <v>2327</v>
      </c>
      <c r="E2178" t="str">
        <f t="shared" si="33"/>
        <v>59-ORDES</v>
      </c>
    </row>
    <row r="2179" spans="1:5" x14ac:dyDescent="0.3">
      <c r="A2179" s="12">
        <v>15</v>
      </c>
      <c r="B2179" s="14">
        <v>60</v>
      </c>
      <c r="C2179" s="12" t="s">
        <v>2328</v>
      </c>
      <c r="E2179" t="str">
        <f t="shared" ref="E2179:E2242" si="34">CONCATENATE(B2179,"-",C2179)</f>
        <v>60-OROSO</v>
      </c>
    </row>
    <row r="2180" spans="1:5" x14ac:dyDescent="0.3">
      <c r="A2180" s="12">
        <v>15</v>
      </c>
      <c r="B2180" s="14">
        <v>61</v>
      </c>
      <c r="C2180" s="12" t="s">
        <v>2329</v>
      </c>
      <c r="E2180" t="str">
        <f t="shared" si="34"/>
        <v>61-ORTIGUEIRA</v>
      </c>
    </row>
    <row r="2181" spans="1:5" x14ac:dyDescent="0.3">
      <c r="A2181" s="12">
        <v>15</v>
      </c>
      <c r="B2181" s="14">
        <v>62</v>
      </c>
      <c r="C2181" s="12" t="s">
        <v>2330</v>
      </c>
      <c r="E2181" t="str">
        <f t="shared" si="34"/>
        <v>62-OUTES</v>
      </c>
    </row>
    <row r="2182" spans="1:5" x14ac:dyDescent="0.3">
      <c r="A2182" s="12">
        <v>15</v>
      </c>
      <c r="B2182" s="14">
        <v>63</v>
      </c>
      <c r="C2182" s="12" t="s">
        <v>2331</v>
      </c>
      <c r="E2182" t="str">
        <f t="shared" si="34"/>
        <v>63-OZA DOS RIOS</v>
      </c>
    </row>
    <row r="2183" spans="1:5" x14ac:dyDescent="0.3">
      <c r="A2183" s="12">
        <v>15</v>
      </c>
      <c r="B2183" s="14">
        <v>64</v>
      </c>
      <c r="C2183" s="12" t="s">
        <v>2332</v>
      </c>
      <c r="E2183" t="str">
        <f t="shared" si="34"/>
        <v>64-PADERNE</v>
      </c>
    </row>
    <row r="2184" spans="1:5" x14ac:dyDescent="0.3">
      <c r="A2184" s="12">
        <v>15</v>
      </c>
      <c r="B2184" s="14">
        <v>65</v>
      </c>
      <c r="C2184" s="12" t="s">
        <v>2333</v>
      </c>
      <c r="E2184" t="str">
        <f t="shared" si="34"/>
        <v>65-PADRON</v>
      </c>
    </row>
    <row r="2185" spans="1:5" x14ac:dyDescent="0.3">
      <c r="A2185" s="12">
        <v>15</v>
      </c>
      <c r="B2185" s="14">
        <v>66</v>
      </c>
      <c r="C2185" s="12" t="s">
        <v>2334</v>
      </c>
      <c r="E2185" t="str">
        <f t="shared" si="34"/>
        <v>66-PINO, O</v>
      </c>
    </row>
    <row r="2186" spans="1:5" x14ac:dyDescent="0.3">
      <c r="A2186" s="12">
        <v>15</v>
      </c>
      <c r="B2186" s="14">
        <v>67</v>
      </c>
      <c r="C2186" s="12" t="s">
        <v>2335</v>
      </c>
      <c r="E2186" t="str">
        <f t="shared" si="34"/>
        <v>67-POBRA DO CARAMIÑAL, A</v>
      </c>
    </row>
    <row r="2187" spans="1:5" x14ac:dyDescent="0.3">
      <c r="A2187" s="12">
        <v>15</v>
      </c>
      <c r="B2187" s="14">
        <v>68</v>
      </c>
      <c r="C2187" s="12" t="s">
        <v>2336</v>
      </c>
      <c r="E2187" t="str">
        <f t="shared" si="34"/>
        <v>68-PONTECESO</v>
      </c>
    </row>
    <row r="2188" spans="1:5" x14ac:dyDescent="0.3">
      <c r="A2188" s="12">
        <v>15</v>
      </c>
      <c r="B2188" s="14">
        <v>69</v>
      </c>
      <c r="C2188" s="12" t="s">
        <v>2337</v>
      </c>
      <c r="E2188" t="str">
        <f t="shared" si="34"/>
        <v>69-PONTEDEUME</v>
      </c>
    </row>
    <row r="2189" spans="1:5" x14ac:dyDescent="0.3">
      <c r="A2189" s="12">
        <v>15</v>
      </c>
      <c r="B2189" s="14">
        <v>70</v>
      </c>
      <c r="C2189" s="12" t="s">
        <v>2338</v>
      </c>
      <c r="E2189" t="str">
        <f t="shared" si="34"/>
        <v>70-PONTES DE GARCIA RODRIGUEZ, AS</v>
      </c>
    </row>
    <row r="2190" spans="1:5" x14ac:dyDescent="0.3">
      <c r="A2190" s="12">
        <v>15</v>
      </c>
      <c r="B2190" s="14">
        <v>71</v>
      </c>
      <c r="C2190" s="12" t="s">
        <v>2339</v>
      </c>
      <c r="E2190" t="str">
        <f t="shared" si="34"/>
        <v>71-PORTO DO SON</v>
      </c>
    </row>
    <row r="2191" spans="1:5" x14ac:dyDescent="0.3">
      <c r="A2191" s="12">
        <v>15</v>
      </c>
      <c r="B2191" s="14">
        <v>72</v>
      </c>
      <c r="C2191" s="12" t="s">
        <v>2340</v>
      </c>
      <c r="E2191" t="str">
        <f t="shared" si="34"/>
        <v>72-RIANXO</v>
      </c>
    </row>
    <row r="2192" spans="1:5" x14ac:dyDescent="0.3">
      <c r="A2192" s="12">
        <v>15</v>
      </c>
      <c r="B2192" s="14">
        <v>73</v>
      </c>
      <c r="C2192" s="12" t="s">
        <v>2341</v>
      </c>
      <c r="E2192" t="str">
        <f t="shared" si="34"/>
        <v>73-RIBEIRA</v>
      </c>
    </row>
    <row r="2193" spans="1:5" x14ac:dyDescent="0.3">
      <c r="A2193" s="12">
        <v>15</v>
      </c>
      <c r="B2193" s="14">
        <v>74</v>
      </c>
      <c r="C2193" s="12" t="s">
        <v>2342</v>
      </c>
      <c r="E2193" t="str">
        <f t="shared" si="34"/>
        <v>74-ROIS</v>
      </c>
    </row>
    <row r="2194" spans="1:5" x14ac:dyDescent="0.3">
      <c r="A2194" s="12">
        <v>15</v>
      </c>
      <c r="B2194" s="14">
        <v>75</v>
      </c>
      <c r="C2194" s="12" t="s">
        <v>2343</v>
      </c>
      <c r="E2194" t="str">
        <f t="shared" si="34"/>
        <v>75-SADA</v>
      </c>
    </row>
    <row r="2195" spans="1:5" x14ac:dyDescent="0.3">
      <c r="A2195" s="12">
        <v>15</v>
      </c>
      <c r="B2195" s="14">
        <v>76</v>
      </c>
      <c r="C2195" s="12" t="s">
        <v>2344</v>
      </c>
      <c r="E2195" t="str">
        <f t="shared" si="34"/>
        <v>76-SAN SADURNIÑO</v>
      </c>
    </row>
    <row r="2196" spans="1:5" x14ac:dyDescent="0.3">
      <c r="A2196" s="12">
        <v>15</v>
      </c>
      <c r="B2196" s="14">
        <v>77</v>
      </c>
      <c r="C2196" s="12" t="s">
        <v>2345</v>
      </c>
      <c r="E2196" t="str">
        <f t="shared" si="34"/>
        <v>77-SANTA COMBA</v>
      </c>
    </row>
    <row r="2197" spans="1:5" x14ac:dyDescent="0.3">
      <c r="A2197" s="12">
        <v>15</v>
      </c>
      <c r="B2197" s="14">
        <v>78</v>
      </c>
      <c r="C2197" s="12" t="s">
        <v>2346</v>
      </c>
      <c r="E2197" t="str">
        <f t="shared" si="34"/>
        <v>78-SANTIAGO DE COMPOSTELA</v>
      </c>
    </row>
    <row r="2198" spans="1:5" x14ac:dyDescent="0.3">
      <c r="A2198" s="12">
        <v>15</v>
      </c>
      <c r="B2198" s="14">
        <v>79</v>
      </c>
      <c r="C2198" s="12" t="s">
        <v>2347</v>
      </c>
      <c r="E2198" t="str">
        <f t="shared" si="34"/>
        <v>79-SANTISO</v>
      </c>
    </row>
    <row r="2199" spans="1:5" x14ac:dyDescent="0.3">
      <c r="A2199" s="12">
        <v>15</v>
      </c>
      <c r="B2199" s="14">
        <v>80</v>
      </c>
      <c r="C2199" s="12" t="s">
        <v>2348</v>
      </c>
      <c r="E2199" t="str">
        <f t="shared" si="34"/>
        <v>80-SOBRADO</v>
      </c>
    </row>
    <row r="2200" spans="1:5" x14ac:dyDescent="0.3">
      <c r="A2200" s="12">
        <v>15</v>
      </c>
      <c r="B2200" s="14">
        <v>81</v>
      </c>
      <c r="C2200" s="12" t="s">
        <v>2349</v>
      </c>
      <c r="E2200" t="str">
        <f t="shared" si="34"/>
        <v>81-SOMOZAS, AS</v>
      </c>
    </row>
    <row r="2201" spans="1:5" x14ac:dyDescent="0.3">
      <c r="A2201" s="12">
        <v>15</v>
      </c>
      <c r="B2201" s="14">
        <v>82</v>
      </c>
      <c r="C2201" s="12" t="s">
        <v>2350</v>
      </c>
      <c r="E2201" t="str">
        <f t="shared" si="34"/>
        <v>82-TEO</v>
      </c>
    </row>
    <row r="2202" spans="1:5" x14ac:dyDescent="0.3">
      <c r="A2202" s="12">
        <v>15</v>
      </c>
      <c r="B2202" s="14">
        <v>83</v>
      </c>
      <c r="C2202" s="12" t="s">
        <v>2351</v>
      </c>
      <c r="E2202" t="str">
        <f t="shared" si="34"/>
        <v>83-TOQUES</v>
      </c>
    </row>
    <row r="2203" spans="1:5" x14ac:dyDescent="0.3">
      <c r="A2203" s="12">
        <v>15</v>
      </c>
      <c r="B2203" s="14">
        <v>84</v>
      </c>
      <c r="C2203" s="12" t="s">
        <v>2352</v>
      </c>
      <c r="E2203" t="str">
        <f t="shared" si="34"/>
        <v>84-TORDOIA</v>
      </c>
    </row>
    <row r="2204" spans="1:5" x14ac:dyDescent="0.3">
      <c r="A2204" s="12">
        <v>15</v>
      </c>
      <c r="B2204" s="14">
        <v>85</v>
      </c>
      <c r="C2204" s="12" t="s">
        <v>2353</v>
      </c>
      <c r="E2204" t="str">
        <f t="shared" si="34"/>
        <v>85-FONTE DIAZ</v>
      </c>
    </row>
    <row r="2205" spans="1:5" x14ac:dyDescent="0.3">
      <c r="A2205" s="12">
        <v>15</v>
      </c>
      <c r="B2205" s="14">
        <v>86</v>
      </c>
      <c r="C2205" s="12" t="s">
        <v>2354</v>
      </c>
      <c r="E2205" t="str">
        <f t="shared" si="34"/>
        <v>86-TRAZO</v>
      </c>
    </row>
    <row r="2206" spans="1:5" x14ac:dyDescent="0.3">
      <c r="A2206" s="12">
        <v>15</v>
      </c>
      <c r="B2206" s="14">
        <v>87</v>
      </c>
      <c r="C2206" s="12" t="s">
        <v>2355</v>
      </c>
      <c r="E2206" t="str">
        <f t="shared" si="34"/>
        <v>87-VALDOVIÑO</v>
      </c>
    </row>
    <row r="2207" spans="1:5" x14ac:dyDescent="0.3">
      <c r="A2207" s="12">
        <v>15</v>
      </c>
      <c r="B2207" s="14">
        <v>88</v>
      </c>
      <c r="C2207" s="12" t="s">
        <v>2356</v>
      </c>
      <c r="E2207" t="str">
        <f t="shared" si="34"/>
        <v>88-VAL DO DUBRA</v>
      </c>
    </row>
    <row r="2208" spans="1:5" x14ac:dyDescent="0.3">
      <c r="A2208" s="12">
        <v>15</v>
      </c>
      <c r="B2208" s="14">
        <v>89</v>
      </c>
      <c r="C2208" s="12" t="s">
        <v>2357</v>
      </c>
      <c r="E2208" t="str">
        <f t="shared" si="34"/>
        <v>89-VEDRA</v>
      </c>
    </row>
    <row r="2209" spans="1:5" x14ac:dyDescent="0.3">
      <c r="A2209" s="12">
        <v>15</v>
      </c>
      <c r="B2209" s="14">
        <v>90</v>
      </c>
      <c r="C2209" s="12" t="s">
        <v>2358</v>
      </c>
      <c r="E2209" t="str">
        <f t="shared" si="34"/>
        <v>90-VILASANTAR</v>
      </c>
    </row>
    <row r="2210" spans="1:5" x14ac:dyDescent="0.3">
      <c r="A2210" s="12">
        <v>15</v>
      </c>
      <c r="B2210" s="14">
        <v>91</v>
      </c>
      <c r="C2210" s="12" t="s">
        <v>2359</v>
      </c>
      <c r="E2210" t="str">
        <f t="shared" si="34"/>
        <v>91-VILARMAIOR</v>
      </c>
    </row>
    <row r="2211" spans="1:5" x14ac:dyDescent="0.3">
      <c r="A2211" s="12">
        <v>15</v>
      </c>
      <c r="B2211" s="14">
        <v>92</v>
      </c>
      <c r="C2211" s="12" t="s">
        <v>2360</v>
      </c>
      <c r="E2211" t="str">
        <f t="shared" si="34"/>
        <v>92-VIMIANZO</v>
      </c>
    </row>
    <row r="2212" spans="1:5" x14ac:dyDescent="0.3">
      <c r="A2212" s="12">
        <v>15</v>
      </c>
      <c r="B2212" s="14">
        <v>93</v>
      </c>
      <c r="C2212" s="12" t="s">
        <v>2361</v>
      </c>
      <c r="E2212" t="str">
        <f t="shared" si="34"/>
        <v>93-ZAS</v>
      </c>
    </row>
    <row r="2213" spans="1:5" x14ac:dyDescent="0.3">
      <c r="A2213" s="12">
        <v>15</v>
      </c>
      <c r="B2213" s="14">
        <v>901</v>
      </c>
      <c r="C2213" s="12" t="s">
        <v>2362</v>
      </c>
      <c r="E2213" t="str">
        <f t="shared" si="34"/>
        <v>901-CARIÑO</v>
      </c>
    </row>
    <row r="2214" spans="1:5" x14ac:dyDescent="0.3">
      <c r="A2214" s="12">
        <v>16</v>
      </c>
      <c r="B2214" s="14">
        <v>1</v>
      </c>
      <c r="C2214" s="12" t="s">
        <v>2363</v>
      </c>
      <c r="E2214" t="str">
        <f t="shared" si="34"/>
        <v>1-ABIA DE LA OBISPALIA</v>
      </c>
    </row>
    <row r="2215" spans="1:5" x14ac:dyDescent="0.3">
      <c r="A2215" s="12">
        <v>16</v>
      </c>
      <c r="B2215" s="14">
        <v>2</v>
      </c>
      <c r="C2215" s="12" t="s">
        <v>2364</v>
      </c>
      <c r="E2215" t="str">
        <f t="shared" si="34"/>
        <v>2-ACEBRON, EL</v>
      </c>
    </row>
    <row r="2216" spans="1:5" x14ac:dyDescent="0.3">
      <c r="A2216" s="12">
        <v>16</v>
      </c>
      <c r="B2216" s="14">
        <v>3</v>
      </c>
      <c r="C2216" s="12" t="s">
        <v>2365</v>
      </c>
      <c r="E2216" t="str">
        <f t="shared" si="34"/>
        <v>3-ALARCON</v>
      </c>
    </row>
    <row r="2217" spans="1:5" x14ac:dyDescent="0.3">
      <c r="A2217" s="12">
        <v>16</v>
      </c>
      <c r="B2217" s="14">
        <v>4</v>
      </c>
      <c r="C2217" s="12" t="s">
        <v>2366</v>
      </c>
      <c r="E2217" t="str">
        <f t="shared" si="34"/>
        <v>4-ALBALADEJO DEL CUENDE</v>
      </c>
    </row>
    <row r="2218" spans="1:5" x14ac:dyDescent="0.3">
      <c r="A2218" s="12">
        <v>16</v>
      </c>
      <c r="B2218" s="14">
        <v>5</v>
      </c>
      <c r="C2218" s="12" t="s">
        <v>2367</v>
      </c>
      <c r="E2218" t="str">
        <f t="shared" si="34"/>
        <v>5-ALBALATE DE LAS NOGUERAS</v>
      </c>
    </row>
    <row r="2219" spans="1:5" x14ac:dyDescent="0.3">
      <c r="A2219" s="12">
        <v>16</v>
      </c>
      <c r="B2219" s="14">
        <v>6</v>
      </c>
      <c r="C2219" s="12" t="s">
        <v>2368</v>
      </c>
      <c r="E2219" t="str">
        <f t="shared" si="34"/>
        <v>6-ALBENDEA</v>
      </c>
    </row>
    <row r="2220" spans="1:5" x14ac:dyDescent="0.3">
      <c r="A2220" s="12">
        <v>16</v>
      </c>
      <c r="B2220" s="14">
        <v>7</v>
      </c>
      <c r="C2220" s="12" t="s">
        <v>2369</v>
      </c>
      <c r="E2220" t="str">
        <f t="shared" si="34"/>
        <v>7-ALBERCA DE ZANCARA, LA</v>
      </c>
    </row>
    <row r="2221" spans="1:5" x14ac:dyDescent="0.3">
      <c r="A2221" s="12">
        <v>16</v>
      </c>
      <c r="B2221" s="14">
        <v>8</v>
      </c>
      <c r="C2221" s="12" t="s">
        <v>2370</v>
      </c>
      <c r="E2221" t="str">
        <f t="shared" si="34"/>
        <v>8-ALCALA DE LA VEGA</v>
      </c>
    </row>
    <row r="2222" spans="1:5" x14ac:dyDescent="0.3">
      <c r="A2222" s="12">
        <v>16</v>
      </c>
      <c r="B2222" s="14">
        <v>9</v>
      </c>
      <c r="C2222" s="12" t="s">
        <v>2371</v>
      </c>
      <c r="E2222" t="str">
        <f t="shared" si="34"/>
        <v>9-ALCANTUD</v>
      </c>
    </row>
    <row r="2223" spans="1:5" x14ac:dyDescent="0.3">
      <c r="A2223" s="12">
        <v>16</v>
      </c>
      <c r="B2223" s="14">
        <v>10</v>
      </c>
      <c r="C2223" s="12" t="s">
        <v>2372</v>
      </c>
      <c r="E2223" t="str">
        <f t="shared" si="34"/>
        <v>10-ALCAZAR DEL REY</v>
      </c>
    </row>
    <row r="2224" spans="1:5" x14ac:dyDescent="0.3">
      <c r="A2224" s="12">
        <v>16</v>
      </c>
      <c r="B2224" s="14">
        <v>11</v>
      </c>
      <c r="C2224" s="12" t="s">
        <v>2373</v>
      </c>
      <c r="E2224" t="str">
        <f t="shared" si="34"/>
        <v>11-ALCOHUJATE</v>
      </c>
    </row>
    <row r="2225" spans="1:5" x14ac:dyDescent="0.3">
      <c r="A2225" s="12">
        <v>16</v>
      </c>
      <c r="B2225" s="14">
        <v>12</v>
      </c>
      <c r="C2225" s="12" t="s">
        <v>2374</v>
      </c>
      <c r="E2225" t="str">
        <f t="shared" si="34"/>
        <v>12-ALCONCHEL DE LA ESTRELLA</v>
      </c>
    </row>
    <row r="2226" spans="1:5" x14ac:dyDescent="0.3">
      <c r="A2226" s="12">
        <v>16</v>
      </c>
      <c r="B2226" s="14">
        <v>13</v>
      </c>
      <c r="C2226" s="12" t="s">
        <v>2375</v>
      </c>
      <c r="E2226" t="str">
        <f t="shared" si="34"/>
        <v>13-ALGARRA</v>
      </c>
    </row>
    <row r="2227" spans="1:5" x14ac:dyDescent="0.3">
      <c r="A2227" s="12">
        <v>16</v>
      </c>
      <c r="B2227" s="14">
        <v>14</v>
      </c>
      <c r="C2227" s="12" t="s">
        <v>2376</v>
      </c>
      <c r="E2227" t="str">
        <f t="shared" si="34"/>
        <v>14-ALIAGUILLA</v>
      </c>
    </row>
    <row r="2228" spans="1:5" x14ac:dyDescent="0.3">
      <c r="A2228" s="12">
        <v>16</v>
      </c>
      <c r="B2228" s="14">
        <v>15</v>
      </c>
      <c r="C2228" s="12" t="s">
        <v>2377</v>
      </c>
      <c r="E2228" t="str">
        <f t="shared" si="34"/>
        <v>15-ALMARCHA, LA</v>
      </c>
    </row>
    <row r="2229" spans="1:5" x14ac:dyDescent="0.3">
      <c r="A2229" s="12">
        <v>16</v>
      </c>
      <c r="B2229" s="14">
        <v>16</v>
      </c>
      <c r="C2229" s="12" t="s">
        <v>2378</v>
      </c>
      <c r="E2229" t="str">
        <f t="shared" si="34"/>
        <v>16-ALMENDROS</v>
      </c>
    </row>
    <row r="2230" spans="1:5" x14ac:dyDescent="0.3">
      <c r="A2230" s="12">
        <v>16</v>
      </c>
      <c r="B2230" s="14">
        <v>17</v>
      </c>
      <c r="C2230" s="12" t="s">
        <v>2379</v>
      </c>
      <c r="E2230" t="str">
        <f t="shared" si="34"/>
        <v>17-ALMODOVAR DEL PINAR</v>
      </c>
    </row>
    <row r="2231" spans="1:5" x14ac:dyDescent="0.3">
      <c r="A2231" s="12">
        <v>16</v>
      </c>
      <c r="B2231" s="14">
        <v>18</v>
      </c>
      <c r="C2231" s="12" t="s">
        <v>2380</v>
      </c>
      <c r="E2231" t="str">
        <f t="shared" si="34"/>
        <v>18-ALMONACID DEL MARQUESADO</v>
      </c>
    </row>
    <row r="2232" spans="1:5" x14ac:dyDescent="0.3">
      <c r="A2232" s="12">
        <v>16</v>
      </c>
      <c r="B2232" s="14">
        <v>19</v>
      </c>
      <c r="C2232" s="12" t="s">
        <v>2381</v>
      </c>
      <c r="E2232" t="str">
        <f t="shared" si="34"/>
        <v>19-ALTAREJOS</v>
      </c>
    </row>
    <row r="2233" spans="1:5" x14ac:dyDescent="0.3">
      <c r="A2233" s="12">
        <v>16</v>
      </c>
      <c r="B2233" s="14">
        <v>20</v>
      </c>
      <c r="C2233" s="12" t="s">
        <v>2382</v>
      </c>
      <c r="E2233" t="str">
        <f t="shared" si="34"/>
        <v>20-ARANDILLA DEL ARROYO</v>
      </c>
    </row>
    <row r="2234" spans="1:5" x14ac:dyDescent="0.3">
      <c r="A2234" s="12">
        <v>16</v>
      </c>
      <c r="B2234" s="14">
        <v>22</v>
      </c>
      <c r="C2234" s="12" t="s">
        <v>2383</v>
      </c>
      <c r="E2234" t="str">
        <f t="shared" si="34"/>
        <v>22-ARCOS DE LA SIERRA</v>
      </c>
    </row>
    <row r="2235" spans="1:5" x14ac:dyDescent="0.3">
      <c r="A2235" s="12">
        <v>16</v>
      </c>
      <c r="B2235" s="14">
        <v>23</v>
      </c>
      <c r="C2235" s="12" t="s">
        <v>2384</v>
      </c>
      <c r="E2235" t="str">
        <f t="shared" si="34"/>
        <v>23-CHILLARON DE CUENCA</v>
      </c>
    </row>
    <row r="2236" spans="1:5" x14ac:dyDescent="0.3">
      <c r="A2236" s="12">
        <v>16</v>
      </c>
      <c r="B2236" s="14">
        <v>24</v>
      </c>
      <c r="C2236" s="12" t="s">
        <v>2385</v>
      </c>
      <c r="E2236" t="str">
        <f t="shared" si="34"/>
        <v>24-ARGUISUELAS</v>
      </c>
    </row>
    <row r="2237" spans="1:5" x14ac:dyDescent="0.3">
      <c r="A2237" s="12">
        <v>16</v>
      </c>
      <c r="B2237" s="14">
        <v>25</v>
      </c>
      <c r="C2237" s="12" t="s">
        <v>2386</v>
      </c>
      <c r="E2237" t="str">
        <f t="shared" si="34"/>
        <v>25-ARRANCACEPAS</v>
      </c>
    </row>
    <row r="2238" spans="1:5" x14ac:dyDescent="0.3">
      <c r="A2238" s="12">
        <v>16</v>
      </c>
      <c r="B2238" s="14">
        <v>26</v>
      </c>
      <c r="C2238" s="12" t="s">
        <v>2387</v>
      </c>
      <c r="E2238" t="str">
        <f t="shared" si="34"/>
        <v>26-ATALAYA DEL CAÑAVATE</v>
      </c>
    </row>
    <row r="2239" spans="1:5" x14ac:dyDescent="0.3">
      <c r="A2239" s="12">
        <v>16</v>
      </c>
      <c r="B2239" s="14">
        <v>27</v>
      </c>
      <c r="C2239" s="12" t="s">
        <v>2388</v>
      </c>
      <c r="E2239" t="str">
        <f t="shared" si="34"/>
        <v>27-BARAJAS DE MELO</v>
      </c>
    </row>
    <row r="2240" spans="1:5" x14ac:dyDescent="0.3">
      <c r="A2240" s="12">
        <v>16</v>
      </c>
      <c r="B2240" s="14">
        <v>29</v>
      </c>
      <c r="C2240" s="12" t="s">
        <v>2389</v>
      </c>
      <c r="E2240" t="str">
        <f t="shared" si="34"/>
        <v>29-BARCHIN DEL HOYO</v>
      </c>
    </row>
    <row r="2241" spans="1:5" x14ac:dyDescent="0.3">
      <c r="A2241" s="12">
        <v>16</v>
      </c>
      <c r="B2241" s="14">
        <v>30</v>
      </c>
      <c r="C2241" s="12" t="s">
        <v>2390</v>
      </c>
      <c r="E2241" t="str">
        <f t="shared" si="34"/>
        <v>30-BASCUÑANA DE SAN PEDRO</v>
      </c>
    </row>
    <row r="2242" spans="1:5" x14ac:dyDescent="0.3">
      <c r="A2242" s="12">
        <v>16</v>
      </c>
      <c r="B2242" s="14">
        <v>31</v>
      </c>
      <c r="C2242" s="12" t="s">
        <v>2391</v>
      </c>
      <c r="E2242" t="str">
        <f t="shared" si="34"/>
        <v>31-BEAMUD</v>
      </c>
    </row>
    <row r="2243" spans="1:5" x14ac:dyDescent="0.3">
      <c r="A2243" s="12">
        <v>16</v>
      </c>
      <c r="B2243" s="14">
        <v>32</v>
      </c>
      <c r="C2243" s="12" t="s">
        <v>2392</v>
      </c>
      <c r="E2243" t="str">
        <f t="shared" ref="E2243:E2306" si="35">CONCATENATE(B2243,"-",C2243)</f>
        <v>32-BELINCHON</v>
      </c>
    </row>
    <row r="2244" spans="1:5" x14ac:dyDescent="0.3">
      <c r="A2244" s="12">
        <v>16</v>
      </c>
      <c r="B2244" s="14">
        <v>33</v>
      </c>
      <c r="C2244" s="12" t="s">
        <v>2393</v>
      </c>
      <c r="E2244" t="str">
        <f t="shared" si="35"/>
        <v>33-BELMONTE</v>
      </c>
    </row>
    <row r="2245" spans="1:5" x14ac:dyDescent="0.3">
      <c r="A2245" s="12">
        <v>16</v>
      </c>
      <c r="B2245" s="14">
        <v>34</v>
      </c>
      <c r="C2245" s="12" t="s">
        <v>2394</v>
      </c>
      <c r="E2245" t="str">
        <f t="shared" si="35"/>
        <v>34-BELMONTEJO</v>
      </c>
    </row>
    <row r="2246" spans="1:5" x14ac:dyDescent="0.3">
      <c r="A2246" s="12">
        <v>16</v>
      </c>
      <c r="B2246" s="14">
        <v>35</v>
      </c>
      <c r="C2246" s="12" t="s">
        <v>2395</v>
      </c>
      <c r="E2246" t="str">
        <f t="shared" si="35"/>
        <v>35-BETETA</v>
      </c>
    </row>
    <row r="2247" spans="1:5" x14ac:dyDescent="0.3">
      <c r="A2247" s="12">
        <v>16</v>
      </c>
      <c r="B2247" s="14">
        <v>36</v>
      </c>
      <c r="C2247" s="12" t="s">
        <v>2396</v>
      </c>
      <c r="E2247" t="str">
        <f t="shared" si="35"/>
        <v>36-BONICHES</v>
      </c>
    </row>
    <row r="2248" spans="1:5" x14ac:dyDescent="0.3">
      <c r="A2248" s="12">
        <v>16</v>
      </c>
      <c r="B2248" s="14">
        <v>38</v>
      </c>
      <c r="C2248" s="12" t="s">
        <v>2397</v>
      </c>
      <c r="E2248" t="str">
        <f t="shared" si="35"/>
        <v>38-BUCIEGAS</v>
      </c>
    </row>
    <row r="2249" spans="1:5" x14ac:dyDescent="0.3">
      <c r="A2249" s="12">
        <v>16</v>
      </c>
      <c r="B2249" s="14">
        <v>39</v>
      </c>
      <c r="C2249" s="12" t="s">
        <v>2398</v>
      </c>
      <c r="E2249" t="str">
        <f t="shared" si="35"/>
        <v>39-BUENACHE DE ALARCON</v>
      </c>
    </row>
    <row r="2250" spans="1:5" x14ac:dyDescent="0.3">
      <c r="A2250" s="12">
        <v>16</v>
      </c>
      <c r="B2250" s="14">
        <v>40</v>
      </c>
      <c r="C2250" s="12" t="s">
        <v>2399</v>
      </c>
      <c r="E2250" t="str">
        <f t="shared" si="35"/>
        <v>40-BUENACHE DE LA SIERRA</v>
      </c>
    </row>
    <row r="2251" spans="1:5" x14ac:dyDescent="0.3">
      <c r="A2251" s="12">
        <v>16</v>
      </c>
      <c r="B2251" s="14">
        <v>41</v>
      </c>
      <c r="C2251" s="12" t="s">
        <v>2400</v>
      </c>
      <c r="E2251" t="str">
        <f t="shared" si="35"/>
        <v>41-BUENDIA</v>
      </c>
    </row>
    <row r="2252" spans="1:5" x14ac:dyDescent="0.3">
      <c r="A2252" s="12">
        <v>16</v>
      </c>
      <c r="B2252" s="14">
        <v>42</v>
      </c>
      <c r="C2252" s="12" t="s">
        <v>2401</v>
      </c>
      <c r="E2252" t="str">
        <f t="shared" si="35"/>
        <v>42-CAMPILLO DE ALTOBUEY</v>
      </c>
    </row>
    <row r="2253" spans="1:5" x14ac:dyDescent="0.3">
      <c r="A2253" s="12">
        <v>16</v>
      </c>
      <c r="B2253" s="14">
        <v>43</v>
      </c>
      <c r="C2253" s="12" t="s">
        <v>2402</v>
      </c>
      <c r="E2253" t="str">
        <f t="shared" si="35"/>
        <v>43-CAMPILLOS-PARAVIENTOS</v>
      </c>
    </row>
    <row r="2254" spans="1:5" x14ac:dyDescent="0.3">
      <c r="A2254" s="12">
        <v>16</v>
      </c>
      <c r="B2254" s="14">
        <v>44</v>
      </c>
      <c r="C2254" s="12" t="s">
        <v>2403</v>
      </c>
      <c r="E2254" t="str">
        <f t="shared" si="35"/>
        <v>44-CAMPILLOS-SIERRA</v>
      </c>
    </row>
    <row r="2255" spans="1:5" x14ac:dyDescent="0.3">
      <c r="A2255" s="12">
        <v>16</v>
      </c>
      <c r="B2255" s="14">
        <v>45</v>
      </c>
      <c r="C2255" s="12" t="s">
        <v>2404</v>
      </c>
      <c r="E2255" t="str">
        <f t="shared" si="35"/>
        <v>45-CANALEJAS DEL ARROYO</v>
      </c>
    </row>
    <row r="2256" spans="1:5" x14ac:dyDescent="0.3">
      <c r="A2256" s="12">
        <v>16</v>
      </c>
      <c r="B2256" s="14">
        <v>46</v>
      </c>
      <c r="C2256" s="12" t="s">
        <v>2405</v>
      </c>
      <c r="E2256" t="str">
        <f t="shared" si="35"/>
        <v>46-CAÑADA DEL HOYO</v>
      </c>
    </row>
    <row r="2257" spans="1:5" x14ac:dyDescent="0.3">
      <c r="A2257" s="12">
        <v>16</v>
      </c>
      <c r="B2257" s="14">
        <v>47</v>
      </c>
      <c r="C2257" s="12" t="s">
        <v>2406</v>
      </c>
      <c r="E2257" t="str">
        <f t="shared" si="35"/>
        <v>47-CAÑADA JUNCOSA</v>
      </c>
    </row>
    <row r="2258" spans="1:5" x14ac:dyDescent="0.3">
      <c r="A2258" s="12">
        <v>16</v>
      </c>
      <c r="B2258" s="14">
        <v>48</v>
      </c>
      <c r="C2258" s="12" t="s">
        <v>2407</v>
      </c>
      <c r="E2258" t="str">
        <f t="shared" si="35"/>
        <v>48-CAÑAMARES</v>
      </c>
    </row>
    <row r="2259" spans="1:5" x14ac:dyDescent="0.3">
      <c r="A2259" s="12">
        <v>16</v>
      </c>
      <c r="B2259" s="14">
        <v>49</v>
      </c>
      <c r="C2259" s="12" t="s">
        <v>2408</v>
      </c>
      <c r="E2259" t="str">
        <f t="shared" si="35"/>
        <v>49-CAÑAVATE, EL</v>
      </c>
    </row>
    <row r="2260" spans="1:5" x14ac:dyDescent="0.3">
      <c r="A2260" s="12">
        <v>16</v>
      </c>
      <c r="B2260" s="14">
        <v>50</v>
      </c>
      <c r="C2260" s="12" t="s">
        <v>2409</v>
      </c>
      <c r="E2260" t="str">
        <f t="shared" si="35"/>
        <v>50-CAÑAVERAS</v>
      </c>
    </row>
    <row r="2261" spans="1:5" x14ac:dyDescent="0.3">
      <c r="A2261" s="12">
        <v>16</v>
      </c>
      <c r="B2261" s="14">
        <v>51</v>
      </c>
      <c r="C2261" s="12" t="s">
        <v>2410</v>
      </c>
      <c r="E2261" t="str">
        <f t="shared" si="35"/>
        <v>51-CAÑAVERUELAS</v>
      </c>
    </row>
    <row r="2262" spans="1:5" x14ac:dyDescent="0.3">
      <c r="A2262" s="12">
        <v>16</v>
      </c>
      <c r="B2262" s="14">
        <v>52</v>
      </c>
      <c r="C2262" s="12" t="s">
        <v>2411</v>
      </c>
      <c r="E2262" t="str">
        <f t="shared" si="35"/>
        <v>52-CAÑETE</v>
      </c>
    </row>
    <row r="2263" spans="1:5" x14ac:dyDescent="0.3">
      <c r="A2263" s="12">
        <v>16</v>
      </c>
      <c r="B2263" s="14">
        <v>53</v>
      </c>
      <c r="C2263" s="12" t="s">
        <v>2412</v>
      </c>
      <c r="E2263" t="str">
        <f t="shared" si="35"/>
        <v>53-CAÑIZARES</v>
      </c>
    </row>
    <row r="2264" spans="1:5" x14ac:dyDescent="0.3">
      <c r="A2264" s="12">
        <v>16</v>
      </c>
      <c r="B2264" s="14">
        <v>55</v>
      </c>
      <c r="C2264" s="12" t="s">
        <v>2413</v>
      </c>
      <c r="E2264" t="str">
        <f t="shared" si="35"/>
        <v>55-CARBONERAS DE GUADAZAON</v>
      </c>
    </row>
    <row r="2265" spans="1:5" x14ac:dyDescent="0.3">
      <c r="A2265" s="12">
        <v>16</v>
      </c>
      <c r="B2265" s="14">
        <v>56</v>
      </c>
      <c r="C2265" s="12" t="s">
        <v>2414</v>
      </c>
      <c r="E2265" t="str">
        <f t="shared" si="35"/>
        <v>56-CARDENETE</v>
      </c>
    </row>
    <row r="2266" spans="1:5" x14ac:dyDescent="0.3">
      <c r="A2266" s="12">
        <v>16</v>
      </c>
      <c r="B2266" s="14">
        <v>57</v>
      </c>
      <c r="C2266" s="12" t="s">
        <v>2415</v>
      </c>
      <c r="E2266" t="str">
        <f t="shared" si="35"/>
        <v>57-CARRASCOSA</v>
      </c>
    </row>
    <row r="2267" spans="1:5" x14ac:dyDescent="0.3">
      <c r="A2267" s="12">
        <v>16</v>
      </c>
      <c r="B2267" s="14">
        <v>58</v>
      </c>
      <c r="C2267" s="12" t="s">
        <v>2416</v>
      </c>
      <c r="E2267" t="str">
        <f t="shared" si="35"/>
        <v>58-CARRASCOSA DE HARO</v>
      </c>
    </row>
    <row r="2268" spans="1:5" x14ac:dyDescent="0.3">
      <c r="A2268" s="12">
        <v>16</v>
      </c>
      <c r="B2268" s="14">
        <v>60</v>
      </c>
      <c r="C2268" s="12" t="s">
        <v>2417</v>
      </c>
      <c r="E2268" t="str">
        <f t="shared" si="35"/>
        <v>60-CASAS DE BENITEZ</v>
      </c>
    </row>
    <row r="2269" spans="1:5" x14ac:dyDescent="0.3">
      <c r="A2269" s="12">
        <v>16</v>
      </c>
      <c r="B2269" s="14">
        <v>61</v>
      </c>
      <c r="C2269" s="12" t="s">
        <v>2418</v>
      </c>
      <c r="E2269" t="str">
        <f t="shared" si="35"/>
        <v>61-CASAS DE FERNANDO ALONSO</v>
      </c>
    </row>
    <row r="2270" spans="1:5" x14ac:dyDescent="0.3">
      <c r="A2270" s="12">
        <v>16</v>
      </c>
      <c r="B2270" s="14">
        <v>62</v>
      </c>
      <c r="C2270" s="12" t="s">
        <v>2419</v>
      </c>
      <c r="E2270" t="str">
        <f t="shared" si="35"/>
        <v>62-CASAS DE GARCIMOLINA</v>
      </c>
    </row>
    <row r="2271" spans="1:5" x14ac:dyDescent="0.3">
      <c r="A2271" s="12">
        <v>16</v>
      </c>
      <c r="B2271" s="14">
        <v>63</v>
      </c>
      <c r="C2271" s="12" t="s">
        <v>2420</v>
      </c>
      <c r="E2271" t="str">
        <f t="shared" si="35"/>
        <v>63-CASAS DE GUIJARRO</v>
      </c>
    </row>
    <row r="2272" spans="1:5" x14ac:dyDescent="0.3">
      <c r="A2272" s="12">
        <v>16</v>
      </c>
      <c r="B2272" s="14">
        <v>64</v>
      </c>
      <c r="C2272" s="12" t="s">
        <v>2421</v>
      </c>
      <c r="E2272" t="str">
        <f t="shared" si="35"/>
        <v>64-CASAS DE HARO</v>
      </c>
    </row>
    <row r="2273" spans="1:5" x14ac:dyDescent="0.3">
      <c r="A2273" s="12">
        <v>16</v>
      </c>
      <c r="B2273" s="14">
        <v>65</v>
      </c>
      <c r="C2273" s="12" t="s">
        <v>2422</v>
      </c>
      <c r="E2273" t="str">
        <f t="shared" si="35"/>
        <v>65-CASAS DE LOS PINOS</v>
      </c>
    </row>
    <row r="2274" spans="1:5" x14ac:dyDescent="0.3">
      <c r="A2274" s="12">
        <v>16</v>
      </c>
      <c r="B2274" s="14">
        <v>66</v>
      </c>
      <c r="C2274" s="12" t="s">
        <v>2423</v>
      </c>
      <c r="E2274" t="str">
        <f t="shared" si="35"/>
        <v>66-CASASIMARRO</v>
      </c>
    </row>
    <row r="2275" spans="1:5" x14ac:dyDescent="0.3">
      <c r="A2275" s="12">
        <v>16</v>
      </c>
      <c r="B2275" s="14">
        <v>67</v>
      </c>
      <c r="C2275" s="12" t="s">
        <v>2424</v>
      </c>
      <c r="E2275" t="str">
        <f t="shared" si="35"/>
        <v>67-CASTEJON</v>
      </c>
    </row>
    <row r="2276" spans="1:5" x14ac:dyDescent="0.3">
      <c r="A2276" s="12">
        <v>16</v>
      </c>
      <c r="B2276" s="14">
        <v>68</v>
      </c>
      <c r="C2276" s="12" t="s">
        <v>2425</v>
      </c>
      <c r="E2276" t="str">
        <f t="shared" si="35"/>
        <v>68-CASTILLEJO DE INIESTA</v>
      </c>
    </row>
    <row r="2277" spans="1:5" x14ac:dyDescent="0.3">
      <c r="A2277" s="12">
        <v>16</v>
      </c>
      <c r="B2277" s="14">
        <v>70</v>
      </c>
      <c r="C2277" s="12" t="s">
        <v>2426</v>
      </c>
      <c r="E2277" t="str">
        <f t="shared" si="35"/>
        <v>70-CASTILLEJO-SIERRA</v>
      </c>
    </row>
    <row r="2278" spans="1:5" x14ac:dyDescent="0.3">
      <c r="A2278" s="12">
        <v>16</v>
      </c>
      <c r="B2278" s="14">
        <v>71</v>
      </c>
      <c r="C2278" s="12" t="s">
        <v>2427</v>
      </c>
      <c r="E2278" t="str">
        <f t="shared" si="35"/>
        <v>71-CASTILLO-ALBARAÑEZ</v>
      </c>
    </row>
    <row r="2279" spans="1:5" x14ac:dyDescent="0.3">
      <c r="A2279" s="12">
        <v>16</v>
      </c>
      <c r="B2279" s="14">
        <v>72</v>
      </c>
      <c r="C2279" s="12" t="s">
        <v>2428</v>
      </c>
      <c r="E2279" t="str">
        <f t="shared" si="35"/>
        <v>72-CASTILLO DE GARCIMUÑOZ</v>
      </c>
    </row>
    <row r="2280" spans="1:5" x14ac:dyDescent="0.3">
      <c r="A2280" s="12">
        <v>16</v>
      </c>
      <c r="B2280" s="14">
        <v>73</v>
      </c>
      <c r="C2280" s="12" t="s">
        <v>2429</v>
      </c>
      <c r="E2280" t="str">
        <f t="shared" si="35"/>
        <v>73-CERVERA DEL LLANO</v>
      </c>
    </row>
    <row r="2281" spans="1:5" x14ac:dyDescent="0.3">
      <c r="A2281" s="12">
        <v>16</v>
      </c>
      <c r="B2281" s="14">
        <v>74</v>
      </c>
      <c r="C2281" s="12" t="s">
        <v>2430</v>
      </c>
      <c r="E2281" t="str">
        <f t="shared" si="35"/>
        <v>74-CIERVA, LA</v>
      </c>
    </row>
    <row r="2282" spans="1:5" x14ac:dyDescent="0.3">
      <c r="A2282" s="12">
        <v>16</v>
      </c>
      <c r="B2282" s="14">
        <v>78</v>
      </c>
      <c r="C2282" s="12" t="s">
        <v>125</v>
      </c>
      <c r="E2282" t="str">
        <f t="shared" si="35"/>
        <v>78-CUENCA</v>
      </c>
    </row>
    <row r="2283" spans="1:5" x14ac:dyDescent="0.3">
      <c r="A2283" s="12">
        <v>16</v>
      </c>
      <c r="B2283" s="14">
        <v>79</v>
      </c>
      <c r="C2283" s="12" t="s">
        <v>2431</v>
      </c>
      <c r="E2283" t="str">
        <f t="shared" si="35"/>
        <v>79-CUEVA DEL HIERRO</v>
      </c>
    </row>
    <row r="2284" spans="1:5" x14ac:dyDescent="0.3">
      <c r="A2284" s="12">
        <v>16</v>
      </c>
      <c r="B2284" s="14">
        <v>81</v>
      </c>
      <c r="C2284" s="12" t="s">
        <v>2432</v>
      </c>
      <c r="E2284" t="str">
        <f t="shared" si="35"/>
        <v>81-CHUMILLAS</v>
      </c>
    </row>
    <row r="2285" spans="1:5" x14ac:dyDescent="0.3">
      <c r="A2285" s="12">
        <v>16</v>
      </c>
      <c r="B2285" s="14">
        <v>82</v>
      </c>
      <c r="C2285" s="12" t="s">
        <v>2433</v>
      </c>
      <c r="E2285" t="str">
        <f t="shared" si="35"/>
        <v>82-ENGUIDANOS</v>
      </c>
    </row>
    <row r="2286" spans="1:5" x14ac:dyDescent="0.3">
      <c r="A2286" s="12">
        <v>16</v>
      </c>
      <c r="B2286" s="14">
        <v>83</v>
      </c>
      <c r="C2286" s="12" t="s">
        <v>2434</v>
      </c>
      <c r="E2286" t="str">
        <f t="shared" si="35"/>
        <v>83-FRESNEDA DE ALTAREJOS</v>
      </c>
    </row>
    <row r="2287" spans="1:5" x14ac:dyDescent="0.3">
      <c r="A2287" s="12">
        <v>16</v>
      </c>
      <c r="B2287" s="14">
        <v>84</v>
      </c>
      <c r="C2287" s="12" t="s">
        <v>2435</v>
      </c>
      <c r="E2287" t="str">
        <f t="shared" si="35"/>
        <v>84-FRESNEDA DE LA SIERRA</v>
      </c>
    </row>
    <row r="2288" spans="1:5" x14ac:dyDescent="0.3">
      <c r="A2288" s="12">
        <v>16</v>
      </c>
      <c r="B2288" s="14">
        <v>85</v>
      </c>
      <c r="C2288" s="12" t="s">
        <v>2436</v>
      </c>
      <c r="E2288" t="str">
        <f t="shared" si="35"/>
        <v>85-FRONTERA, LA</v>
      </c>
    </row>
    <row r="2289" spans="1:5" x14ac:dyDescent="0.3">
      <c r="A2289" s="12">
        <v>16</v>
      </c>
      <c r="B2289" s="14">
        <v>86</v>
      </c>
      <c r="C2289" s="12" t="s">
        <v>2437</v>
      </c>
      <c r="E2289" t="str">
        <f t="shared" si="35"/>
        <v>86-FUENTE DE PEDRO NAHARRO</v>
      </c>
    </row>
    <row r="2290" spans="1:5" x14ac:dyDescent="0.3">
      <c r="A2290" s="12">
        <v>16</v>
      </c>
      <c r="B2290" s="14">
        <v>87</v>
      </c>
      <c r="C2290" s="12" t="s">
        <v>2438</v>
      </c>
      <c r="E2290" t="str">
        <f t="shared" si="35"/>
        <v>87-FUENTELESPINO DE HARO</v>
      </c>
    </row>
    <row r="2291" spans="1:5" x14ac:dyDescent="0.3">
      <c r="A2291" s="12">
        <v>16</v>
      </c>
      <c r="B2291" s="14">
        <v>88</v>
      </c>
      <c r="C2291" s="12" t="s">
        <v>2439</v>
      </c>
      <c r="E2291" t="str">
        <f t="shared" si="35"/>
        <v>88-FUENTELESPINO DE MOYA</v>
      </c>
    </row>
    <row r="2292" spans="1:5" x14ac:dyDescent="0.3">
      <c r="A2292" s="12">
        <v>16</v>
      </c>
      <c r="B2292" s="14">
        <v>89</v>
      </c>
      <c r="C2292" s="12" t="s">
        <v>2440</v>
      </c>
      <c r="E2292" t="str">
        <f t="shared" si="35"/>
        <v>89-FUENTES</v>
      </c>
    </row>
    <row r="2293" spans="1:5" x14ac:dyDescent="0.3">
      <c r="A2293" s="12">
        <v>16</v>
      </c>
      <c r="B2293" s="14">
        <v>91</v>
      </c>
      <c r="C2293" s="12" t="s">
        <v>2441</v>
      </c>
      <c r="E2293" t="str">
        <f t="shared" si="35"/>
        <v>91-FUERTESCUSA</v>
      </c>
    </row>
    <row r="2294" spans="1:5" x14ac:dyDescent="0.3">
      <c r="A2294" s="12">
        <v>16</v>
      </c>
      <c r="B2294" s="14">
        <v>92</v>
      </c>
      <c r="C2294" s="12" t="s">
        <v>2442</v>
      </c>
      <c r="E2294" t="str">
        <f t="shared" si="35"/>
        <v>92-GABALDON</v>
      </c>
    </row>
    <row r="2295" spans="1:5" x14ac:dyDescent="0.3">
      <c r="A2295" s="12">
        <v>16</v>
      </c>
      <c r="B2295" s="14">
        <v>93</v>
      </c>
      <c r="C2295" s="12" t="s">
        <v>2443</v>
      </c>
      <c r="E2295" t="str">
        <f t="shared" si="35"/>
        <v>93-GARABALLA</v>
      </c>
    </row>
    <row r="2296" spans="1:5" x14ac:dyDescent="0.3">
      <c r="A2296" s="12">
        <v>16</v>
      </c>
      <c r="B2296" s="14">
        <v>94</v>
      </c>
      <c r="C2296" s="12" t="s">
        <v>2444</v>
      </c>
      <c r="E2296" t="str">
        <f t="shared" si="35"/>
        <v>94-GASCUEÑA</v>
      </c>
    </row>
    <row r="2297" spans="1:5" x14ac:dyDescent="0.3">
      <c r="A2297" s="12">
        <v>16</v>
      </c>
      <c r="B2297" s="14">
        <v>95</v>
      </c>
      <c r="C2297" s="12" t="s">
        <v>2445</v>
      </c>
      <c r="E2297" t="str">
        <f t="shared" si="35"/>
        <v>95-GRAJA DE CAMPALBO</v>
      </c>
    </row>
    <row r="2298" spans="1:5" x14ac:dyDescent="0.3">
      <c r="A2298" s="12">
        <v>16</v>
      </c>
      <c r="B2298" s="14">
        <v>96</v>
      </c>
      <c r="C2298" s="12" t="s">
        <v>2446</v>
      </c>
      <c r="E2298" t="str">
        <f t="shared" si="35"/>
        <v>96-GRAJA DE INIESTA</v>
      </c>
    </row>
    <row r="2299" spans="1:5" x14ac:dyDescent="0.3">
      <c r="A2299" s="12">
        <v>16</v>
      </c>
      <c r="B2299" s="14">
        <v>97</v>
      </c>
      <c r="C2299" s="12" t="s">
        <v>2447</v>
      </c>
      <c r="E2299" t="str">
        <f t="shared" si="35"/>
        <v>97-HENAREJOS</v>
      </c>
    </row>
    <row r="2300" spans="1:5" x14ac:dyDescent="0.3">
      <c r="A2300" s="12">
        <v>16</v>
      </c>
      <c r="B2300" s="14">
        <v>98</v>
      </c>
      <c r="C2300" s="12" t="s">
        <v>2448</v>
      </c>
      <c r="E2300" t="str">
        <f t="shared" si="35"/>
        <v>98-HERRUMBLAR, EL</v>
      </c>
    </row>
    <row r="2301" spans="1:5" x14ac:dyDescent="0.3">
      <c r="A2301" s="12">
        <v>16</v>
      </c>
      <c r="B2301" s="14">
        <v>99</v>
      </c>
      <c r="C2301" s="12" t="s">
        <v>2449</v>
      </c>
      <c r="E2301" t="str">
        <f t="shared" si="35"/>
        <v>99-HINOJOSA, LA</v>
      </c>
    </row>
    <row r="2302" spans="1:5" x14ac:dyDescent="0.3">
      <c r="A2302" s="12">
        <v>16</v>
      </c>
      <c r="B2302" s="14">
        <v>100</v>
      </c>
      <c r="C2302" s="12" t="s">
        <v>2450</v>
      </c>
      <c r="E2302" t="str">
        <f t="shared" si="35"/>
        <v>100-HINOJOSOS, LOS</v>
      </c>
    </row>
    <row r="2303" spans="1:5" x14ac:dyDescent="0.3">
      <c r="A2303" s="12">
        <v>16</v>
      </c>
      <c r="B2303" s="14">
        <v>101</v>
      </c>
      <c r="C2303" s="12" t="s">
        <v>2451</v>
      </c>
      <c r="E2303" t="str">
        <f t="shared" si="35"/>
        <v>101-HITO, EL</v>
      </c>
    </row>
    <row r="2304" spans="1:5" x14ac:dyDescent="0.3">
      <c r="A2304" s="12">
        <v>16</v>
      </c>
      <c r="B2304" s="14">
        <v>102</v>
      </c>
      <c r="C2304" s="12" t="s">
        <v>2452</v>
      </c>
      <c r="E2304" t="str">
        <f t="shared" si="35"/>
        <v>102-HONRUBIA</v>
      </c>
    </row>
    <row r="2305" spans="1:5" x14ac:dyDescent="0.3">
      <c r="A2305" s="12">
        <v>16</v>
      </c>
      <c r="B2305" s="14">
        <v>103</v>
      </c>
      <c r="C2305" s="12" t="s">
        <v>2453</v>
      </c>
      <c r="E2305" t="str">
        <f t="shared" si="35"/>
        <v>103-HONTANAYA</v>
      </c>
    </row>
    <row r="2306" spans="1:5" x14ac:dyDescent="0.3">
      <c r="A2306" s="12">
        <v>16</v>
      </c>
      <c r="B2306" s="14">
        <v>104</v>
      </c>
      <c r="C2306" s="12" t="s">
        <v>2454</v>
      </c>
      <c r="E2306" t="str">
        <f t="shared" si="35"/>
        <v>104-HONTECILLAS</v>
      </c>
    </row>
    <row r="2307" spans="1:5" x14ac:dyDescent="0.3">
      <c r="A2307" s="12">
        <v>16</v>
      </c>
      <c r="B2307" s="14">
        <v>106</v>
      </c>
      <c r="C2307" s="12" t="s">
        <v>2455</v>
      </c>
      <c r="E2307" t="str">
        <f t="shared" ref="E2307:E2370" si="36">CONCATENATE(B2307,"-",C2307)</f>
        <v>106-HORCAJO DE SANTIAGO</v>
      </c>
    </row>
    <row r="2308" spans="1:5" x14ac:dyDescent="0.3">
      <c r="A2308" s="12">
        <v>16</v>
      </c>
      <c r="B2308" s="14">
        <v>107</v>
      </c>
      <c r="C2308" s="12" t="s">
        <v>2456</v>
      </c>
      <c r="E2308" t="str">
        <f t="shared" si="36"/>
        <v>107-HUELAMO</v>
      </c>
    </row>
    <row r="2309" spans="1:5" x14ac:dyDescent="0.3">
      <c r="A2309" s="12">
        <v>16</v>
      </c>
      <c r="B2309" s="14">
        <v>108</v>
      </c>
      <c r="C2309" s="12" t="s">
        <v>2457</v>
      </c>
      <c r="E2309" t="str">
        <f t="shared" si="36"/>
        <v>108-HUELVES</v>
      </c>
    </row>
    <row r="2310" spans="1:5" x14ac:dyDescent="0.3">
      <c r="A2310" s="12">
        <v>16</v>
      </c>
      <c r="B2310" s="14">
        <v>109</v>
      </c>
      <c r="C2310" s="12" t="s">
        <v>2458</v>
      </c>
      <c r="E2310" t="str">
        <f t="shared" si="36"/>
        <v>109-HUERGUINA</v>
      </c>
    </row>
    <row r="2311" spans="1:5" x14ac:dyDescent="0.3">
      <c r="A2311" s="12">
        <v>16</v>
      </c>
      <c r="B2311" s="14">
        <v>110</v>
      </c>
      <c r="C2311" s="12" t="s">
        <v>2459</v>
      </c>
      <c r="E2311" t="str">
        <f t="shared" si="36"/>
        <v>110-HUERTA DE LA OBISPALIA</v>
      </c>
    </row>
    <row r="2312" spans="1:5" x14ac:dyDescent="0.3">
      <c r="A2312" s="12">
        <v>16</v>
      </c>
      <c r="B2312" s="14">
        <v>111</v>
      </c>
      <c r="C2312" s="12" t="s">
        <v>2460</v>
      </c>
      <c r="E2312" t="str">
        <f t="shared" si="36"/>
        <v>111-HUERTA DEL MARQUESADO</v>
      </c>
    </row>
    <row r="2313" spans="1:5" x14ac:dyDescent="0.3">
      <c r="A2313" s="12">
        <v>16</v>
      </c>
      <c r="B2313" s="14">
        <v>112</v>
      </c>
      <c r="C2313" s="12" t="s">
        <v>2461</v>
      </c>
      <c r="E2313" t="str">
        <f t="shared" si="36"/>
        <v>112-HUETE</v>
      </c>
    </row>
    <row r="2314" spans="1:5" x14ac:dyDescent="0.3">
      <c r="A2314" s="12">
        <v>16</v>
      </c>
      <c r="B2314" s="14">
        <v>113</v>
      </c>
      <c r="C2314" s="12" t="s">
        <v>2462</v>
      </c>
      <c r="E2314" t="str">
        <f t="shared" si="36"/>
        <v>113-INIESTA</v>
      </c>
    </row>
    <row r="2315" spans="1:5" x14ac:dyDescent="0.3">
      <c r="A2315" s="12">
        <v>16</v>
      </c>
      <c r="B2315" s="14">
        <v>115</v>
      </c>
      <c r="C2315" s="12" t="s">
        <v>2463</v>
      </c>
      <c r="E2315" t="str">
        <f t="shared" si="36"/>
        <v>115-LAGUNA DEL MARQUESADO</v>
      </c>
    </row>
    <row r="2316" spans="1:5" x14ac:dyDescent="0.3">
      <c r="A2316" s="12">
        <v>16</v>
      </c>
      <c r="B2316" s="14">
        <v>116</v>
      </c>
      <c r="C2316" s="12" t="s">
        <v>2464</v>
      </c>
      <c r="E2316" t="str">
        <f t="shared" si="36"/>
        <v>116-LAGUNASECA</v>
      </c>
    </row>
    <row r="2317" spans="1:5" x14ac:dyDescent="0.3">
      <c r="A2317" s="12">
        <v>16</v>
      </c>
      <c r="B2317" s="14">
        <v>117</v>
      </c>
      <c r="C2317" s="12" t="s">
        <v>2465</v>
      </c>
      <c r="E2317" t="str">
        <f t="shared" si="36"/>
        <v>117-LANDETE</v>
      </c>
    </row>
    <row r="2318" spans="1:5" x14ac:dyDescent="0.3">
      <c r="A2318" s="12">
        <v>16</v>
      </c>
      <c r="B2318" s="14">
        <v>118</v>
      </c>
      <c r="C2318" s="12" t="s">
        <v>2466</v>
      </c>
      <c r="E2318" t="str">
        <f t="shared" si="36"/>
        <v>118-LEDAÑA</v>
      </c>
    </row>
    <row r="2319" spans="1:5" x14ac:dyDescent="0.3">
      <c r="A2319" s="12">
        <v>16</v>
      </c>
      <c r="B2319" s="14">
        <v>119</v>
      </c>
      <c r="C2319" s="12" t="s">
        <v>2467</v>
      </c>
      <c r="E2319" t="str">
        <f t="shared" si="36"/>
        <v>119-LEGANIEL</v>
      </c>
    </row>
    <row r="2320" spans="1:5" x14ac:dyDescent="0.3">
      <c r="A2320" s="12">
        <v>16</v>
      </c>
      <c r="B2320" s="14">
        <v>121</v>
      </c>
      <c r="C2320" s="12" t="s">
        <v>2468</v>
      </c>
      <c r="E2320" t="str">
        <f t="shared" si="36"/>
        <v>121-MAJADAS, LAS</v>
      </c>
    </row>
    <row r="2321" spans="1:5" x14ac:dyDescent="0.3">
      <c r="A2321" s="12">
        <v>16</v>
      </c>
      <c r="B2321" s="14">
        <v>122</v>
      </c>
      <c r="C2321" s="12" t="s">
        <v>2469</v>
      </c>
      <c r="E2321" t="str">
        <f t="shared" si="36"/>
        <v>122-MARIANA</v>
      </c>
    </row>
    <row r="2322" spans="1:5" x14ac:dyDescent="0.3">
      <c r="A2322" s="12">
        <v>16</v>
      </c>
      <c r="B2322" s="14">
        <v>123</v>
      </c>
      <c r="C2322" s="12" t="s">
        <v>2470</v>
      </c>
      <c r="E2322" t="str">
        <f t="shared" si="36"/>
        <v>123-MASEGOSA</v>
      </c>
    </row>
    <row r="2323" spans="1:5" x14ac:dyDescent="0.3">
      <c r="A2323" s="12">
        <v>16</v>
      </c>
      <c r="B2323" s="14">
        <v>124</v>
      </c>
      <c r="C2323" s="12" t="s">
        <v>2471</v>
      </c>
      <c r="E2323" t="str">
        <f t="shared" si="36"/>
        <v>124-MESAS, LAS</v>
      </c>
    </row>
    <row r="2324" spans="1:5" x14ac:dyDescent="0.3">
      <c r="A2324" s="12">
        <v>16</v>
      </c>
      <c r="B2324" s="14">
        <v>125</v>
      </c>
      <c r="C2324" s="12" t="s">
        <v>2472</v>
      </c>
      <c r="E2324" t="str">
        <f t="shared" si="36"/>
        <v>125-MINGLANILLA</v>
      </c>
    </row>
    <row r="2325" spans="1:5" x14ac:dyDescent="0.3">
      <c r="A2325" s="12">
        <v>16</v>
      </c>
      <c r="B2325" s="14">
        <v>126</v>
      </c>
      <c r="C2325" s="12" t="s">
        <v>2473</v>
      </c>
      <c r="E2325" t="str">
        <f t="shared" si="36"/>
        <v>126-MIRA</v>
      </c>
    </row>
    <row r="2326" spans="1:5" x14ac:dyDescent="0.3">
      <c r="A2326" s="12">
        <v>16</v>
      </c>
      <c r="B2326" s="14">
        <v>128</v>
      </c>
      <c r="C2326" s="12" t="s">
        <v>2474</v>
      </c>
      <c r="E2326" t="str">
        <f t="shared" si="36"/>
        <v>128-MONREAL DEL LLANO</v>
      </c>
    </row>
    <row r="2327" spans="1:5" x14ac:dyDescent="0.3">
      <c r="A2327" s="12">
        <v>16</v>
      </c>
      <c r="B2327" s="14">
        <v>129</v>
      </c>
      <c r="C2327" s="12" t="s">
        <v>2475</v>
      </c>
      <c r="E2327" t="str">
        <f t="shared" si="36"/>
        <v>129-MONTALBANEJO</v>
      </c>
    </row>
    <row r="2328" spans="1:5" x14ac:dyDescent="0.3">
      <c r="A2328" s="12">
        <v>16</v>
      </c>
      <c r="B2328" s="14">
        <v>130</v>
      </c>
      <c r="C2328" s="12" t="s">
        <v>2476</v>
      </c>
      <c r="E2328" t="str">
        <f t="shared" si="36"/>
        <v>130-MONTALBO</v>
      </c>
    </row>
    <row r="2329" spans="1:5" x14ac:dyDescent="0.3">
      <c r="A2329" s="12">
        <v>16</v>
      </c>
      <c r="B2329" s="14">
        <v>131</v>
      </c>
      <c r="C2329" s="12" t="s">
        <v>2477</v>
      </c>
      <c r="E2329" t="str">
        <f t="shared" si="36"/>
        <v>131-MONTEAGUDO DE LAS SALINAS</v>
      </c>
    </row>
    <row r="2330" spans="1:5" x14ac:dyDescent="0.3">
      <c r="A2330" s="12">
        <v>16</v>
      </c>
      <c r="B2330" s="14">
        <v>132</v>
      </c>
      <c r="C2330" s="12" t="s">
        <v>2478</v>
      </c>
      <c r="E2330" t="str">
        <f t="shared" si="36"/>
        <v>132-MOTA DE ALTAREJOS</v>
      </c>
    </row>
    <row r="2331" spans="1:5" x14ac:dyDescent="0.3">
      <c r="A2331" s="12">
        <v>16</v>
      </c>
      <c r="B2331" s="14">
        <v>133</v>
      </c>
      <c r="C2331" s="12" t="s">
        <v>2479</v>
      </c>
      <c r="E2331" t="str">
        <f t="shared" si="36"/>
        <v>133-MOTA DEL CUERVO</v>
      </c>
    </row>
    <row r="2332" spans="1:5" x14ac:dyDescent="0.3">
      <c r="A2332" s="12">
        <v>16</v>
      </c>
      <c r="B2332" s="14">
        <v>134</v>
      </c>
      <c r="C2332" s="12" t="s">
        <v>2480</v>
      </c>
      <c r="E2332" t="str">
        <f t="shared" si="36"/>
        <v>134-MOTILLA DEL PALANCAR</v>
      </c>
    </row>
    <row r="2333" spans="1:5" x14ac:dyDescent="0.3">
      <c r="A2333" s="12">
        <v>16</v>
      </c>
      <c r="B2333" s="14">
        <v>135</v>
      </c>
      <c r="C2333" s="12" t="s">
        <v>2481</v>
      </c>
      <c r="E2333" t="str">
        <f t="shared" si="36"/>
        <v>135-MOYA</v>
      </c>
    </row>
    <row r="2334" spans="1:5" x14ac:dyDescent="0.3">
      <c r="A2334" s="12">
        <v>16</v>
      </c>
      <c r="B2334" s="14">
        <v>137</v>
      </c>
      <c r="C2334" s="12" t="s">
        <v>2482</v>
      </c>
      <c r="E2334" t="str">
        <f t="shared" si="36"/>
        <v>137-NARBONETA</v>
      </c>
    </row>
    <row r="2335" spans="1:5" x14ac:dyDescent="0.3">
      <c r="A2335" s="12">
        <v>16</v>
      </c>
      <c r="B2335" s="14">
        <v>139</v>
      </c>
      <c r="C2335" s="12" t="s">
        <v>2483</v>
      </c>
      <c r="E2335" t="str">
        <f t="shared" si="36"/>
        <v>139-OLIVARES DE JUCAR</v>
      </c>
    </row>
    <row r="2336" spans="1:5" x14ac:dyDescent="0.3">
      <c r="A2336" s="12">
        <v>16</v>
      </c>
      <c r="B2336" s="14">
        <v>140</v>
      </c>
      <c r="C2336" s="12" t="s">
        <v>2484</v>
      </c>
      <c r="E2336" t="str">
        <f t="shared" si="36"/>
        <v>140-OLMEDA DE LA CUESTA</v>
      </c>
    </row>
    <row r="2337" spans="1:5" x14ac:dyDescent="0.3">
      <c r="A2337" s="12">
        <v>16</v>
      </c>
      <c r="B2337" s="14">
        <v>141</v>
      </c>
      <c r="C2337" s="12" t="s">
        <v>2485</v>
      </c>
      <c r="E2337" t="str">
        <f t="shared" si="36"/>
        <v>141-OLMEDA DEL REY</v>
      </c>
    </row>
    <row r="2338" spans="1:5" x14ac:dyDescent="0.3">
      <c r="A2338" s="12">
        <v>16</v>
      </c>
      <c r="B2338" s="14">
        <v>142</v>
      </c>
      <c r="C2338" s="12" t="s">
        <v>2486</v>
      </c>
      <c r="E2338" t="str">
        <f t="shared" si="36"/>
        <v>142-OLMEDILLA DE ALARCON</v>
      </c>
    </row>
    <row r="2339" spans="1:5" x14ac:dyDescent="0.3">
      <c r="A2339" s="12">
        <v>16</v>
      </c>
      <c r="B2339" s="14">
        <v>143</v>
      </c>
      <c r="C2339" s="12" t="s">
        <v>2487</v>
      </c>
      <c r="E2339" t="str">
        <f t="shared" si="36"/>
        <v>143-OLMEDILLA DE ELIZ</v>
      </c>
    </row>
    <row r="2340" spans="1:5" x14ac:dyDescent="0.3">
      <c r="A2340" s="12">
        <v>16</v>
      </c>
      <c r="B2340" s="14">
        <v>145</v>
      </c>
      <c r="C2340" s="12" t="s">
        <v>2488</v>
      </c>
      <c r="E2340" t="str">
        <f t="shared" si="36"/>
        <v>145-OSA DE LA VEGA</v>
      </c>
    </row>
    <row r="2341" spans="1:5" x14ac:dyDescent="0.3">
      <c r="A2341" s="12">
        <v>16</v>
      </c>
      <c r="B2341" s="14">
        <v>146</v>
      </c>
      <c r="C2341" s="12" t="s">
        <v>2489</v>
      </c>
      <c r="E2341" t="str">
        <f t="shared" si="36"/>
        <v>146-PAJARON</v>
      </c>
    </row>
    <row r="2342" spans="1:5" x14ac:dyDescent="0.3">
      <c r="A2342" s="12">
        <v>16</v>
      </c>
      <c r="B2342" s="14">
        <v>147</v>
      </c>
      <c r="C2342" s="12" t="s">
        <v>2490</v>
      </c>
      <c r="E2342" t="str">
        <f t="shared" si="36"/>
        <v>147-PAJARONCILLO</v>
      </c>
    </row>
    <row r="2343" spans="1:5" x14ac:dyDescent="0.3">
      <c r="A2343" s="12">
        <v>16</v>
      </c>
      <c r="B2343" s="14">
        <v>148</v>
      </c>
      <c r="C2343" s="12" t="s">
        <v>2491</v>
      </c>
      <c r="E2343" t="str">
        <f t="shared" si="36"/>
        <v>148-PALOMARES DEL CAMPO</v>
      </c>
    </row>
    <row r="2344" spans="1:5" x14ac:dyDescent="0.3">
      <c r="A2344" s="12">
        <v>16</v>
      </c>
      <c r="B2344" s="14">
        <v>149</v>
      </c>
      <c r="C2344" s="12" t="s">
        <v>2492</v>
      </c>
      <c r="E2344" t="str">
        <f t="shared" si="36"/>
        <v>149-PALOMERA</v>
      </c>
    </row>
    <row r="2345" spans="1:5" x14ac:dyDescent="0.3">
      <c r="A2345" s="12">
        <v>16</v>
      </c>
      <c r="B2345" s="14">
        <v>150</v>
      </c>
      <c r="C2345" s="12" t="s">
        <v>2493</v>
      </c>
      <c r="E2345" t="str">
        <f t="shared" si="36"/>
        <v>150-PARACUELLOS</v>
      </c>
    </row>
    <row r="2346" spans="1:5" x14ac:dyDescent="0.3">
      <c r="A2346" s="12">
        <v>16</v>
      </c>
      <c r="B2346" s="14">
        <v>151</v>
      </c>
      <c r="C2346" s="12" t="s">
        <v>2494</v>
      </c>
      <c r="E2346" t="str">
        <f t="shared" si="36"/>
        <v>151-PAREDES</v>
      </c>
    </row>
    <row r="2347" spans="1:5" x14ac:dyDescent="0.3">
      <c r="A2347" s="12">
        <v>16</v>
      </c>
      <c r="B2347" s="14">
        <v>152</v>
      </c>
      <c r="C2347" s="12" t="s">
        <v>2495</v>
      </c>
      <c r="E2347" t="str">
        <f t="shared" si="36"/>
        <v>152-PARRA DE LAS VEGAS, LA</v>
      </c>
    </row>
    <row r="2348" spans="1:5" x14ac:dyDescent="0.3">
      <c r="A2348" s="12">
        <v>16</v>
      </c>
      <c r="B2348" s="14">
        <v>153</v>
      </c>
      <c r="C2348" s="12" t="s">
        <v>2496</v>
      </c>
      <c r="E2348" t="str">
        <f t="shared" si="36"/>
        <v>153-PEDERNOSO, EL</v>
      </c>
    </row>
    <row r="2349" spans="1:5" x14ac:dyDescent="0.3">
      <c r="A2349" s="12">
        <v>16</v>
      </c>
      <c r="B2349" s="14">
        <v>154</v>
      </c>
      <c r="C2349" s="12" t="s">
        <v>2497</v>
      </c>
      <c r="E2349" t="str">
        <f t="shared" si="36"/>
        <v>154-PEDROÑERAS, LAS</v>
      </c>
    </row>
    <row r="2350" spans="1:5" x14ac:dyDescent="0.3">
      <c r="A2350" s="12">
        <v>16</v>
      </c>
      <c r="B2350" s="14">
        <v>155</v>
      </c>
      <c r="C2350" s="12" t="s">
        <v>2498</v>
      </c>
      <c r="E2350" t="str">
        <f t="shared" si="36"/>
        <v>155-PERAL, EL</v>
      </c>
    </row>
    <row r="2351" spans="1:5" x14ac:dyDescent="0.3">
      <c r="A2351" s="12">
        <v>16</v>
      </c>
      <c r="B2351" s="14">
        <v>156</v>
      </c>
      <c r="C2351" s="12" t="s">
        <v>2499</v>
      </c>
      <c r="E2351" t="str">
        <f t="shared" si="36"/>
        <v>156-PERALEJA, LA</v>
      </c>
    </row>
    <row r="2352" spans="1:5" x14ac:dyDescent="0.3">
      <c r="A2352" s="12">
        <v>16</v>
      </c>
      <c r="B2352" s="14">
        <v>157</v>
      </c>
      <c r="C2352" s="12" t="s">
        <v>2500</v>
      </c>
      <c r="E2352" t="str">
        <f t="shared" si="36"/>
        <v>157-PESQUERA, LA</v>
      </c>
    </row>
    <row r="2353" spans="1:5" x14ac:dyDescent="0.3">
      <c r="A2353" s="12">
        <v>16</v>
      </c>
      <c r="B2353" s="14">
        <v>158</v>
      </c>
      <c r="C2353" s="12" t="s">
        <v>2501</v>
      </c>
      <c r="E2353" t="str">
        <f t="shared" si="36"/>
        <v>158-PICAZO, EL</v>
      </c>
    </row>
    <row r="2354" spans="1:5" x14ac:dyDescent="0.3">
      <c r="A2354" s="12">
        <v>16</v>
      </c>
      <c r="B2354" s="14">
        <v>159</v>
      </c>
      <c r="C2354" s="12" t="s">
        <v>2502</v>
      </c>
      <c r="E2354" t="str">
        <f t="shared" si="36"/>
        <v>159-PINAREJO</v>
      </c>
    </row>
    <row r="2355" spans="1:5" x14ac:dyDescent="0.3">
      <c r="A2355" s="12">
        <v>16</v>
      </c>
      <c r="B2355" s="14">
        <v>160</v>
      </c>
      <c r="C2355" s="12" t="s">
        <v>2503</v>
      </c>
      <c r="E2355" t="str">
        <f t="shared" si="36"/>
        <v>160-PINEDA DE GIGÜELA</v>
      </c>
    </row>
    <row r="2356" spans="1:5" x14ac:dyDescent="0.3">
      <c r="A2356" s="12">
        <v>16</v>
      </c>
      <c r="B2356" s="14">
        <v>161</v>
      </c>
      <c r="C2356" s="12" t="s">
        <v>2504</v>
      </c>
      <c r="E2356" t="str">
        <f t="shared" si="36"/>
        <v>161-PIQUERAS DEL CASTILLO</v>
      </c>
    </row>
    <row r="2357" spans="1:5" x14ac:dyDescent="0.3">
      <c r="A2357" s="12">
        <v>16</v>
      </c>
      <c r="B2357" s="14">
        <v>162</v>
      </c>
      <c r="C2357" s="12" t="s">
        <v>2505</v>
      </c>
      <c r="E2357" t="str">
        <f t="shared" si="36"/>
        <v>162-PORTALRUBIO DE GUADAMEJUD</v>
      </c>
    </row>
    <row r="2358" spans="1:5" x14ac:dyDescent="0.3">
      <c r="A2358" s="12">
        <v>16</v>
      </c>
      <c r="B2358" s="14">
        <v>163</v>
      </c>
      <c r="C2358" s="12" t="s">
        <v>2506</v>
      </c>
      <c r="E2358" t="str">
        <f t="shared" si="36"/>
        <v>163-PORTILLA</v>
      </c>
    </row>
    <row r="2359" spans="1:5" x14ac:dyDescent="0.3">
      <c r="A2359" s="12">
        <v>16</v>
      </c>
      <c r="B2359" s="14">
        <v>165</v>
      </c>
      <c r="C2359" s="12" t="s">
        <v>2507</v>
      </c>
      <c r="E2359" t="str">
        <f t="shared" si="36"/>
        <v>165-POYATOS</v>
      </c>
    </row>
    <row r="2360" spans="1:5" x14ac:dyDescent="0.3">
      <c r="A2360" s="12">
        <v>16</v>
      </c>
      <c r="B2360" s="14">
        <v>166</v>
      </c>
      <c r="C2360" s="12" t="s">
        <v>2508</v>
      </c>
      <c r="E2360" t="str">
        <f t="shared" si="36"/>
        <v>166-POZOAMARGO</v>
      </c>
    </row>
    <row r="2361" spans="1:5" x14ac:dyDescent="0.3">
      <c r="A2361" s="12">
        <v>16</v>
      </c>
      <c r="B2361" s="14">
        <v>167</v>
      </c>
      <c r="C2361" s="12" t="s">
        <v>2509</v>
      </c>
      <c r="E2361" t="str">
        <f t="shared" si="36"/>
        <v>167-POZORRUBIO DE SANTIAGO</v>
      </c>
    </row>
    <row r="2362" spans="1:5" x14ac:dyDescent="0.3">
      <c r="A2362" s="12">
        <v>16</v>
      </c>
      <c r="B2362" s="14">
        <v>169</v>
      </c>
      <c r="C2362" s="12" t="s">
        <v>2510</v>
      </c>
      <c r="E2362" t="str">
        <f t="shared" si="36"/>
        <v>169-POZUELO, EL</v>
      </c>
    </row>
    <row r="2363" spans="1:5" x14ac:dyDescent="0.3">
      <c r="A2363" s="12">
        <v>16</v>
      </c>
      <c r="B2363" s="14">
        <v>170</v>
      </c>
      <c r="C2363" s="12" t="s">
        <v>2511</v>
      </c>
      <c r="E2363" t="str">
        <f t="shared" si="36"/>
        <v>170-PRIEGO</v>
      </c>
    </row>
    <row r="2364" spans="1:5" x14ac:dyDescent="0.3">
      <c r="A2364" s="12">
        <v>16</v>
      </c>
      <c r="B2364" s="14">
        <v>171</v>
      </c>
      <c r="C2364" s="12" t="s">
        <v>2512</v>
      </c>
      <c r="E2364" t="str">
        <f t="shared" si="36"/>
        <v>171-PROVENCIO, EL</v>
      </c>
    </row>
    <row r="2365" spans="1:5" x14ac:dyDescent="0.3">
      <c r="A2365" s="12">
        <v>16</v>
      </c>
      <c r="B2365" s="14">
        <v>172</v>
      </c>
      <c r="C2365" s="12" t="s">
        <v>2513</v>
      </c>
      <c r="E2365" t="str">
        <f t="shared" si="36"/>
        <v>172-PUEBLA DE ALMENARA</v>
      </c>
    </row>
    <row r="2366" spans="1:5" x14ac:dyDescent="0.3">
      <c r="A2366" s="12">
        <v>16</v>
      </c>
      <c r="B2366" s="14">
        <v>173</v>
      </c>
      <c r="C2366" s="12" t="s">
        <v>2514</v>
      </c>
      <c r="E2366" t="str">
        <f t="shared" si="36"/>
        <v>173-EL VALLE DE ALTOMIRA</v>
      </c>
    </row>
    <row r="2367" spans="1:5" x14ac:dyDescent="0.3">
      <c r="A2367" s="12">
        <v>16</v>
      </c>
      <c r="B2367" s="14">
        <v>174</v>
      </c>
      <c r="C2367" s="12" t="s">
        <v>2515</v>
      </c>
      <c r="E2367" t="str">
        <f t="shared" si="36"/>
        <v>174-PUEBLA DEL SALVADOR</v>
      </c>
    </row>
    <row r="2368" spans="1:5" x14ac:dyDescent="0.3">
      <c r="A2368" s="12">
        <v>16</v>
      </c>
      <c r="B2368" s="14">
        <v>175</v>
      </c>
      <c r="C2368" s="12" t="s">
        <v>2516</v>
      </c>
      <c r="E2368" t="str">
        <f t="shared" si="36"/>
        <v>175-QUINTANAR DEL REY</v>
      </c>
    </row>
    <row r="2369" spans="1:5" x14ac:dyDescent="0.3">
      <c r="A2369" s="12">
        <v>16</v>
      </c>
      <c r="B2369" s="14">
        <v>176</v>
      </c>
      <c r="C2369" s="12" t="s">
        <v>2517</v>
      </c>
      <c r="E2369" t="str">
        <f t="shared" si="36"/>
        <v>176-RADA DE HARO</v>
      </c>
    </row>
    <row r="2370" spans="1:5" x14ac:dyDescent="0.3">
      <c r="A2370" s="12">
        <v>16</v>
      </c>
      <c r="B2370" s="14">
        <v>177</v>
      </c>
      <c r="C2370" s="12" t="s">
        <v>2518</v>
      </c>
      <c r="E2370" t="str">
        <f t="shared" si="36"/>
        <v>177-REILLO</v>
      </c>
    </row>
    <row r="2371" spans="1:5" x14ac:dyDescent="0.3">
      <c r="A2371" s="12">
        <v>16</v>
      </c>
      <c r="B2371" s="14">
        <v>181</v>
      </c>
      <c r="C2371" s="12" t="s">
        <v>2519</v>
      </c>
      <c r="E2371" t="str">
        <f t="shared" ref="E2371:E2434" si="37">CONCATENATE(B2371,"-",C2371)</f>
        <v>181-ROZALEN DEL MONTE</v>
      </c>
    </row>
    <row r="2372" spans="1:5" x14ac:dyDescent="0.3">
      <c r="A2372" s="12">
        <v>16</v>
      </c>
      <c r="B2372" s="14">
        <v>185</v>
      </c>
      <c r="C2372" s="12" t="s">
        <v>2520</v>
      </c>
      <c r="E2372" t="str">
        <f t="shared" si="37"/>
        <v>185-SACEDA-TRASIERRA</v>
      </c>
    </row>
    <row r="2373" spans="1:5" x14ac:dyDescent="0.3">
      <c r="A2373" s="12">
        <v>16</v>
      </c>
      <c r="B2373" s="14">
        <v>186</v>
      </c>
      <c r="C2373" s="12" t="s">
        <v>2521</v>
      </c>
      <c r="E2373" t="str">
        <f t="shared" si="37"/>
        <v>186-SAELICES</v>
      </c>
    </row>
    <row r="2374" spans="1:5" x14ac:dyDescent="0.3">
      <c r="A2374" s="12">
        <v>16</v>
      </c>
      <c r="B2374" s="14">
        <v>187</v>
      </c>
      <c r="C2374" s="12" t="s">
        <v>2522</v>
      </c>
      <c r="E2374" t="str">
        <f t="shared" si="37"/>
        <v>187-SALINAS DEL MANZANO</v>
      </c>
    </row>
    <row r="2375" spans="1:5" x14ac:dyDescent="0.3">
      <c r="A2375" s="12">
        <v>16</v>
      </c>
      <c r="B2375" s="14">
        <v>188</v>
      </c>
      <c r="C2375" s="12" t="s">
        <v>2523</v>
      </c>
      <c r="E2375" t="str">
        <f t="shared" si="37"/>
        <v>188-SALMERONCILLOS</v>
      </c>
    </row>
    <row r="2376" spans="1:5" x14ac:dyDescent="0.3">
      <c r="A2376" s="12">
        <v>16</v>
      </c>
      <c r="B2376" s="14">
        <v>189</v>
      </c>
      <c r="C2376" s="12" t="s">
        <v>2524</v>
      </c>
      <c r="E2376" t="str">
        <f t="shared" si="37"/>
        <v>189-SALVACAÑETE</v>
      </c>
    </row>
    <row r="2377" spans="1:5" x14ac:dyDescent="0.3">
      <c r="A2377" s="12">
        <v>16</v>
      </c>
      <c r="B2377" s="14">
        <v>190</v>
      </c>
      <c r="C2377" s="12" t="s">
        <v>2525</v>
      </c>
      <c r="E2377" t="str">
        <f t="shared" si="37"/>
        <v>190-SAN CLEMENTE</v>
      </c>
    </row>
    <row r="2378" spans="1:5" x14ac:dyDescent="0.3">
      <c r="A2378" s="12">
        <v>16</v>
      </c>
      <c r="B2378" s="14">
        <v>191</v>
      </c>
      <c r="C2378" s="12" t="s">
        <v>2526</v>
      </c>
      <c r="E2378" t="str">
        <f t="shared" si="37"/>
        <v>191-SAN LORENZO DE LA PARRILLA</v>
      </c>
    </row>
    <row r="2379" spans="1:5" x14ac:dyDescent="0.3">
      <c r="A2379" s="12">
        <v>16</v>
      </c>
      <c r="B2379" s="14">
        <v>192</v>
      </c>
      <c r="C2379" s="12" t="s">
        <v>2527</v>
      </c>
      <c r="E2379" t="str">
        <f t="shared" si="37"/>
        <v>192-SAN MARTIN DE BONICHES</v>
      </c>
    </row>
    <row r="2380" spans="1:5" x14ac:dyDescent="0.3">
      <c r="A2380" s="12">
        <v>16</v>
      </c>
      <c r="B2380" s="14">
        <v>193</v>
      </c>
      <c r="C2380" s="12" t="s">
        <v>2528</v>
      </c>
      <c r="E2380" t="str">
        <f t="shared" si="37"/>
        <v>193-SAN PEDRO PALMICHES</v>
      </c>
    </row>
    <row r="2381" spans="1:5" x14ac:dyDescent="0.3">
      <c r="A2381" s="12">
        <v>16</v>
      </c>
      <c r="B2381" s="14">
        <v>194</v>
      </c>
      <c r="C2381" s="12" t="s">
        <v>2529</v>
      </c>
      <c r="E2381" t="str">
        <f t="shared" si="37"/>
        <v>194-SANTA CRUZ DE MOYA</v>
      </c>
    </row>
    <row r="2382" spans="1:5" x14ac:dyDescent="0.3">
      <c r="A2382" s="12">
        <v>16</v>
      </c>
      <c r="B2382" s="14">
        <v>195</v>
      </c>
      <c r="C2382" s="12" t="s">
        <v>2530</v>
      </c>
      <c r="E2382" t="str">
        <f t="shared" si="37"/>
        <v>195-SANTA MARIA DEL CAMPO RUS</v>
      </c>
    </row>
    <row r="2383" spans="1:5" x14ac:dyDescent="0.3">
      <c r="A2383" s="12">
        <v>16</v>
      </c>
      <c r="B2383" s="14">
        <v>196</v>
      </c>
      <c r="C2383" s="12" t="s">
        <v>2531</v>
      </c>
      <c r="E2383" t="str">
        <f t="shared" si="37"/>
        <v>196-SANTA MARIA DE LOS LLANOS</v>
      </c>
    </row>
    <row r="2384" spans="1:5" x14ac:dyDescent="0.3">
      <c r="A2384" s="12">
        <v>16</v>
      </c>
      <c r="B2384" s="14">
        <v>197</v>
      </c>
      <c r="C2384" s="12" t="s">
        <v>2532</v>
      </c>
      <c r="E2384" t="str">
        <f t="shared" si="37"/>
        <v>197-SANTA MARIA DEL VAL</v>
      </c>
    </row>
    <row r="2385" spans="1:5" x14ac:dyDescent="0.3">
      <c r="A2385" s="12">
        <v>16</v>
      </c>
      <c r="B2385" s="14">
        <v>198</v>
      </c>
      <c r="C2385" s="12" t="s">
        <v>2533</v>
      </c>
      <c r="E2385" t="str">
        <f t="shared" si="37"/>
        <v>198-SISANTE</v>
      </c>
    </row>
    <row r="2386" spans="1:5" x14ac:dyDescent="0.3">
      <c r="A2386" s="12">
        <v>16</v>
      </c>
      <c r="B2386" s="14">
        <v>199</v>
      </c>
      <c r="C2386" s="12" t="s">
        <v>2534</v>
      </c>
      <c r="E2386" t="str">
        <f t="shared" si="37"/>
        <v>199-SOLERA DE GABALDON</v>
      </c>
    </row>
    <row r="2387" spans="1:5" x14ac:dyDescent="0.3">
      <c r="A2387" s="12">
        <v>16</v>
      </c>
      <c r="B2387" s="14">
        <v>202</v>
      </c>
      <c r="C2387" s="12" t="s">
        <v>2535</v>
      </c>
      <c r="E2387" t="str">
        <f t="shared" si="37"/>
        <v>202-TALAYUELAS</v>
      </c>
    </row>
    <row r="2388" spans="1:5" x14ac:dyDescent="0.3">
      <c r="A2388" s="12">
        <v>16</v>
      </c>
      <c r="B2388" s="14">
        <v>203</v>
      </c>
      <c r="C2388" s="12" t="s">
        <v>2536</v>
      </c>
      <c r="E2388" t="str">
        <f t="shared" si="37"/>
        <v>203-TARANCON</v>
      </c>
    </row>
    <row r="2389" spans="1:5" x14ac:dyDescent="0.3">
      <c r="A2389" s="12">
        <v>16</v>
      </c>
      <c r="B2389" s="14">
        <v>204</v>
      </c>
      <c r="C2389" s="12" t="s">
        <v>2537</v>
      </c>
      <c r="E2389" t="str">
        <f t="shared" si="37"/>
        <v>204-TEBAR</v>
      </c>
    </row>
    <row r="2390" spans="1:5" x14ac:dyDescent="0.3">
      <c r="A2390" s="12">
        <v>16</v>
      </c>
      <c r="B2390" s="14">
        <v>205</v>
      </c>
      <c r="C2390" s="12" t="s">
        <v>2538</v>
      </c>
      <c r="E2390" t="str">
        <f t="shared" si="37"/>
        <v>205-TEJADILLOS</v>
      </c>
    </row>
    <row r="2391" spans="1:5" x14ac:dyDescent="0.3">
      <c r="A2391" s="12">
        <v>16</v>
      </c>
      <c r="B2391" s="14">
        <v>206</v>
      </c>
      <c r="C2391" s="12" t="s">
        <v>2539</v>
      </c>
      <c r="E2391" t="str">
        <f t="shared" si="37"/>
        <v>206-TINAJAS</v>
      </c>
    </row>
    <row r="2392" spans="1:5" x14ac:dyDescent="0.3">
      <c r="A2392" s="12">
        <v>16</v>
      </c>
      <c r="B2392" s="14">
        <v>209</v>
      </c>
      <c r="C2392" s="12" t="s">
        <v>2540</v>
      </c>
      <c r="E2392" t="str">
        <f t="shared" si="37"/>
        <v>209-TORRALBA</v>
      </c>
    </row>
    <row r="2393" spans="1:5" x14ac:dyDescent="0.3">
      <c r="A2393" s="12">
        <v>16</v>
      </c>
      <c r="B2393" s="14">
        <v>211</v>
      </c>
      <c r="C2393" s="12" t="s">
        <v>2541</v>
      </c>
      <c r="E2393" t="str">
        <f t="shared" si="37"/>
        <v>211-TORREJONCILLO DEL REY</v>
      </c>
    </row>
    <row r="2394" spans="1:5" x14ac:dyDescent="0.3">
      <c r="A2394" s="12">
        <v>16</v>
      </c>
      <c r="B2394" s="14">
        <v>212</v>
      </c>
      <c r="C2394" s="12" t="s">
        <v>2542</v>
      </c>
      <c r="E2394" t="str">
        <f t="shared" si="37"/>
        <v>212-TORRUBIA DEL CAMPO</v>
      </c>
    </row>
    <row r="2395" spans="1:5" x14ac:dyDescent="0.3">
      <c r="A2395" s="12">
        <v>16</v>
      </c>
      <c r="B2395" s="14">
        <v>213</v>
      </c>
      <c r="C2395" s="12" t="s">
        <v>2543</v>
      </c>
      <c r="E2395" t="str">
        <f t="shared" si="37"/>
        <v>213-TORRUBIA DEL CASTILLO</v>
      </c>
    </row>
    <row r="2396" spans="1:5" x14ac:dyDescent="0.3">
      <c r="A2396" s="12">
        <v>16</v>
      </c>
      <c r="B2396" s="14">
        <v>215</v>
      </c>
      <c r="C2396" s="12" t="s">
        <v>2544</v>
      </c>
      <c r="E2396" t="str">
        <f t="shared" si="37"/>
        <v>215-TRAGACETE</v>
      </c>
    </row>
    <row r="2397" spans="1:5" x14ac:dyDescent="0.3">
      <c r="A2397" s="12">
        <v>16</v>
      </c>
      <c r="B2397" s="14">
        <v>216</v>
      </c>
      <c r="C2397" s="12" t="s">
        <v>2545</v>
      </c>
      <c r="E2397" t="str">
        <f t="shared" si="37"/>
        <v>216-TRESJUNCOS</v>
      </c>
    </row>
    <row r="2398" spans="1:5" x14ac:dyDescent="0.3">
      <c r="A2398" s="12">
        <v>16</v>
      </c>
      <c r="B2398" s="14">
        <v>217</v>
      </c>
      <c r="C2398" s="12" t="s">
        <v>2546</v>
      </c>
      <c r="E2398" t="str">
        <f t="shared" si="37"/>
        <v>217-TRIBALDOS</v>
      </c>
    </row>
    <row r="2399" spans="1:5" x14ac:dyDescent="0.3">
      <c r="A2399" s="12">
        <v>16</v>
      </c>
      <c r="B2399" s="14">
        <v>218</v>
      </c>
      <c r="C2399" s="12" t="s">
        <v>2547</v>
      </c>
      <c r="E2399" t="str">
        <f t="shared" si="37"/>
        <v>218-UCLES</v>
      </c>
    </row>
    <row r="2400" spans="1:5" x14ac:dyDescent="0.3">
      <c r="A2400" s="12">
        <v>16</v>
      </c>
      <c r="B2400" s="14">
        <v>219</v>
      </c>
      <c r="C2400" s="12" t="s">
        <v>2548</v>
      </c>
      <c r="E2400" t="str">
        <f t="shared" si="37"/>
        <v>219-UÑA</v>
      </c>
    </row>
    <row r="2401" spans="1:5" x14ac:dyDescent="0.3">
      <c r="A2401" s="12">
        <v>16</v>
      </c>
      <c r="B2401" s="14">
        <v>224</v>
      </c>
      <c r="C2401" s="12" t="s">
        <v>2549</v>
      </c>
      <c r="E2401" t="str">
        <f t="shared" si="37"/>
        <v>224-VALDEMECA</v>
      </c>
    </row>
    <row r="2402" spans="1:5" x14ac:dyDescent="0.3">
      <c r="A2402" s="12">
        <v>16</v>
      </c>
      <c r="B2402" s="14">
        <v>225</v>
      </c>
      <c r="C2402" s="12" t="s">
        <v>2550</v>
      </c>
      <c r="E2402" t="str">
        <f t="shared" si="37"/>
        <v>225-VALDEMORILLO DE LA SIERRA</v>
      </c>
    </row>
    <row r="2403" spans="1:5" x14ac:dyDescent="0.3">
      <c r="A2403" s="12">
        <v>16</v>
      </c>
      <c r="B2403" s="14">
        <v>227</v>
      </c>
      <c r="C2403" s="12" t="s">
        <v>2551</v>
      </c>
      <c r="E2403" t="str">
        <f t="shared" si="37"/>
        <v>227-VALDEMORO-SIERRA</v>
      </c>
    </row>
    <row r="2404" spans="1:5" x14ac:dyDescent="0.3">
      <c r="A2404" s="12">
        <v>16</v>
      </c>
      <c r="B2404" s="14">
        <v>228</v>
      </c>
      <c r="C2404" s="12" t="s">
        <v>2552</v>
      </c>
      <c r="E2404" t="str">
        <f t="shared" si="37"/>
        <v>228-VALDEOLIVAS</v>
      </c>
    </row>
    <row r="2405" spans="1:5" x14ac:dyDescent="0.3">
      <c r="A2405" s="12">
        <v>16</v>
      </c>
      <c r="B2405" s="14">
        <v>231</v>
      </c>
      <c r="C2405" s="12" t="s">
        <v>2553</v>
      </c>
      <c r="E2405" t="str">
        <f t="shared" si="37"/>
        <v>231-VALHERMOSO DE LA FUENTE</v>
      </c>
    </row>
    <row r="2406" spans="1:5" x14ac:dyDescent="0.3">
      <c r="A2406" s="12">
        <v>16</v>
      </c>
      <c r="B2406" s="14">
        <v>234</v>
      </c>
      <c r="C2406" s="12" t="s">
        <v>2554</v>
      </c>
      <c r="E2406" t="str">
        <f t="shared" si="37"/>
        <v>234-VALSALOBRE</v>
      </c>
    </row>
    <row r="2407" spans="1:5" x14ac:dyDescent="0.3">
      <c r="A2407" s="12">
        <v>16</v>
      </c>
      <c r="B2407" s="14">
        <v>236</v>
      </c>
      <c r="C2407" s="12" t="s">
        <v>2555</v>
      </c>
      <c r="E2407" t="str">
        <f t="shared" si="37"/>
        <v>236-VALVERDE DE JUCAR</v>
      </c>
    </row>
    <row r="2408" spans="1:5" x14ac:dyDescent="0.3">
      <c r="A2408" s="12">
        <v>16</v>
      </c>
      <c r="B2408" s="14">
        <v>237</v>
      </c>
      <c r="C2408" s="12" t="s">
        <v>2556</v>
      </c>
      <c r="E2408" t="str">
        <f t="shared" si="37"/>
        <v>237-VALVERDEJO</v>
      </c>
    </row>
    <row r="2409" spans="1:5" x14ac:dyDescent="0.3">
      <c r="A2409" s="12">
        <v>16</v>
      </c>
      <c r="B2409" s="14">
        <v>238</v>
      </c>
      <c r="C2409" s="12" t="s">
        <v>2557</v>
      </c>
      <c r="E2409" t="str">
        <f t="shared" si="37"/>
        <v>238-VARA DE REY</v>
      </c>
    </row>
    <row r="2410" spans="1:5" x14ac:dyDescent="0.3">
      <c r="A2410" s="12">
        <v>16</v>
      </c>
      <c r="B2410" s="14">
        <v>239</v>
      </c>
      <c r="C2410" s="12" t="s">
        <v>2558</v>
      </c>
      <c r="E2410" t="str">
        <f t="shared" si="37"/>
        <v>239-VEGA DEL CODORNO</v>
      </c>
    </row>
    <row r="2411" spans="1:5" x14ac:dyDescent="0.3">
      <c r="A2411" s="12">
        <v>16</v>
      </c>
      <c r="B2411" s="14">
        <v>240</v>
      </c>
      <c r="C2411" s="12" t="s">
        <v>2559</v>
      </c>
      <c r="E2411" t="str">
        <f t="shared" si="37"/>
        <v>240-VELLISCA</v>
      </c>
    </row>
    <row r="2412" spans="1:5" x14ac:dyDescent="0.3">
      <c r="A2412" s="12">
        <v>16</v>
      </c>
      <c r="B2412" s="14">
        <v>242</v>
      </c>
      <c r="C2412" s="12" t="s">
        <v>2560</v>
      </c>
      <c r="E2412" t="str">
        <f t="shared" si="37"/>
        <v>242-VILLACONEJOS DE TRABAQUE</v>
      </c>
    </row>
    <row r="2413" spans="1:5" x14ac:dyDescent="0.3">
      <c r="A2413" s="12">
        <v>16</v>
      </c>
      <c r="B2413" s="14">
        <v>243</v>
      </c>
      <c r="C2413" s="12" t="s">
        <v>2561</v>
      </c>
      <c r="E2413" t="str">
        <f t="shared" si="37"/>
        <v>243-VILLAESCUSA DE HARO</v>
      </c>
    </row>
    <row r="2414" spans="1:5" x14ac:dyDescent="0.3">
      <c r="A2414" s="12">
        <v>16</v>
      </c>
      <c r="B2414" s="14">
        <v>244</v>
      </c>
      <c r="C2414" s="12" t="s">
        <v>2562</v>
      </c>
      <c r="E2414" t="str">
        <f t="shared" si="37"/>
        <v>244-VILLAGARCIA DEL LLANO</v>
      </c>
    </row>
    <row r="2415" spans="1:5" x14ac:dyDescent="0.3">
      <c r="A2415" s="12">
        <v>16</v>
      </c>
      <c r="B2415" s="14">
        <v>245</v>
      </c>
      <c r="C2415" s="12" t="s">
        <v>2563</v>
      </c>
      <c r="E2415" t="str">
        <f t="shared" si="37"/>
        <v>245-VILLALBA DE LA SIERRA</v>
      </c>
    </row>
    <row r="2416" spans="1:5" x14ac:dyDescent="0.3">
      <c r="A2416" s="12">
        <v>16</v>
      </c>
      <c r="B2416" s="14">
        <v>246</v>
      </c>
      <c r="C2416" s="12" t="s">
        <v>2564</v>
      </c>
      <c r="E2416" t="str">
        <f t="shared" si="37"/>
        <v>246-VILLALBA DEL REY</v>
      </c>
    </row>
    <row r="2417" spans="1:5" x14ac:dyDescent="0.3">
      <c r="A2417" s="12">
        <v>16</v>
      </c>
      <c r="B2417" s="14">
        <v>247</v>
      </c>
      <c r="C2417" s="12" t="s">
        <v>2565</v>
      </c>
      <c r="E2417" t="str">
        <f t="shared" si="37"/>
        <v>247-VILLALGORDO DEL MARQUESADO</v>
      </c>
    </row>
    <row r="2418" spans="1:5" x14ac:dyDescent="0.3">
      <c r="A2418" s="12">
        <v>16</v>
      </c>
      <c r="B2418" s="14">
        <v>248</v>
      </c>
      <c r="C2418" s="12" t="s">
        <v>2566</v>
      </c>
      <c r="E2418" t="str">
        <f t="shared" si="37"/>
        <v>248-VILLALPARDO</v>
      </c>
    </row>
    <row r="2419" spans="1:5" x14ac:dyDescent="0.3">
      <c r="A2419" s="12">
        <v>16</v>
      </c>
      <c r="B2419" s="14">
        <v>249</v>
      </c>
      <c r="C2419" s="12" t="s">
        <v>2567</v>
      </c>
      <c r="E2419" t="str">
        <f t="shared" si="37"/>
        <v>249-VILLAMAYOR DE SANTIAGO</v>
      </c>
    </row>
    <row r="2420" spans="1:5" x14ac:dyDescent="0.3">
      <c r="A2420" s="12">
        <v>16</v>
      </c>
      <c r="B2420" s="14">
        <v>250</v>
      </c>
      <c r="C2420" s="12" t="s">
        <v>2568</v>
      </c>
      <c r="E2420" t="str">
        <f t="shared" si="37"/>
        <v>250-VILLANUEVA DE GUADAMEJUD</v>
      </c>
    </row>
    <row r="2421" spans="1:5" x14ac:dyDescent="0.3">
      <c r="A2421" s="12">
        <v>16</v>
      </c>
      <c r="B2421" s="14">
        <v>251</v>
      </c>
      <c r="C2421" s="12" t="s">
        <v>2569</v>
      </c>
      <c r="E2421" t="str">
        <f t="shared" si="37"/>
        <v>251-VILLANUEVA DE LA JARA</v>
      </c>
    </row>
    <row r="2422" spans="1:5" x14ac:dyDescent="0.3">
      <c r="A2422" s="12">
        <v>16</v>
      </c>
      <c r="B2422" s="14">
        <v>253</v>
      </c>
      <c r="C2422" s="12" t="s">
        <v>2570</v>
      </c>
      <c r="E2422" t="str">
        <f t="shared" si="37"/>
        <v>253-VILLAR DE CAÑAS</v>
      </c>
    </row>
    <row r="2423" spans="1:5" x14ac:dyDescent="0.3">
      <c r="A2423" s="12">
        <v>16</v>
      </c>
      <c r="B2423" s="14">
        <v>254</v>
      </c>
      <c r="C2423" s="12" t="s">
        <v>2571</v>
      </c>
      <c r="E2423" t="str">
        <f t="shared" si="37"/>
        <v>254-VILLAR DE DOMINGO GARCIA</v>
      </c>
    </row>
    <row r="2424" spans="1:5" x14ac:dyDescent="0.3">
      <c r="A2424" s="12">
        <v>16</v>
      </c>
      <c r="B2424" s="14">
        <v>255</v>
      </c>
      <c r="C2424" s="12" t="s">
        <v>2572</v>
      </c>
      <c r="E2424" t="str">
        <f t="shared" si="37"/>
        <v>255-VILLAR DE LA ENCINA</v>
      </c>
    </row>
    <row r="2425" spans="1:5" x14ac:dyDescent="0.3">
      <c r="A2425" s="12">
        <v>16</v>
      </c>
      <c r="B2425" s="14">
        <v>258</v>
      </c>
      <c r="C2425" s="12" t="s">
        <v>2573</v>
      </c>
      <c r="E2425" t="str">
        <f t="shared" si="37"/>
        <v>258-VILLAR DEL HUMO</v>
      </c>
    </row>
    <row r="2426" spans="1:5" x14ac:dyDescent="0.3">
      <c r="A2426" s="12">
        <v>16</v>
      </c>
      <c r="B2426" s="14">
        <v>259</v>
      </c>
      <c r="C2426" s="12" t="s">
        <v>2574</v>
      </c>
      <c r="E2426" t="str">
        <f t="shared" si="37"/>
        <v>259-VILLAR DEL INFANTADO</v>
      </c>
    </row>
    <row r="2427" spans="1:5" x14ac:dyDescent="0.3">
      <c r="A2427" s="12">
        <v>16</v>
      </c>
      <c r="B2427" s="14">
        <v>263</v>
      </c>
      <c r="C2427" s="12" t="s">
        <v>2575</v>
      </c>
      <c r="E2427" t="str">
        <f t="shared" si="37"/>
        <v>263-VILLAR DE OLALLA</v>
      </c>
    </row>
    <row r="2428" spans="1:5" x14ac:dyDescent="0.3">
      <c r="A2428" s="12">
        <v>16</v>
      </c>
      <c r="B2428" s="14">
        <v>264</v>
      </c>
      <c r="C2428" s="12" t="s">
        <v>2576</v>
      </c>
      <c r="E2428" t="str">
        <f t="shared" si="37"/>
        <v>264-VILLAREJO DE FUENTES</v>
      </c>
    </row>
    <row r="2429" spans="1:5" x14ac:dyDescent="0.3">
      <c r="A2429" s="12">
        <v>16</v>
      </c>
      <c r="B2429" s="14">
        <v>265</v>
      </c>
      <c r="C2429" s="12" t="s">
        <v>2577</v>
      </c>
      <c r="E2429" t="str">
        <f t="shared" si="37"/>
        <v>265-VILLAREJO DE LA PEÑUELA</v>
      </c>
    </row>
    <row r="2430" spans="1:5" x14ac:dyDescent="0.3">
      <c r="A2430" s="12">
        <v>16</v>
      </c>
      <c r="B2430" s="14">
        <v>266</v>
      </c>
      <c r="C2430" s="12" t="s">
        <v>2578</v>
      </c>
      <c r="E2430" t="str">
        <f t="shared" si="37"/>
        <v>266-VILLAREJO-PERIESTEBAN</v>
      </c>
    </row>
    <row r="2431" spans="1:5" x14ac:dyDescent="0.3">
      <c r="A2431" s="12">
        <v>16</v>
      </c>
      <c r="B2431" s="14">
        <v>269</v>
      </c>
      <c r="C2431" s="12" t="s">
        <v>2579</v>
      </c>
      <c r="E2431" t="str">
        <f t="shared" si="37"/>
        <v>269-VILLARES DEL SAZ</v>
      </c>
    </row>
    <row r="2432" spans="1:5" x14ac:dyDescent="0.3">
      <c r="A2432" s="12">
        <v>16</v>
      </c>
      <c r="B2432" s="14">
        <v>270</v>
      </c>
      <c r="C2432" s="12" t="s">
        <v>2580</v>
      </c>
      <c r="E2432" t="str">
        <f t="shared" si="37"/>
        <v>270-VILLARRUBIO</v>
      </c>
    </row>
    <row r="2433" spans="1:5" x14ac:dyDescent="0.3">
      <c r="A2433" s="12">
        <v>16</v>
      </c>
      <c r="B2433" s="14">
        <v>271</v>
      </c>
      <c r="C2433" s="12" t="s">
        <v>2581</v>
      </c>
      <c r="E2433" t="str">
        <f t="shared" si="37"/>
        <v>271-VILLARTA</v>
      </c>
    </row>
    <row r="2434" spans="1:5" x14ac:dyDescent="0.3">
      <c r="A2434" s="12">
        <v>16</v>
      </c>
      <c r="B2434" s="14">
        <v>272</v>
      </c>
      <c r="C2434" s="12" t="s">
        <v>2582</v>
      </c>
      <c r="E2434" t="str">
        <f t="shared" si="37"/>
        <v>272-VILLAS DE LA VENTOSA</v>
      </c>
    </row>
    <row r="2435" spans="1:5" x14ac:dyDescent="0.3">
      <c r="A2435" s="12">
        <v>16</v>
      </c>
      <c r="B2435" s="14">
        <v>273</v>
      </c>
      <c r="C2435" s="12" t="s">
        <v>2583</v>
      </c>
      <c r="E2435" t="str">
        <f t="shared" ref="E2435:E2498" si="38">CONCATENATE(B2435,"-",C2435)</f>
        <v>273-VILLAVERDE Y PASACONSOL</v>
      </c>
    </row>
    <row r="2436" spans="1:5" x14ac:dyDescent="0.3">
      <c r="A2436" s="12">
        <v>16</v>
      </c>
      <c r="B2436" s="14">
        <v>274</v>
      </c>
      <c r="C2436" s="12" t="s">
        <v>2584</v>
      </c>
      <c r="E2436" t="str">
        <f t="shared" si="38"/>
        <v>274-VILLORA</v>
      </c>
    </row>
    <row r="2437" spans="1:5" x14ac:dyDescent="0.3">
      <c r="A2437" s="12">
        <v>16</v>
      </c>
      <c r="B2437" s="14">
        <v>275</v>
      </c>
      <c r="C2437" s="12" t="s">
        <v>2585</v>
      </c>
      <c r="E2437" t="str">
        <f t="shared" si="38"/>
        <v>275-VINDEL</v>
      </c>
    </row>
    <row r="2438" spans="1:5" x14ac:dyDescent="0.3">
      <c r="A2438" s="12">
        <v>16</v>
      </c>
      <c r="B2438" s="14">
        <v>276</v>
      </c>
      <c r="C2438" s="12" t="s">
        <v>2586</v>
      </c>
      <c r="E2438" t="str">
        <f t="shared" si="38"/>
        <v>276-YEMEDA</v>
      </c>
    </row>
    <row r="2439" spans="1:5" x14ac:dyDescent="0.3">
      <c r="A2439" s="12">
        <v>16</v>
      </c>
      <c r="B2439" s="14">
        <v>277</v>
      </c>
      <c r="C2439" s="12" t="s">
        <v>2587</v>
      </c>
      <c r="E2439" t="str">
        <f t="shared" si="38"/>
        <v>277-ZAFRA DE ZANCARA</v>
      </c>
    </row>
    <row r="2440" spans="1:5" x14ac:dyDescent="0.3">
      <c r="A2440" s="12">
        <v>16</v>
      </c>
      <c r="B2440" s="14">
        <v>278</v>
      </c>
      <c r="C2440" s="12" t="s">
        <v>2588</v>
      </c>
      <c r="E2440" t="str">
        <f t="shared" si="38"/>
        <v>278-ZAFRILLA</v>
      </c>
    </row>
    <row r="2441" spans="1:5" x14ac:dyDescent="0.3">
      <c r="A2441" s="12">
        <v>16</v>
      </c>
      <c r="B2441" s="14">
        <v>279</v>
      </c>
      <c r="C2441" s="12" t="s">
        <v>2589</v>
      </c>
      <c r="E2441" t="str">
        <f t="shared" si="38"/>
        <v>279-ZARZA DE TAJO</v>
      </c>
    </row>
    <row r="2442" spans="1:5" x14ac:dyDescent="0.3">
      <c r="A2442" s="12">
        <v>16</v>
      </c>
      <c r="B2442" s="14">
        <v>280</v>
      </c>
      <c r="C2442" s="12" t="s">
        <v>2590</v>
      </c>
      <c r="E2442" t="str">
        <f t="shared" si="38"/>
        <v>280-ZARZUELA</v>
      </c>
    </row>
    <row r="2443" spans="1:5" x14ac:dyDescent="0.3">
      <c r="A2443" s="12">
        <v>16</v>
      </c>
      <c r="B2443" s="14">
        <v>901</v>
      </c>
      <c r="C2443" s="12" t="s">
        <v>2591</v>
      </c>
      <c r="E2443" t="str">
        <f t="shared" si="38"/>
        <v>901-CAMPOS DEL PARAISO</v>
      </c>
    </row>
    <row r="2444" spans="1:5" x14ac:dyDescent="0.3">
      <c r="A2444" s="12">
        <v>16</v>
      </c>
      <c r="B2444" s="14">
        <v>902</v>
      </c>
      <c r="C2444" s="12" t="s">
        <v>2592</v>
      </c>
      <c r="E2444" t="str">
        <f t="shared" si="38"/>
        <v>902-VALDETORTOLA</v>
      </c>
    </row>
    <row r="2445" spans="1:5" x14ac:dyDescent="0.3">
      <c r="A2445" s="12">
        <v>16</v>
      </c>
      <c r="B2445" s="14">
        <v>903</v>
      </c>
      <c r="C2445" s="12" t="s">
        <v>2593</v>
      </c>
      <c r="E2445" t="str">
        <f t="shared" si="38"/>
        <v>903-VALERAS, LAS</v>
      </c>
    </row>
    <row r="2446" spans="1:5" x14ac:dyDescent="0.3">
      <c r="A2446" s="12">
        <v>16</v>
      </c>
      <c r="B2446" s="14">
        <v>904</v>
      </c>
      <c r="C2446" s="12" t="s">
        <v>2594</v>
      </c>
      <c r="E2446" t="str">
        <f t="shared" si="38"/>
        <v>904-FUENTENAVA DE JABAGA</v>
      </c>
    </row>
    <row r="2447" spans="1:5" x14ac:dyDescent="0.3">
      <c r="A2447" s="12">
        <v>16</v>
      </c>
      <c r="B2447" s="14">
        <v>905</v>
      </c>
      <c r="C2447" s="12" t="s">
        <v>2595</v>
      </c>
      <c r="E2447" t="str">
        <f t="shared" si="38"/>
        <v>905-ARCAS DEL VILLAR</v>
      </c>
    </row>
    <row r="2448" spans="1:5" x14ac:dyDescent="0.3">
      <c r="A2448" s="12">
        <v>16</v>
      </c>
      <c r="B2448" s="14">
        <v>906</v>
      </c>
      <c r="C2448" s="12" t="s">
        <v>2596</v>
      </c>
      <c r="E2448" t="str">
        <f t="shared" si="38"/>
        <v>906-VALDECOLMENAS, LOS</v>
      </c>
    </row>
    <row r="2449" spans="1:5" x14ac:dyDescent="0.3">
      <c r="A2449" s="12">
        <v>16</v>
      </c>
      <c r="B2449" s="14">
        <v>908</v>
      </c>
      <c r="C2449" s="12" t="s">
        <v>2597</v>
      </c>
      <c r="E2449" t="str">
        <f t="shared" si="38"/>
        <v>908-POZORRUBIELOS DE LA MANCHA</v>
      </c>
    </row>
    <row r="2450" spans="1:5" x14ac:dyDescent="0.3">
      <c r="A2450" s="12">
        <v>16</v>
      </c>
      <c r="B2450" s="14">
        <v>909</v>
      </c>
      <c r="C2450" s="12" t="s">
        <v>2598</v>
      </c>
      <c r="E2450" t="str">
        <f t="shared" si="38"/>
        <v>909-SOTORRIBAS</v>
      </c>
    </row>
    <row r="2451" spans="1:5" x14ac:dyDescent="0.3">
      <c r="A2451" s="12">
        <v>16</v>
      </c>
      <c r="B2451" s="14">
        <v>910</v>
      </c>
      <c r="C2451" s="12" t="s">
        <v>2599</v>
      </c>
      <c r="E2451" t="str">
        <f t="shared" si="38"/>
        <v>910-VILLAR Y VELASCO</v>
      </c>
    </row>
    <row r="2452" spans="1:5" x14ac:dyDescent="0.3">
      <c r="A2452" s="12">
        <v>17</v>
      </c>
      <c r="B2452" s="14">
        <v>1</v>
      </c>
      <c r="C2452" s="12" t="s">
        <v>2600</v>
      </c>
      <c r="E2452" t="str">
        <f t="shared" si="38"/>
        <v>1-AGULLANA</v>
      </c>
    </row>
    <row r="2453" spans="1:5" x14ac:dyDescent="0.3">
      <c r="A2453" s="12">
        <v>17</v>
      </c>
      <c r="B2453" s="14">
        <v>2</v>
      </c>
      <c r="C2453" s="12" t="s">
        <v>2601</v>
      </c>
      <c r="E2453" t="str">
        <f t="shared" si="38"/>
        <v>2-AIGUAVIVA</v>
      </c>
    </row>
    <row r="2454" spans="1:5" x14ac:dyDescent="0.3">
      <c r="A2454" s="12">
        <v>17</v>
      </c>
      <c r="B2454" s="14">
        <v>3</v>
      </c>
      <c r="C2454" s="12" t="s">
        <v>2602</v>
      </c>
      <c r="E2454" t="str">
        <f t="shared" si="38"/>
        <v>3-ALBANYA</v>
      </c>
    </row>
    <row r="2455" spans="1:5" x14ac:dyDescent="0.3">
      <c r="A2455" s="12">
        <v>17</v>
      </c>
      <c r="B2455" s="14">
        <v>4</v>
      </c>
      <c r="C2455" s="12" t="s">
        <v>2603</v>
      </c>
      <c r="E2455" t="str">
        <f t="shared" si="38"/>
        <v>4-ALBONS</v>
      </c>
    </row>
    <row r="2456" spans="1:5" x14ac:dyDescent="0.3">
      <c r="A2456" s="12">
        <v>17</v>
      </c>
      <c r="B2456" s="14">
        <v>5</v>
      </c>
      <c r="C2456" s="12" t="s">
        <v>2604</v>
      </c>
      <c r="E2456" t="str">
        <f t="shared" si="38"/>
        <v>5-FAR D'EMPORDA, EL</v>
      </c>
    </row>
    <row r="2457" spans="1:5" x14ac:dyDescent="0.3">
      <c r="A2457" s="12">
        <v>17</v>
      </c>
      <c r="B2457" s="14">
        <v>6</v>
      </c>
      <c r="C2457" s="12" t="s">
        <v>2605</v>
      </c>
      <c r="E2457" t="str">
        <f t="shared" si="38"/>
        <v>6-ALP</v>
      </c>
    </row>
    <row r="2458" spans="1:5" x14ac:dyDescent="0.3">
      <c r="A2458" s="12">
        <v>17</v>
      </c>
      <c r="B2458" s="14">
        <v>7</v>
      </c>
      <c r="C2458" s="12" t="s">
        <v>2606</v>
      </c>
      <c r="E2458" t="str">
        <f t="shared" si="38"/>
        <v>7-AMER</v>
      </c>
    </row>
    <row r="2459" spans="1:5" x14ac:dyDescent="0.3">
      <c r="A2459" s="12">
        <v>17</v>
      </c>
      <c r="B2459" s="14">
        <v>8</v>
      </c>
      <c r="C2459" s="12" t="s">
        <v>2607</v>
      </c>
      <c r="E2459" t="str">
        <f t="shared" si="38"/>
        <v>8-ANGLES</v>
      </c>
    </row>
    <row r="2460" spans="1:5" x14ac:dyDescent="0.3">
      <c r="A2460" s="12">
        <v>17</v>
      </c>
      <c r="B2460" s="14">
        <v>9</v>
      </c>
      <c r="C2460" s="12" t="s">
        <v>2608</v>
      </c>
      <c r="E2460" t="str">
        <f t="shared" si="38"/>
        <v>9-ARBUCIES</v>
      </c>
    </row>
    <row r="2461" spans="1:5" x14ac:dyDescent="0.3">
      <c r="A2461" s="12">
        <v>17</v>
      </c>
      <c r="B2461" s="14">
        <v>10</v>
      </c>
      <c r="C2461" s="12" t="s">
        <v>2609</v>
      </c>
      <c r="E2461" t="str">
        <f t="shared" si="38"/>
        <v>10-ARGELAGUER</v>
      </c>
    </row>
    <row r="2462" spans="1:5" x14ac:dyDescent="0.3">
      <c r="A2462" s="12">
        <v>17</v>
      </c>
      <c r="B2462" s="14">
        <v>11</v>
      </c>
      <c r="C2462" s="12" t="s">
        <v>2610</v>
      </c>
      <c r="E2462" t="str">
        <f t="shared" si="38"/>
        <v>11-ARMENTERA, L'</v>
      </c>
    </row>
    <row r="2463" spans="1:5" x14ac:dyDescent="0.3">
      <c r="A2463" s="12">
        <v>17</v>
      </c>
      <c r="B2463" s="14">
        <v>12</v>
      </c>
      <c r="C2463" s="12" t="s">
        <v>2611</v>
      </c>
      <c r="E2463" t="str">
        <f t="shared" si="38"/>
        <v>12-AVINYONET DE PUIGVENTOS</v>
      </c>
    </row>
    <row r="2464" spans="1:5" x14ac:dyDescent="0.3">
      <c r="A2464" s="12">
        <v>17</v>
      </c>
      <c r="B2464" s="14">
        <v>13</v>
      </c>
      <c r="C2464" s="12" t="s">
        <v>2612</v>
      </c>
      <c r="E2464" t="str">
        <f t="shared" si="38"/>
        <v>13-BEGUR</v>
      </c>
    </row>
    <row r="2465" spans="1:5" x14ac:dyDescent="0.3">
      <c r="A2465" s="12">
        <v>17</v>
      </c>
      <c r="B2465" s="14">
        <v>14</v>
      </c>
      <c r="C2465" s="12" t="s">
        <v>2613</v>
      </c>
      <c r="E2465" t="str">
        <f t="shared" si="38"/>
        <v>14-VAJOL, LA</v>
      </c>
    </row>
    <row r="2466" spans="1:5" x14ac:dyDescent="0.3">
      <c r="A2466" s="12">
        <v>17</v>
      </c>
      <c r="B2466" s="14">
        <v>15</v>
      </c>
      <c r="C2466" s="12" t="s">
        <v>2614</v>
      </c>
      <c r="E2466" t="str">
        <f t="shared" si="38"/>
        <v>15-BANYOLES</v>
      </c>
    </row>
    <row r="2467" spans="1:5" x14ac:dyDescent="0.3">
      <c r="A2467" s="12">
        <v>17</v>
      </c>
      <c r="B2467" s="14">
        <v>16</v>
      </c>
      <c r="C2467" s="12" t="s">
        <v>2615</v>
      </c>
      <c r="E2467" t="str">
        <f t="shared" si="38"/>
        <v>16-BASCARA</v>
      </c>
    </row>
    <row r="2468" spans="1:5" x14ac:dyDescent="0.3">
      <c r="A2468" s="12">
        <v>17</v>
      </c>
      <c r="B2468" s="14">
        <v>18</v>
      </c>
      <c r="C2468" s="12" t="s">
        <v>2616</v>
      </c>
      <c r="E2468" t="str">
        <f t="shared" si="38"/>
        <v>18-BELLCAIRE D'EMPORDA</v>
      </c>
    </row>
    <row r="2469" spans="1:5" x14ac:dyDescent="0.3">
      <c r="A2469" s="12">
        <v>17</v>
      </c>
      <c r="B2469" s="14">
        <v>19</v>
      </c>
      <c r="C2469" s="12" t="s">
        <v>2617</v>
      </c>
      <c r="E2469" t="str">
        <f t="shared" si="38"/>
        <v>19-BESALU</v>
      </c>
    </row>
    <row r="2470" spans="1:5" x14ac:dyDescent="0.3">
      <c r="A2470" s="12">
        <v>17</v>
      </c>
      <c r="B2470" s="14">
        <v>20</v>
      </c>
      <c r="C2470" s="12" t="s">
        <v>2618</v>
      </c>
      <c r="E2470" t="str">
        <f t="shared" si="38"/>
        <v>20-BESCANO</v>
      </c>
    </row>
    <row r="2471" spans="1:5" x14ac:dyDescent="0.3">
      <c r="A2471" s="12">
        <v>17</v>
      </c>
      <c r="B2471" s="14">
        <v>21</v>
      </c>
      <c r="C2471" s="12" t="s">
        <v>2619</v>
      </c>
      <c r="E2471" t="str">
        <f t="shared" si="38"/>
        <v>21-BEUDA</v>
      </c>
    </row>
    <row r="2472" spans="1:5" x14ac:dyDescent="0.3">
      <c r="A2472" s="12">
        <v>17</v>
      </c>
      <c r="B2472" s="14">
        <v>22</v>
      </c>
      <c r="C2472" s="12" t="s">
        <v>2620</v>
      </c>
      <c r="E2472" t="str">
        <f t="shared" si="38"/>
        <v>22-BISBAL D'EMPORDA, LA</v>
      </c>
    </row>
    <row r="2473" spans="1:5" x14ac:dyDescent="0.3">
      <c r="A2473" s="12">
        <v>17</v>
      </c>
      <c r="B2473" s="14">
        <v>23</v>
      </c>
      <c r="C2473" s="12" t="s">
        <v>2621</v>
      </c>
      <c r="E2473" t="str">
        <f t="shared" si="38"/>
        <v>23-BLANES</v>
      </c>
    </row>
    <row r="2474" spans="1:5" x14ac:dyDescent="0.3">
      <c r="A2474" s="12">
        <v>17</v>
      </c>
      <c r="B2474" s="14">
        <v>24</v>
      </c>
      <c r="C2474" s="12" t="s">
        <v>2622</v>
      </c>
      <c r="E2474" t="str">
        <f t="shared" si="38"/>
        <v>24-BOLVIR</v>
      </c>
    </row>
    <row r="2475" spans="1:5" x14ac:dyDescent="0.3">
      <c r="A2475" s="12">
        <v>17</v>
      </c>
      <c r="B2475" s="14">
        <v>25</v>
      </c>
      <c r="C2475" s="12" t="s">
        <v>2623</v>
      </c>
      <c r="E2475" t="str">
        <f t="shared" si="38"/>
        <v>25-BORDILS</v>
      </c>
    </row>
    <row r="2476" spans="1:5" x14ac:dyDescent="0.3">
      <c r="A2476" s="12">
        <v>17</v>
      </c>
      <c r="B2476" s="14">
        <v>26</v>
      </c>
      <c r="C2476" s="12" t="s">
        <v>2624</v>
      </c>
      <c r="E2476" t="str">
        <f t="shared" si="38"/>
        <v>26-BORRASSA</v>
      </c>
    </row>
    <row r="2477" spans="1:5" x14ac:dyDescent="0.3">
      <c r="A2477" s="12">
        <v>17</v>
      </c>
      <c r="B2477" s="14">
        <v>27</v>
      </c>
      <c r="C2477" s="12" t="s">
        <v>2625</v>
      </c>
      <c r="E2477" t="str">
        <f t="shared" si="38"/>
        <v>27-BREDA</v>
      </c>
    </row>
    <row r="2478" spans="1:5" x14ac:dyDescent="0.3">
      <c r="A2478" s="12">
        <v>17</v>
      </c>
      <c r="B2478" s="14">
        <v>28</v>
      </c>
      <c r="C2478" s="12" t="s">
        <v>2626</v>
      </c>
      <c r="E2478" t="str">
        <f t="shared" si="38"/>
        <v>28-BRUNYOLA</v>
      </c>
    </row>
    <row r="2479" spans="1:5" x14ac:dyDescent="0.3">
      <c r="A2479" s="12">
        <v>17</v>
      </c>
      <c r="B2479" s="14">
        <v>29</v>
      </c>
      <c r="C2479" s="12" t="s">
        <v>2627</v>
      </c>
      <c r="E2479" t="str">
        <f t="shared" si="38"/>
        <v>29-BOADELLA D'EMPORDA</v>
      </c>
    </row>
    <row r="2480" spans="1:5" x14ac:dyDescent="0.3">
      <c r="A2480" s="12">
        <v>17</v>
      </c>
      <c r="B2480" s="14">
        <v>30</v>
      </c>
      <c r="C2480" s="12" t="s">
        <v>1988</v>
      </c>
      <c r="E2480" t="str">
        <f t="shared" si="38"/>
        <v>30-CABANES</v>
      </c>
    </row>
    <row r="2481" spans="1:5" x14ac:dyDescent="0.3">
      <c r="A2481" s="12">
        <v>17</v>
      </c>
      <c r="B2481" s="14">
        <v>31</v>
      </c>
      <c r="C2481" s="12" t="s">
        <v>2628</v>
      </c>
      <c r="E2481" t="str">
        <f t="shared" si="38"/>
        <v>31-CABANELLES</v>
      </c>
    </row>
    <row r="2482" spans="1:5" x14ac:dyDescent="0.3">
      <c r="A2482" s="12">
        <v>17</v>
      </c>
      <c r="B2482" s="14">
        <v>32</v>
      </c>
      <c r="C2482" s="12" t="s">
        <v>2629</v>
      </c>
      <c r="E2482" t="str">
        <f t="shared" si="38"/>
        <v>32-CADAQUES</v>
      </c>
    </row>
    <row r="2483" spans="1:5" x14ac:dyDescent="0.3">
      <c r="A2483" s="12">
        <v>17</v>
      </c>
      <c r="B2483" s="14">
        <v>33</v>
      </c>
      <c r="C2483" s="12" t="s">
        <v>2630</v>
      </c>
      <c r="E2483" t="str">
        <f t="shared" si="38"/>
        <v>33-CALDES DE MALAVELLA</v>
      </c>
    </row>
    <row r="2484" spans="1:5" x14ac:dyDescent="0.3">
      <c r="A2484" s="12">
        <v>17</v>
      </c>
      <c r="B2484" s="14">
        <v>34</v>
      </c>
      <c r="C2484" s="12" t="s">
        <v>2631</v>
      </c>
      <c r="E2484" t="str">
        <f t="shared" si="38"/>
        <v>34-CALONGE</v>
      </c>
    </row>
    <row r="2485" spans="1:5" x14ac:dyDescent="0.3">
      <c r="A2485" s="12">
        <v>17</v>
      </c>
      <c r="B2485" s="14">
        <v>35</v>
      </c>
      <c r="C2485" s="12" t="s">
        <v>2632</v>
      </c>
      <c r="E2485" t="str">
        <f t="shared" si="38"/>
        <v>35-CAMOS</v>
      </c>
    </row>
    <row r="2486" spans="1:5" x14ac:dyDescent="0.3">
      <c r="A2486" s="12">
        <v>17</v>
      </c>
      <c r="B2486" s="14">
        <v>36</v>
      </c>
      <c r="C2486" s="12" t="s">
        <v>2633</v>
      </c>
      <c r="E2486" t="str">
        <f t="shared" si="38"/>
        <v>36-CAMPDEVANOL</v>
      </c>
    </row>
    <row r="2487" spans="1:5" x14ac:dyDescent="0.3">
      <c r="A2487" s="12">
        <v>17</v>
      </c>
      <c r="B2487" s="14">
        <v>37</v>
      </c>
      <c r="C2487" s="12" t="s">
        <v>2634</v>
      </c>
      <c r="E2487" t="str">
        <f t="shared" si="38"/>
        <v>37-CAMPELLES</v>
      </c>
    </row>
    <row r="2488" spans="1:5" x14ac:dyDescent="0.3">
      <c r="A2488" s="12">
        <v>17</v>
      </c>
      <c r="B2488" s="14">
        <v>38</v>
      </c>
      <c r="C2488" s="12" t="s">
        <v>2635</v>
      </c>
      <c r="E2488" t="str">
        <f t="shared" si="38"/>
        <v>38-CAMPLLONG</v>
      </c>
    </row>
    <row r="2489" spans="1:5" x14ac:dyDescent="0.3">
      <c r="A2489" s="12">
        <v>17</v>
      </c>
      <c r="B2489" s="14">
        <v>39</v>
      </c>
      <c r="C2489" s="12" t="s">
        <v>2636</v>
      </c>
      <c r="E2489" t="str">
        <f t="shared" si="38"/>
        <v>39-CAMPRODON</v>
      </c>
    </row>
    <row r="2490" spans="1:5" x14ac:dyDescent="0.3">
      <c r="A2490" s="12">
        <v>17</v>
      </c>
      <c r="B2490" s="14">
        <v>40</v>
      </c>
      <c r="C2490" s="12" t="s">
        <v>2637</v>
      </c>
      <c r="E2490" t="str">
        <f t="shared" si="38"/>
        <v>40-CANET D'ADRI</v>
      </c>
    </row>
    <row r="2491" spans="1:5" x14ac:dyDescent="0.3">
      <c r="A2491" s="12">
        <v>17</v>
      </c>
      <c r="B2491" s="14">
        <v>41</v>
      </c>
      <c r="C2491" s="12" t="s">
        <v>2638</v>
      </c>
      <c r="E2491" t="str">
        <f t="shared" si="38"/>
        <v>41-CANTALLOPS</v>
      </c>
    </row>
    <row r="2492" spans="1:5" x14ac:dyDescent="0.3">
      <c r="A2492" s="12">
        <v>17</v>
      </c>
      <c r="B2492" s="14">
        <v>42</v>
      </c>
      <c r="C2492" s="12" t="s">
        <v>2639</v>
      </c>
      <c r="E2492" t="str">
        <f t="shared" si="38"/>
        <v>42-CAPMANY</v>
      </c>
    </row>
    <row r="2493" spans="1:5" x14ac:dyDescent="0.3">
      <c r="A2493" s="12">
        <v>17</v>
      </c>
      <c r="B2493" s="14">
        <v>43</v>
      </c>
      <c r="C2493" s="12" t="s">
        <v>2640</v>
      </c>
      <c r="E2493" t="str">
        <f t="shared" si="38"/>
        <v>43-QUERALBS</v>
      </c>
    </row>
    <row r="2494" spans="1:5" x14ac:dyDescent="0.3">
      <c r="A2494" s="12">
        <v>17</v>
      </c>
      <c r="B2494" s="14">
        <v>44</v>
      </c>
      <c r="C2494" s="12" t="s">
        <v>2641</v>
      </c>
      <c r="E2494" t="str">
        <f t="shared" si="38"/>
        <v>44-CASSA DE LA SELVA</v>
      </c>
    </row>
    <row r="2495" spans="1:5" x14ac:dyDescent="0.3">
      <c r="A2495" s="12">
        <v>17</v>
      </c>
      <c r="B2495" s="14">
        <v>46</v>
      </c>
      <c r="C2495" s="12" t="s">
        <v>2642</v>
      </c>
      <c r="E2495" t="str">
        <f t="shared" si="38"/>
        <v>46-CASTELLFOLLIT DE LA ROCA</v>
      </c>
    </row>
    <row r="2496" spans="1:5" x14ac:dyDescent="0.3">
      <c r="A2496" s="12">
        <v>17</v>
      </c>
      <c r="B2496" s="14">
        <v>47</v>
      </c>
      <c r="C2496" s="12" t="s">
        <v>2643</v>
      </c>
      <c r="E2496" t="str">
        <f t="shared" si="38"/>
        <v>47-CASTELLO D'EMPURIES</v>
      </c>
    </row>
    <row r="2497" spans="1:5" x14ac:dyDescent="0.3">
      <c r="A2497" s="12">
        <v>17</v>
      </c>
      <c r="B2497" s="14">
        <v>48</v>
      </c>
      <c r="C2497" s="12" t="s">
        <v>2644</v>
      </c>
      <c r="E2497" t="str">
        <f t="shared" si="38"/>
        <v>48-CASTELL-PLATJA D'ARO</v>
      </c>
    </row>
    <row r="2498" spans="1:5" x14ac:dyDescent="0.3">
      <c r="A2498" s="12">
        <v>17</v>
      </c>
      <c r="B2498" s="14">
        <v>49</v>
      </c>
      <c r="C2498" s="12" t="s">
        <v>2645</v>
      </c>
      <c r="E2498" t="str">
        <f t="shared" si="38"/>
        <v>49-CELRA</v>
      </c>
    </row>
    <row r="2499" spans="1:5" x14ac:dyDescent="0.3">
      <c r="A2499" s="12">
        <v>17</v>
      </c>
      <c r="B2499" s="14">
        <v>50</v>
      </c>
      <c r="C2499" s="12" t="s">
        <v>2646</v>
      </c>
      <c r="E2499" t="str">
        <f t="shared" ref="E2499:E2562" si="39">CONCATENATE(B2499,"-",C2499)</f>
        <v>50-CERVIA DE TER</v>
      </c>
    </row>
    <row r="2500" spans="1:5" x14ac:dyDescent="0.3">
      <c r="A2500" s="12">
        <v>17</v>
      </c>
      <c r="B2500" s="14">
        <v>51</v>
      </c>
      <c r="C2500" s="12" t="s">
        <v>2647</v>
      </c>
      <c r="E2500" t="str">
        <f t="shared" si="39"/>
        <v>51-CISTELLA</v>
      </c>
    </row>
    <row r="2501" spans="1:5" x14ac:dyDescent="0.3">
      <c r="A2501" s="12">
        <v>17</v>
      </c>
      <c r="B2501" s="14">
        <v>52</v>
      </c>
      <c r="C2501" s="12" t="s">
        <v>2648</v>
      </c>
      <c r="E2501" t="str">
        <f t="shared" si="39"/>
        <v>52-SIURANA</v>
      </c>
    </row>
    <row r="2502" spans="1:5" x14ac:dyDescent="0.3">
      <c r="A2502" s="12">
        <v>17</v>
      </c>
      <c r="B2502" s="14">
        <v>54</v>
      </c>
      <c r="C2502" s="12" t="s">
        <v>2649</v>
      </c>
      <c r="E2502" t="str">
        <f t="shared" si="39"/>
        <v>54-COLERA</v>
      </c>
    </row>
    <row r="2503" spans="1:5" x14ac:dyDescent="0.3">
      <c r="A2503" s="12">
        <v>17</v>
      </c>
      <c r="B2503" s="14">
        <v>55</v>
      </c>
      <c r="C2503" s="12" t="s">
        <v>2650</v>
      </c>
      <c r="E2503" t="str">
        <f t="shared" si="39"/>
        <v>55-COLOMERS</v>
      </c>
    </row>
    <row r="2504" spans="1:5" x14ac:dyDescent="0.3">
      <c r="A2504" s="12">
        <v>17</v>
      </c>
      <c r="B2504" s="14">
        <v>56</v>
      </c>
      <c r="C2504" s="12" t="s">
        <v>2651</v>
      </c>
      <c r="E2504" t="str">
        <f t="shared" si="39"/>
        <v>56-CORNELLA DEL TERRI</v>
      </c>
    </row>
    <row r="2505" spans="1:5" x14ac:dyDescent="0.3">
      <c r="A2505" s="12">
        <v>17</v>
      </c>
      <c r="B2505" s="14">
        <v>57</v>
      </c>
      <c r="C2505" s="12" t="s">
        <v>2652</v>
      </c>
      <c r="E2505" t="str">
        <f t="shared" si="39"/>
        <v>57-COR?A</v>
      </c>
    </row>
    <row r="2506" spans="1:5" x14ac:dyDescent="0.3">
      <c r="A2506" s="12">
        <v>17</v>
      </c>
      <c r="B2506" s="14">
        <v>58</v>
      </c>
      <c r="C2506" s="12" t="s">
        <v>2653</v>
      </c>
      <c r="E2506" t="str">
        <f t="shared" si="39"/>
        <v>58-CRESPIA</v>
      </c>
    </row>
    <row r="2507" spans="1:5" x14ac:dyDescent="0.3">
      <c r="A2507" s="12">
        <v>17</v>
      </c>
      <c r="B2507" s="14">
        <v>60</v>
      </c>
      <c r="C2507" s="12" t="s">
        <v>2654</v>
      </c>
      <c r="E2507" t="str">
        <f t="shared" si="39"/>
        <v>60-DARNIUS</v>
      </c>
    </row>
    <row r="2508" spans="1:5" x14ac:dyDescent="0.3">
      <c r="A2508" s="12">
        <v>17</v>
      </c>
      <c r="B2508" s="14">
        <v>61</v>
      </c>
      <c r="C2508" s="12" t="s">
        <v>2655</v>
      </c>
      <c r="E2508" t="str">
        <f t="shared" si="39"/>
        <v>61-DAS</v>
      </c>
    </row>
    <row r="2509" spans="1:5" x14ac:dyDescent="0.3">
      <c r="A2509" s="12">
        <v>17</v>
      </c>
      <c r="B2509" s="14">
        <v>62</v>
      </c>
      <c r="C2509" s="12" t="s">
        <v>2656</v>
      </c>
      <c r="E2509" t="str">
        <f t="shared" si="39"/>
        <v>62-ESCALA, L'</v>
      </c>
    </row>
    <row r="2510" spans="1:5" x14ac:dyDescent="0.3">
      <c r="A2510" s="12">
        <v>17</v>
      </c>
      <c r="B2510" s="14">
        <v>63</v>
      </c>
      <c r="C2510" s="12" t="s">
        <v>2657</v>
      </c>
      <c r="E2510" t="str">
        <f t="shared" si="39"/>
        <v>63-ESPINELVES</v>
      </c>
    </row>
    <row r="2511" spans="1:5" x14ac:dyDescent="0.3">
      <c r="A2511" s="12">
        <v>17</v>
      </c>
      <c r="B2511" s="14">
        <v>64</v>
      </c>
      <c r="C2511" s="12" t="s">
        <v>2658</v>
      </c>
      <c r="E2511" t="str">
        <f t="shared" si="39"/>
        <v>64-ESPOLLA</v>
      </c>
    </row>
    <row r="2512" spans="1:5" x14ac:dyDescent="0.3">
      <c r="A2512" s="12">
        <v>17</v>
      </c>
      <c r="B2512" s="14">
        <v>65</v>
      </c>
      <c r="C2512" s="12" t="s">
        <v>2659</v>
      </c>
      <c r="E2512" t="str">
        <f t="shared" si="39"/>
        <v>65-ESPONELLA</v>
      </c>
    </row>
    <row r="2513" spans="1:5" x14ac:dyDescent="0.3">
      <c r="A2513" s="12">
        <v>17</v>
      </c>
      <c r="B2513" s="14">
        <v>66</v>
      </c>
      <c r="C2513" s="12" t="s">
        <v>2660</v>
      </c>
      <c r="E2513" t="str">
        <f t="shared" si="39"/>
        <v>66-FIGUERES</v>
      </c>
    </row>
    <row r="2514" spans="1:5" x14ac:dyDescent="0.3">
      <c r="A2514" s="12">
        <v>17</v>
      </c>
      <c r="B2514" s="14">
        <v>67</v>
      </c>
      <c r="C2514" s="12" t="s">
        <v>2661</v>
      </c>
      <c r="E2514" t="str">
        <f t="shared" si="39"/>
        <v>67-FLA?A</v>
      </c>
    </row>
    <row r="2515" spans="1:5" x14ac:dyDescent="0.3">
      <c r="A2515" s="12">
        <v>17</v>
      </c>
      <c r="B2515" s="14">
        <v>68</v>
      </c>
      <c r="C2515" s="12" t="s">
        <v>2662</v>
      </c>
      <c r="E2515" t="str">
        <f t="shared" si="39"/>
        <v>68-FOIXA</v>
      </c>
    </row>
    <row r="2516" spans="1:5" x14ac:dyDescent="0.3">
      <c r="A2516" s="12">
        <v>17</v>
      </c>
      <c r="B2516" s="14">
        <v>69</v>
      </c>
      <c r="C2516" s="12" t="s">
        <v>2663</v>
      </c>
      <c r="E2516" t="str">
        <f t="shared" si="39"/>
        <v>69-FONTANALS DE CERDANYA</v>
      </c>
    </row>
    <row r="2517" spans="1:5" x14ac:dyDescent="0.3">
      <c r="A2517" s="12">
        <v>17</v>
      </c>
      <c r="B2517" s="14">
        <v>70</v>
      </c>
      <c r="C2517" s="12" t="s">
        <v>2664</v>
      </c>
      <c r="E2517" t="str">
        <f t="shared" si="39"/>
        <v>70-FONTANILLES</v>
      </c>
    </row>
    <row r="2518" spans="1:5" x14ac:dyDescent="0.3">
      <c r="A2518" s="12">
        <v>17</v>
      </c>
      <c r="B2518" s="14">
        <v>71</v>
      </c>
      <c r="C2518" s="12" t="s">
        <v>2665</v>
      </c>
      <c r="E2518" t="str">
        <f t="shared" si="39"/>
        <v>71-FONTCOBERTA</v>
      </c>
    </row>
    <row r="2519" spans="1:5" x14ac:dyDescent="0.3">
      <c r="A2519" s="12">
        <v>17</v>
      </c>
      <c r="B2519" s="14">
        <v>73</v>
      </c>
      <c r="C2519" s="12" t="s">
        <v>2666</v>
      </c>
      <c r="E2519" t="str">
        <f t="shared" si="39"/>
        <v>73-FORNELLS DE LA SELVA</v>
      </c>
    </row>
    <row r="2520" spans="1:5" x14ac:dyDescent="0.3">
      <c r="A2520" s="12">
        <v>17</v>
      </c>
      <c r="B2520" s="14">
        <v>74</v>
      </c>
      <c r="C2520" s="12" t="s">
        <v>2667</v>
      </c>
      <c r="E2520" t="str">
        <f t="shared" si="39"/>
        <v>74-FORTIA</v>
      </c>
    </row>
    <row r="2521" spans="1:5" x14ac:dyDescent="0.3">
      <c r="A2521" s="12">
        <v>17</v>
      </c>
      <c r="B2521" s="14">
        <v>75</v>
      </c>
      <c r="C2521" s="12" t="s">
        <v>2668</v>
      </c>
      <c r="E2521" t="str">
        <f t="shared" si="39"/>
        <v>75-GARRIGAS</v>
      </c>
    </row>
    <row r="2522" spans="1:5" x14ac:dyDescent="0.3">
      <c r="A2522" s="12">
        <v>17</v>
      </c>
      <c r="B2522" s="14">
        <v>76</v>
      </c>
      <c r="C2522" s="12" t="s">
        <v>2669</v>
      </c>
      <c r="E2522" t="str">
        <f t="shared" si="39"/>
        <v>76-GARRIGOLES</v>
      </c>
    </row>
    <row r="2523" spans="1:5" x14ac:dyDescent="0.3">
      <c r="A2523" s="12">
        <v>17</v>
      </c>
      <c r="B2523" s="14">
        <v>77</v>
      </c>
      <c r="C2523" s="12" t="s">
        <v>2670</v>
      </c>
      <c r="E2523" t="str">
        <f t="shared" si="39"/>
        <v>77-GARRIGUELLA</v>
      </c>
    </row>
    <row r="2524" spans="1:5" x14ac:dyDescent="0.3">
      <c r="A2524" s="12">
        <v>17</v>
      </c>
      <c r="B2524" s="14">
        <v>78</v>
      </c>
      <c r="C2524" s="12" t="s">
        <v>2671</v>
      </c>
      <c r="E2524" t="str">
        <f t="shared" si="39"/>
        <v>78-GER</v>
      </c>
    </row>
    <row r="2525" spans="1:5" x14ac:dyDescent="0.3">
      <c r="A2525" s="12">
        <v>17</v>
      </c>
      <c r="B2525" s="14">
        <v>79</v>
      </c>
      <c r="C2525" s="12" t="s">
        <v>126</v>
      </c>
      <c r="E2525" t="str">
        <f t="shared" si="39"/>
        <v>79-GIRONA</v>
      </c>
    </row>
    <row r="2526" spans="1:5" x14ac:dyDescent="0.3">
      <c r="A2526" s="12">
        <v>17</v>
      </c>
      <c r="B2526" s="14">
        <v>80</v>
      </c>
      <c r="C2526" s="12" t="s">
        <v>2672</v>
      </c>
      <c r="E2526" t="str">
        <f t="shared" si="39"/>
        <v>80-GOMBREN</v>
      </c>
    </row>
    <row r="2527" spans="1:5" x14ac:dyDescent="0.3">
      <c r="A2527" s="12">
        <v>17</v>
      </c>
      <c r="B2527" s="14">
        <v>81</v>
      </c>
      <c r="C2527" s="12" t="s">
        <v>2673</v>
      </c>
      <c r="E2527" t="str">
        <f t="shared" si="39"/>
        <v>81-GUALTA</v>
      </c>
    </row>
    <row r="2528" spans="1:5" x14ac:dyDescent="0.3">
      <c r="A2528" s="12">
        <v>17</v>
      </c>
      <c r="B2528" s="14">
        <v>82</v>
      </c>
      <c r="C2528" s="12" t="s">
        <v>2674</v>
      </c>
      <c r="E2528" t="str">
        <f t="shared" si="39"/>
        <v>82-GUILS DE CERDANYA</v>
      </c>
    </row>
    <row r="2529" spans="1:5" x14ac:dyDescent="0.3">
      <c r="A2529" s="12">
        <v>17</v>
      </c>
      <c r="B2529" s="14">
        <v>83</v>
      </c>
      <c r="C2529" s="12" t="s">
        <v>2675</v>
      </c>
      <c r="E2529" t="str">
        <f t="shared" si="39"/>
        <v>83-HOSTALRIC</v>
      </c>
    </row>
    <row r="2530" spans="1:5" x14ac:dyDescent="0.3">
      <c r="A2530" s="12">
        <v>17</v>
      </c>
      <c r="B2530" s="14">
        <v>84</v>
      </c>
      <c r="C2530" s="12" t="s">
        <v>2676</v>
      </c>
      <c r="E2530" t="str">
        <f t="shared" si="39"/>
        <v>84-ISOVOL</v>
      </c>
    </row>
    <row r="2531" spans="1:5" x14ac:dyDescent="0.3">
      <c r="A2531" s="12">
        <v>17</v>
      </c>
      <c r="B2531" s="14">
        <v>85</v>
      </c>
      <c r="C2531" s="12" t="s">
        <v>2677</v>
      </c>
      <c r="E2531" t="str">
        <f t="shared" si="39"/>
        <v>85-JAFRE</v>
      </c>
    </row>
    <row r="2532" spans="1:5" x14ac:dyDescent="0.3">
      <c r="A2532" s="12">
        <v>17</v>
      </c>
      <c r="B2532" s="14">
        <v>86</v>
      </c>
      <c r="C2532" s="12" t="s">
        <v>2678</v>
      </c>
      <c r="E2532" t="str">
        <f t="shared" si="39"/>
        <v>86-JONQUERA, LA</v>
      </c>
    </row>
    <row r="2533" spans="1:5" x14ac:dyDescent="0.3">
      <c r="A2533" s="12">
        <v>17</v>
      </c>
      <c r="B2533" s="14">
        <v>87</v>
      </c>
      <c r="C2533" s="12" t="s">
        <v>2679</v>
      </c>
      <c r="E2533" t="str">
        <f t="shared" si="39"/>
        <v>87-JUIA</v>
      </c>
    </row>
    <row r="2534" spans="1:5" x14ac:dyDescent="0.3">
      <c r="A2534" s="12">
        <v>17</v>
      </c>
      <c r="B2534" s="14">
        <v>88</v>
      </c>
      <c r="C2534" s="12" t="s">
        <v>2680</v>
      </c>
      <c r="E2534" t="str">
        <f t="shared" si="39"/>
        <v>88-LLADO</v>
      </c>
    </row>
    <row r="2535" spans="1:5" x14ac:dyDescent="0.3">
      <c r="A2535" s="12">
        <v>17</v>
      </c>
      <c r="B2535" s="14">
        <v>89</v>
      </c>
      <c r="C2535" s="12" t="s">
        <v>2681</v>
      </c>
      <c r="E2535" t="str">
        <f t="shared" si="39"/>
        <v>89-LLAGOSTERA</v>
      </c>
    </row>
    <row r="2536" spans="1:5" x14ac:dyDescent="0.3">
      <c r="A2536" s="12">
        <v>17</v>
      </c>
      <c r="B2536" s="14">
        <v>90</v>
      </c>
      <c r="C2536" s="12" t="s">
        <v>2682</v>
      </c>
      <c r="E2536" t="str">
        <f t="shared" si="39"/>
        <v>90-LLAMBILLES</v>
      </c>
    </row>
    <row r="2537" spans="1:5" x14ac:dyDescent="0.3">
      <c r="A2537" s="12">
        <v>17</v>
      </c>
      <c r="B2537" s="14">
        <v>91</v>
      </c>
      <c r="C2537" s="12" t="s">
        <v>2683</v>
      </c>
      <c r="E2537" t="str">
        <f t="shared" si="39"/>
        <v>91-LLANARS</v>
      </c>
    </row>
    <row r="2538" spans="1:5" x14ac:dyDescent="0.3">
      <c r="A2538" s="12">
        <v>17</v>
      </c>
      <c r="B2538" s="14">
        <v>92</v>
      </c>
      <c r="C2538" s="12" t="s">
        <v>2684</v>
      </c>
      <c r="E2538" t="str">
        <f t="shared" si="39"/>
        <v>92-LLAN?A</v>
      </c>
    </row>
    <row r="2539" spans="1:5" x14ac:dyDescent="0.3">
      <c r="A2539" s="12">
        <v>17</v>
      </c>
      <c r="B2539" s="14">
        <v>93</v>
      </c>
      <c r="C2539" s="12" t="s">
        <v>2685</v>
      </c>
      <c r="E2539" t="str">
        <f t="shared" si="39"/>
        <v>93-LLERS</v>
      </c>
    </row>
    <row r="2540" spans="1:5" x14ac:dyDescent="0.3">
      <c r="A2540" s="12">
        <v>17</v>
      </c>
      <c r="B2540" s="14">
        <v>94</v>
      </c>
      <c r="C2540" s="12" t="s">
        <v>2686</v>
      </c>
      <c r="E2540" t="str">
        <f t="shared" si="39"/>
        <v>94-LLIVIA</v>
      </c>
    </row>
    <row r="2541" spans="1:5" x14ac:dyDescent="0.3">
      <c r="A2541" s="12">
        <v>17</v>
      </c>
      <c r="B2541" s="14">
        <v>95</v>
      </c>
      <c r="C2541" s="12" t="s">
        <v>2687</v>
      </c>
      <c r="E2541" t="str">
        <f t="shared" si="39"/>
        <v>95-LLORET DE MAR</v>
      </c>
    </row>
    <row r="2542" spans="1:5" x14ac:dyDescent="0.3">
      <c r="A2542" s="12">
        <v>17</v>
      </c>
      <c r="B2542" s="14">
        <v>96</v>
      </c>
      <c r="C2542" s="12" t="s">
        <v>2688</v>
      </c>
      <c r="E2542" t="str">
        <f t="shared" si="39"/>
        <v>96-LLOSSES, LES</v>
      </c>
    </row>
    <row r="2543" spans="1:5" x14ac:dyDescent="0.3">
      <c r="A2543" s="12">
        <v>17</v>
      </c>
      <c r="B2543" s="14">
        <v>97</v>
      </c>
      <c r="C2543" s="12" t="s">
        <v>2689</v>
      </c>
      <c r="E2543" t="str">
        <f t="shared" si="39"/>
        <v>97-MADREMANYA</v>
      </c>
    </row>
    <row r="2544" spans="1:5" x14ac:dyDescent="0.3">
      <c r="A2544" s="12">
        <v>17</v>
      </c>
      <c r="B2544" s="14">
        <v>98</v>
      </c>
      <c r="C2544" s="12" t="s">
        <v>2690</v>
      </c>
      <c r="E2544" t="str">
        <f t="shared" si="39"/>
        <v>98-MAIA DE MONTCAL</v>
      </c>
    </row>
    <row r="2545" spans="1:5" x14ac:dyDescent="0.3">
      <c r="A2545" s="12">
        <v>17</v>
      </c>
      <c r="B2545" s="14">
        <v>99</v>
      </c>
      <c r="C2545" s="12" t="s">
        <v>2691</v>
      </c>
      <c r="E2545" t="str">
        <f t="shared" si="39"/>
        <v>99-MERANGES</v>
      </c>
    </row>
    <row r="2546" spans="1:5" x14ac:dyDescent="0.3">
      <c r="A2546" s="12">
        <v>17</v>
      </c>
      <c r="B2546" s="14">
        <v>100</v>
      </c>
      <c r="C2546" s="12" t="s">
        <v>2692</v>
      </c>
      <c r="E2546" t="str">
        <f t="shared" si="39"/>
        <v>100-MASARAC</v>
      </c>
    </row>
    <row r="2547" spans="1:5" x14ac:dyDescent="0.3">
      <c r="A2547" s="12">
        <v>17</v>
      </c>
      <c r="B2547" s="14">
        <v>101</v>
      </c>
      <c r="C2547" s="12" t="s">
        <v>2693</v>
      </c>
      <c r="E2547" t="str">
        <f t="shared" si="39"/>
        <v>101-MASSANES</v>
      </c>
    </row>
    <row r="2548" spans="1:5" x14ac:dyDescent="0.3">
      <c r="A2548" s="12">
        <v>17</v>
      </c>
      <c r="B2548" s="14">
        <v>102</v>
      </c>
      <c r="C2548" s="12" t="s">
        <v>2694</v>
      </c>
      <c r="E2548" t="str">
        <f t="shared" si="39"/>
        <v>102-MA?ANET DE CABRENYS</v>
      </c>
    </row>
    <row r="2549" spans="1:5" x14ac:dyDescent="0.3">
      <c r="A2549" s="12">
        <v>17</v>
      </c>
      <c r="B2549" s="14">
        <v>103</v>
      </c>
      <c r="C2549" s="12" t="s">
        <v>2695</v>
      </c>
      <c r="E2549" t="str">
        <f t="shared" si="39"/>
        <v>103-MA?ANET DE LA SELVA</v>
      </c>
    </row>
    <row r="2550" spans="1:5" x14ac:dyDescent="0.3">
      <c r="A2550" s="12">
        <v>17</v>
      </c>
      <c r="B2550" s="14">
        <v>105</v>
      </c>
      <c r="C2550" s="12" t="s">
        <v>2696</v>
      </c>
      <c r="E2550" t="str">
        <f t="shared" si="39"/>
        <v>105-MIERES</v>
      </c>
    </row>
    <row r="2551" spans="1:5" x14ac:dyDescent="0.3">
      <c r="A2551" s="12">
        <v>17</v>
      </c>
      <c r="B2551" s="14">
        <v>106</v>
      </c>
      <c r="C2551" s="12" t="s">
        <v>2697</v>
      </c>
      <c r="E2551" t="str">
        <f t="shared" si="39"/>
        <v>106-MOLLET DE PERALADA</v>
      </c>
    </row>
    <row r="2552" spans="1:5" x14ac:dyDescent="0.3">
      <c r="A2552" s="12">
        <v>17</v>
      </c>
      <c r="B2552" s="14">
        <v>107</v>
      </c>
      <c r="C2552" s="12" t="s">
        <v>2698</v>
      </c>
      <c r="E2552" t="str">
        <f t="shared" si="39"/>
        <v>107-MOLLO</v>
      </c>
    </row>
    <row r="2553" spans="1:5" x14ac:dyDescent="0.3">
      <c r="A2553" s="12">
        <v>17</v>
      </c>
      <c r="B2553" s="14">
        <v>109</v>
      </c>
      <c r="C2553" s="12" t="s">
        <v>2699</v>
      </c>
      <c r="E2553" t="str">
        <f t="shared" si="39"/>
        <v>109-MONTAGUT I OIX</v>
      </c>
    </row>
    <row r="2554" spans="1:5" x14ac:dyDescent="0.3">
      <c r="A2554" s="12">
        <v>17</v>
      </c>
      <c r="B2554" s="14">
        <v>110</v>
      </c>
      <c r="C2554" s="12" t="s">
        <v>2700</v>
      </c>
      <c r="E2554" t="str">
        <f t="shared" si="39"/>
        <v>110-MONT-RAS</v>
      </c>
    </row>
    <row r="2555" spans="1:5" x14ac:dyDescent="0.3">
      <c r="A2555" s="12">
        <v>17</v>
      </c>
      <c r="B2555" s="14">
        <v>111</v>
      </c>
      <c r="C2555" s="12" t="s">
        <v>2701</v>
      </c>
      <c r="E2555" t="str">
        <f t="shared" si="39"/>
        <v>111-NAVATA</v>
      </c>
    </row>
    <row r="2556" spans="1:5" x14ac:dyDescent="0.3">
      <c r="A2556" s="12">
        <v>17</v>
      </c>
      <c r="B2556" s="14">
        <v>112</v>
      </c>
      <c r="C2556" s="12" t="s">
        <v>2702</v>
      </c>
      <c r="E2556" t="str">
        <f t="shared" si="39"/>
        <v>112-OGASSA</v>
      </c>
    </row>
    <row r="2557" spans="1:5" x14ac:dyDescent="0.3">
      <c r="A2557" s="12">
        <v>17</v>
      </c>
      <c r="B2557" s="14">
        <v>114</v>
      </c>
      <c r="C2557" s="12" t="s">
        <v>2703</v>
      </c>
      <c r="E2557" t="str">
        <f t="shared" si="39"/>
        <v>114-OLOT</v>
      </c>
    </row>
    <row r="2558" spans="1:5" x14ac:dyDescent="0.3">
      <c r="A2558" s="12">
        <v>17</v>
      </c>
      <c r="B2558" s="14">
        <v>115</v>
      </c>
      <c r="C2558" s="12" t="s">
        <v>2704</v>
      </c>
      <c r="E2558" t="str">
        <f t="shared" si="39"/>
        <v>115-ORDIS</v>
      </c>
    </row>
    <row r="2559" spans="1:5" x14ac:dyDescent="0.3">
      <c r="A2559" s="12">
        <v>17</v>
      </c>
      <c r="B2559" s="14">
        <v>116</v>
      </c>
      <c r="C2559" s="12" t="s">
        <v>2705</v>
      </c>
      <c r="E2559" t="str">
        <f t="shared" si="39"/>
        <v>116-OSOR</v>
      </c>
    </row>
    <row r="2560" spans="1:5" x14ac:dyDescent="0.3">
      <c r="A2560" s="12">
        <v>17</v>
      </c>
      <c r="B2560" s="14">
        <v>117</v>
      </c>
      <c r="C2560" s="12" t="s">
        <v>2706</v>
      </c>
      <c r="E2560" t="str">
        <f t="shared" si="39"/>
        <v>117-PALAFRUGELL</v>
      </c>
    </row>
    <row r="2561" spans="1:5" x14ac:dyDescent="0.3">
      <c r="A2561" s="12">
        <v>17</v>
      </c>
      <c r="B2561" s="14">
        <v>118</v>
      </c>
      <c r="C2561" s="12" t="s">
        <v>2707</v>
      </c>
      <c r="E2561" t="str">
        <f t="shared" si="39"/>
        <v>118-PALAMOS</v>
      </c>
    </row>
    <row r="2562" spans="1:5" x14ac:dyDescent="0.3">
      <c r="A2562" s="12">
        <v>17</v>
      </c>
      <c r="B2562" s="14">
        <v>119</v>
      </c>
      <c r="C2562" s="12" t="s">
        <v>2708</v>
      </c>
      <c r="E2562" t="str">
        <f t="shared" si="39"/>
        <v>119-PALAU DE SANTA EULALIA</v>
      </c>
    </row>
    <row r="2563" spans="1:5" x14ac:dyDescent="0.3">
      <c r="A2563" s="12">
        <v>17</v>
      </c>
      <c r="B2563" s="14">
        <v>120</v>
      </c>
      <c r="C2563" s="12" t="s">
        <v>2709</v>
      </c>
      <c r="E2563" t="str">
        <f t="shared" ref="E2563:E2626" si="40">CONCATENATE(B2563,"-",C2563)</f>
        <v>120-PALAU-SAVERDERA</v>
      </c>
    </row>
    <row r="2564" spans="1:5" x14ac:dyDescent="0.3">
      <c r="A2564" s="12">
        <v>17</v>
      </c>
      <c r="B2564" s="14">
        <v>121</v>
      </c>
      <c r="C2564" s="12" t="s">
        <v>2710</v>
      </c>
      <c r="E2564" t="str">
        <f t="shared" si="40"/>
        <v>121-PALAU-SATOR</v>
      </c>
    </row>
    <row r="2565" spans="1:5" x14ac:dyDescent="0.3">
      <c r="A2565" s="12">
        <v>17</v>
      </c>
      <c r="B2565" s="14">
        <v>123</v>
      </c>
      <c r="C2565" s="12" t="s">
        <v>2711</v>
      </c>
      <c r="E2565" t="str">
        <f t="shared" si="40"/>
        <v>123-PALOL DE REVARDIT</v>
      </c>
    </row>
    <row r="2566" spans="1:5" x14ac:dyDescent="0.3">
      <c r="A2566" s="12">
        <v>17</v>
      </c>
      <c r="B2566" s="14">
        <v>124</v>
      </c>
      <c r="C2566" s="12" t="s">
        <v>2712</v>
      </c>
      <c r="E2566" t="str">
        <f t="shared" si="40"/>
        <v>124-PALS</v>
      </c>
    </row>
    <row r="2567" spans="1:5" x14ac:dyDescent="0.3">
      <c r="A2567" s="12">
        <v>17</v>
      </c>
      <c r="B2567" s="14">
        <v>125</v>
      </c>
      <c r="C2567" s="12" t="s">
        <v>2713</v>
      </c>
      <c r="E2567" t="str">
        <f t="shared" si="40"/>
        <v>125-PARDINES</v>
      </c>
    </row>
    <row r="2568" spans="1:5" x14ac:dyDescent="0.3">
      <c r="A2568" s="12">
        <v>17</v>
      </c>
      <c r="B2568" s="14">
        <v>126</v>
      </c>
      <c r="C2568" s="12" t="s">
        <v>2714</v>
      </c>
      <c r="E2568" t="str">
        <f t="shared" si="40"/>
        <v>126-PARLAVA</v>
      </c>
    </row>
    <row r="2569" spans="1:5" x14ac:dyDescent="0.3">
      <c r="A2569" s="12">
        <v>17</v>
      </c>
      <c r="B2569" s="14">
        <v>128</v>
      </c>
      <c r="C2569" s="12" t="s">
        <v>2715</v>
      </c>
      <c r="E2569" t="str">
        <f t="shared" si="40"/>
        <v>128-PAU</v>
      </c>
    </row>
    <row r="2570" spans="1:5" x14ac:dyDescent="0.3">
      <c r="A2570" s="12">
        <v>17</v>
      </c>
      <c r="B2570" s="14">
        <v>129</v>
      </c>
      <c r="C2570" s="12" t="s">
        <v>2716</v>
      </c>
      <c r="E2570" t="str">
        <f t="shared" si="40"/>
        <v>129-PEDRET I MARZA</v>
      </c>
    </row>
    <row r="2571" spans="1:5" x14ac:dyDescent="0.3">
      <c r="A2571" s="12">
        <v>17</v>
      </c>
      <c r="B2571" s="14">
        <v>130</v>
      </c>
      <c r="C2571" s="12" t="s">
        <v>2717</v>
      </c>
      <c r="E2571" t="str">
        <f t="shared" si="40"/>
        <v>130-PERA, LA</v>
      </c>
    </row>
    <row r="2572" spans="1:5" x14ac:dyDescent="0.3">
      <c r="A2572" s="12">
        <v>17</v>
      </c>
      <c r="B2572" s="14">
        <v>132</v>
      </c>
      <c r="C2572" s="12" t="s">
        <v>2718</v>
      </c>
      <c r="E2572" t="str">
        <f t="shared" si="40"/>
        <v>132-PERALADA</v>
      </c>
    </row>
    <row r="2573" spans="1:5" x14ac:dyDescent="0.3">
      <c r="A2573" s="12">
        <v>17</v>
      </c>
      <c r="B2573" s="14">
        <v>133</v>
      </c>
      <c r="C2573" s="12" t="s">
        <v>2719</v>
      </c>
      <c r="E2573" t="str">
        <f t="shared" si="40"/>
        <v>133-PLANES D'HOSTOLES, LES</v>
      </c>
    </row>
    <row r="2574" spans="1:5" x14ac:dyDescent="0.3">
      <c r="A2574" s="12">
        <v>17</v>
      </c>
      <c r="B2574" s="14">
        <v>134</v>
      </c>
      <c r="C2574" s="12" t="s">
        <v>2720</v>
      </c>
      <c r="E2574" t="str">
        <f t="shared" si="40"/>
        <v>134-PLANOLES</v>
      </c>
    </row>
    <row r="2575" spans="1:5" x14ac:dyDescent="0.3">
      <c r="A2575" s="12">
        <v>17</v>
      </c>
      <c r="B2575" s="14">
        <v>135</v>
      </c>
      <c r="C2575" s="12" t="s">
        <v>2721</v>
      </c>
      <c r="E2575" t="str">
        <f t="shared" si="40"/>
        <v>135-PONT DE MOLINS</v>
      </c>
    </row>
    <row r="2576" spans="1:5" x14ac:dyDescent="0.3">
      <c r="A2576" s="12">
        <v>17</v>
      </c>
      <c r="B2576" s="14">
        <v>136</v>
      </c>
      <c r="C2576" s="12" t="s">
        <v>2722</v>
      </c>
      <c r="E2576" t="str">
        <f t="shared" si="40"/>
        <v>136-PONTOS</v>
      </c>
    </row>
    <row r="2577" spans="1:5" x14ac:dyDescent="0.3">
      <c r="A2577" s="12">
        <v>17</v>
      </c>
      <c r="B2577" s="14">
        <v>137</v>
      </c>
      <c r="C2577" s="12" t="s">
        <v>2723</v>
      </c>
      <c r="E2577" t="str">
        <f t="shared" si="40"/>
        <v>137-PORQUERES</v>
      </c>
    </row>
    <row r="2578" spans="1:5" x14ac:dyDescent="0.3">
      <c r="A2578" s="12">
        <v>17</v>
      </c>
      <c r="B2578" s="14">
        <v>138</v>
      </c>
      <c r="C2578" s="12" t="s">
        <v>2724</v>
      </c>
      <c r="E2578" t="str">
        <f t="shared" si="40"/>
        <v>138-PORTBOU</v>
      </c>
    </row>
    <row r="2579" spans="1:5" x14ac:dyDescent="0.3">
      <c r="A2579" s="12">
        <v>17</v>
      </c>
      <c r="B2579" s="14">
        <v>139</v>
      </c>
      <c r="C2579" s="12" t="s">
        <v>2725</v>
      </c>
      <c r="E2579" t="str">
        <f t="shared" si="40"/>
        <v>139-PRESES, LES</v>
      </c>
    </row>
    <row r="2580" spans="1:5" x14ac:dyDescent="0.3">
      <c r="A2580" s="12">
        <v>17</v>
      </c>
      <c r="B2580" s="14">
        <v>140</v>
      </c>
      <c r="C2580" s="12" t="s">
        <v>2726</v>
      </c>
      <c r="E2580" t="str">
        <f t="shared" si="40"/>
        <v>140-PORT DE LA SELVA, EL</v>
      </c>
    </row>
    <row r="2581" spans="1:5" x14ac:dyDescent="0.3">
      <c r="A2581" s="12">
        <v>17</v>
      </c>
      <c r="B2581" s="14">
        <v>141</v>
      </c>
      <c r="C2581" s="12" t="s">
        <v>2727</v>
      </c>
      <c r="E2581" t="str">
        <f t="shared" si="40"/>
        <v>141-PUIGCERDA</v>
      </c>
    </row>
    <row r="2582" spans="1:5" x14ac:dyDescent="0.3">
      <c r="A2582" s="12">
        <v>17</v>
      </c>
      <c r="B2582" s="14">
        <v>142</v>
      </c>
      <c r="C2582" s="12" t="s">
        <v>2728</v>
      </c>
      <c r="E2582" t="str">
        <f t="shared" si="40"/>
        <v>142-QUART</v>
      </c>
    </row>
    <row r="2583" spans="1:5" x14ac:dyDescent="0.3">
      <c r="A2583" s="12">
        <v>17</v>
      </c>
      <c r="B2583" s="14">
        <v>143</v>
      </c>
      <c r="C2583" s="12" t="s">
        <v>2729</v>
      </c>
      <c r="E2583" t="str">
        <f t="shared" si="40"/>
        <v>143-RABOS</v>
      </c>
    </row>
    <row r="2584" spans="1:5" x14ac:dyDescent="0.3">
      <c r="A2584" s="12">
        <v>17</v>
      </c>
      <c r="B2584" s="14">
        <v>144</v>
      </c>
      <c r="C2584" s="12" t="s">
        <v>2730</v>
      </c>
      <c r="E2584" t="str">
        <f t="shared" si="40"/>
        <v>144-REGENCOS</v>
      </c>
    </row>
    <row r="2585" spans="1:5" x14ac:dyDescent="0.3">
      <c r="A2585" s="12">
        <v>17</v>
      </c>
      <c r="B2585" s="14">
        <v>145</v>
      </c>
      <c r="C2585" s="12" t="s">
        <v>2731</v>
      </c>
      <c r="E2585" t="str">
        <f t="shared" si="40"/>
        <v>145-RIBES DE FRESER</v>
      </c>
    </row>
    <row r="2586" spans="1:5" x14ac:dyDescent="0.3">
      <c r="A2586" s="12">
        <v>17</v>
      </c>
      <c r="B2586" s="14">
        <v>146</v>
      </c>
      <c r="C2586" s="12" t="s">
        <v>2732</v>
      </c>
      <c r="E2586" t="str">
        <f t="shared" si="40"/>
        <v>146-RIELLS I VIABREA</v>
      </c>
    </row>
    <row r="2587" spans="1:5" x14ac:dyDescent="0.3">
      <c r="A2587" s="12">
        <v>17</v>
      </c>
      <c r="B2587" s="14">
        <v>147</v>
      </c>
      <c r="C2587" s="12" t="s">
        <v>2733</v>
      </c>
      <c r="E2587" t="str">
        <f t="shared" si="40"/>
        <v>147-RIPOLL</v>
      </c>
    </row>
    <row r="2588" spans="1:5" x14ac:dyDescent="0.3">
      <c r="A2588" s="12">
        <v>17</v>
      </c>
      <c r="B2588" s="14">
        <v>148</v>
      </c>
      <c r="C2588" s="12" t="s">
        <v>2734</v>
      </c>
      <c r="E2588" t="str">
        <f t="shared" si="40"/>
        <v>148-RIUDARENES</v>
      </c>
    </row>
    <row r="2589" spans="1:5" x14ac:dyDescent="0.3">
      <c r="A2589" s="12">
        <v>17</v>
      </c>
      <c r="B2589" s="14">
        <v>149</v>
      </c>
      <c r="C2589" s="12" t="s">
        <v>2735</v>
      </c>
      <c r="E2589" t="str">
        <f t="shared" si="40"/>
        <v>149-RIUDAURA</v>
      </c>
    </row>
    <row r="2590" spans="1:5" x14ac:dyDescent="0.3">
      <c r="A2590" s="12">
        <v>17</v>
      </c>
      <c r="B2590" s="14">
        <v>150</v>
      </c>
      <c r="C2590" s="12" t="s">
        <v>2736</v>
      </c>
      <c r="E2590" t="str">
        <f t="shared" si="40"/>
        <v>150-RIUDELLOTS DE LA SELVA</v>
      </c>
    </row>
    <row r="2591" spans="1:5" x14ac:dyDescent="0.3">
      <c r="A2591" s="12">
        <v>17</v>
      </c>
      <c r="B2591" s="14">
        <v>151</v>
      </c>
      <c r="C2591" s="12" t="s">
        <v>2737</v>
      </c>
      <c r="E2591" t="str">
        <f t="shared" si="40"/>
        <v>151-RIUMORS</v>
      </c>
    </row>
    <row r="2592" spans="1:5" x14ac:dyDescent="0.3">
      <c r="A2592" s="12">
        <v>17</v>
      </c>
      <c r="B2592" s="14">
        <v>152</v>
      </c>
      <c r="C2592" s="12" t="s">
        <v>2738</v>
      </c>
      <c r="E2592" t="str">
        <f t="shared" si="40"/>
        <v>152-ROSES</v>
      </c>
    </row>
    <row r="2593" spans="1:5" x14ac:dyDescent="0.3">
      <c r="A2593" s="12">
        <v>17</v>
      </c>
      <c r="B2593" s="14">
        <v>153</v>
      </c>
      <c r="C2593" s="12" t="s">
        <v>2739</v>
      </c>
      <c r="E2593" t="str">
        <f t="shared" si="40"/>
        <v>153-RUPIA</v>
      </c>
    </row>
    <row r="2594" spans="1:5" x14ac:dyDescent="0.3">
      <c r="A2594" s="12">
        <v>17</v>
      </c>
      <c r="B2594" s="14">
        <v>154</v>
      </c>
      <c r="C2594" s="12" t="s">
        <v>2740</v>
      </c>
      <c r="E2594" t="str">
        <f t="shared" si="40"/>
        <v>154-SALES DE LLIERCA</v>
      </c>
    </row>
    <row r="2595" spans="1:5" x14ac:dyDescent="0.3">
      <c r="A2595" s="12">
        <v>17</v>
      </c>
      <c r="B2595" s="14">
        <v>155</v>
      </c>
      <c r="C2595" s="12" t="s">
        <v>2741</v>
      </c>
      <c r="E2595" t="str">
        <f t="shared" si="40"/>
        <v>155-SALT</v>
      </c>
    </row>
    <row r="2596" spans="1:5" x14ac:dyDescent="0.3">
      <c r="A2596" s="12">
        <v>17</v>
      </c>
      <c r="B2596" s="14">
        <v>157</v>
      </c>
      <c r="C2596" s="12" t="s">
        <v>2742</v>
      </c>
      <c r="E2596" t="str">
        <f t="shared" si="40"/>
        <v>157-SANT ANDREU SALOU</v>
      </c>
    </row>
    <row r="2597" spans="1:5" x14ac:dyDescent="0.3">
      <c r="A2597" s="12">
        <v>17</v>
      </c>
      <c r="B2597" s="14">
        <v>158</v>
      </c>
      <c r="C2597" s="12" t="s">
        <v>2743</v>
      </c>
      <c r="E2597" t="str">
        <f t="shared" si="40"/>
        <v>158-SANT CLIMENT SESCEBES</v>
      </c>
    </row>
    <row r="2598" spans="1:5" x14ac:dyDescent="0.3">
      <c r="A2598" s="12">
        <v>17</v>
      </c>
      <c r="B2598" s="14">
        <v>159</v>
      </c>
      <c r="C2598" s="12" t="s">
        <v>2744</v>
      </c>
      <c r="E2598" t="str">
        <f t="shared" si="40"/>
        <v>159-SANT FELIU DE BUIXALLEU</v>
      </c>
    </row>
    <row r="2599" spans="1:5" x14ac:dyDescent="0.3">
      <c r="A2599" s="12">
        <v>17</v>
      </c>
      <c r="B2599" s="14">
        <v>160</v>
      </c>
      <c r="C2599" s="12" t="s">
        <v>2745</v>
      </c>
      <c r="E2599" t="str">
        <f t="shared" si="40"/>
        <v>160-SANT FELIU DE GUIXOLS</v>
      </c>
    </row>
    <row r="2600" spans="1:5" x14ac:dyDescent="0.3">
      <c r="A2600" s="12">
        <v>17</v>
      </c>
      <c r="B2600" s="14">
        <v>161</v>
      </c>
      <c r="C2600" s="12" t="s">
        <v>2746</v>
      </c>
      <c r="E2600" t="str">
        <f t="shared" si="40"/>
        <v>161-SANT FELIU DE PALLEROLS</v>
      </c>
    </row>
    <row r="2601" spans="1:5" x14ac:dyDescent="0.3">
      <c r="A2601" s="12">
        <v>17</v>
      </c>
      <c r="B2601" s="14">
        <v>162</v>
      </c>
      <c r="C2601" s="12" t="s">
        <v>2747</v>
      </c>
      <c r="E2601" t="str">
        <f t="shared" si="40"/>
        <v>162-SANT FERRIOL</v>
      </c>
    </row>
    <row r="2602" spans="1:5" x14ac:dyDescent="0.3">
      <c r="A2602" s="12">
        <v>17</v>
      </c>
      <c r="B2602" s="14">
        <v>163</v>
      </c>
      <c r="C2602" s="12" t="s">
        <v>2748</v>
      </c>
      <c r="E2602" t="str">
        <f t="shared" si="40"/>
        <v>163-SANT GREGORI</v>
      </c>
    </row>
    <row r="2603" spans="1:5" x14ac:dyDescent="0.3">
      <c r="A2603" s="12">
        <v>17</v>
      </c>
      <c r="B2603" s="14">
        <v>164</v>
      </c>
      <c r="C2603" s="12" t="s">
        <v>2749</v>
      </c>
      <c r="E2603" t="str">
        <f t="shared" si="40"/>
        <v>164-SANT HILARI SACALM</v>
      </c>
    </row>
    <row r="2604" spans="1:5" x14ac:dyDescent="0.3">
      <c r="A2604" s="12">
        <v>17</v>
      </c>
      <c r="B2604" s="14">
        <v>165</v>
      </c>
      <c r="C2604" s="12" t="s">
        <v>2750</v>
      </c>
      <c r="E2604" t="str">
        <f t="shared" si="40"/>
        <v>165-SANT JAUME DE LLIERCA</v>
      </c>
    </row>
    <row r="2605" spans="1:5" x14ac:dyDescent="0.3">
      <c r="A2605" s="12">
        <v>17</v>
      </c>
      <c r="B2605" s="14">
        <v>166</v>
      </c>
      <c r="C2605" s="12" t="s">
        <v>2751</v>
      </c>
      <c r="E2605" t="str">
        <f t="shared" si="40"/>
        <v>166-SANT JORDI DESVALLS</v>
      </c>
    </row>
    <row r="2606" spans="1:5" x14ac:dyDescent="0.3">
      <c r="A2606" s="12">
        <v>17</v>
      </c>
      <c r="B2606" s="14">
        <v>167</v>
      </c>
      <c r="C2606" s="12" t="s">
        <v>2752</v>
      </c>
      <c r="E2606" t="str">
        <f t="shared" si="40"/>
        <v>167-SANT JOAN DE LES ABADESSES</v>
      </c>
    </row>
    <row r="2607" spans="1:5" x14ac:dyDescent="0.3">
      <c r="A2607" s="12">
        <v>17</v>
      </c>
      <c r="B2607" s="14">
        <v>168</v>
      </c>
      <c r="C2607" s="12" t="s">
        <v>2753</v>
      </c>
      <c r="E2607" t="str">
        <f t="shared" si="40"/>
        <v>168-SANT JOAN DE MOLLET</v>
      </c>
    </row>
    <row r="2608" spans="1:5" x14ac:dyDescent="0.3">
      <c r="A2608" s="12">
        <v>17</v>
      </c>
      <c r="B2608" s="14">
        <v>169</v>
      </c>
      <c r="C2608" s="12" t="s">
        <v>2754</v>
      </c>
      <c r="E2608" t="str">
        <f t="shared" si="40"/>
        <v>169-SANT JULIA DE RAMIS</v>
      </c>
    </row>
    <row r="2609" spans="1:5" x14ac:dyDescent="0.3">
      <c r="A2609" s="12">
        <v>17</v>
      </c>
      <c r="B2609" s="14">
        <v>170</v>
      </c>
      <c r="C2609" s="12" t="s">
        <v>2755</v>
      </c>
      <c r="E2609" t="str">
        <f t="shared" si="40"/>
        <v>170-VALLFOGONA DE RIPOLLES</v>
      </c>
    </row>
    <row r="2610" spans="1:5" x14ac:dyDescent="0.3">
      <c r="A2610" s="12">
        <v>17</v>
      </c>
      <c r="B2610" s="14">
        <v>171</v>
      </c>
      <c r="C2610" s="12" t="s">
        <v>2756</v>
      </c>
      <c r="E2610" t="str">
        <f t="shared" si="40"/>
        <v>171-SANT LLOREN? DE LA MUGA</v>
      </c>
    </row>
    <row r="2611" spans="1:5" x14ac:dyDescent="0.3">
      <c r="A2611" s="12">
        <v>17</v>
      </c>
      <c r="B2611" s="14">
        <v>172</v>
      </c>
      <c r="C2611" s="12" t="s">
        <v>2757</v>
      </c>
      <c r="E2611" t="str">
        <f t="shared" si="40"/>
        <v>172-SANT MARTI DE LLEMENA</v>
      </c>
    </row>
    <row r="2612" spans="1:5" x14ac:dyDescent="0.3">
      <c r="A2612" s="12">
        <v>17</v>
      </c>
      <c r="B2612" s="14">
        <v>173</v>
      </c>
      <c r="C2612" s="12" t="s">
        <v>2758</v>
      </c>
      <c r="E2612" t="str">
        <f t="shared" si="40"/>
        <v>173-SANT MARTI VELL</v>
      </c>
    </row>
    <row r="2613" spans="1:5" x14ac:dyDescent="0.3">
      <c r="A2613" s="12">
        <v>17</v>
      </c>
      <c r="B2613" s="14">
        <v>174</v>
      </c>
      <c r="C2613" s="12" t="s">
        <v>2759</v>
      </c>
      <c r="E2613" t="str">
        <f t="shared" si="40"/>
        <v>174-SANT MIQUEL DE CAMPMAJOR</v>
      </c>
    </row>
    <row r="2614" spans="1:5" x14ac:dyDescent="0.3">
      <c r="A2614" s="12">
        <v>17</v>
      </c>
      <c r="B2614" s="14">
        <v>175</v>
      </c>
      <c r="C2614" s="12" t="s">
        <v>2760</v>
      </c>
      <c r="E2614" t="str">
        <f t="shared" si="40"/>
        <v>175-SANT MIQUEL DE FLUVIA</v>
      </c>
    </row>
    <row r="2615" spans="1:5" x14ac:dyDescent="0.3">
      <c r="A2615" s="12">
        <v>17</v>
      </c>
      <c r="B2615" s="14">
        <v>176</v>
      </c>
      <c r="C2615" s="12" t="s">
        <v>2761</v>
      </c>
      <c r="E2615" t="str">
        <f t="shared" si="40"/>
        <v>176-SANT MORI</v>
      </c>
    </row>
    <row r="2616" spans="1:5" x14ac:dyDescent="0.3">
      <c r="A2616" s="12">
        <v>17</v>
      </c>
      <c r="B2616" s="14">
        <v>177</v>
      </c>
      <c r="C2616" s="12" t="s">
        <v>2762</v>
      </c>
      <c r="E2616" t="str">
        <f t="shared" si="40"/>
        <v>177-SANT PAU DE SEGURIES</v>
      </c>
    </row>
    <row r="2617" spans="1:5" x14ac:dyDescent="0.3">
      <c r="A2617" s="12">
        <v>17</v>
      </c>
      <c r="B2617" s="14">
        <v>178</v>
      </c>
      <c r="C2617" s="12" t="s">
        <v>2763</v>
      </c>
      <c r="E2617" t="str">
        <f t="shared" si="40"/>
        <v>178-SANT PERE PESCADOR</v>
      </c>
    </row>
    <row r="2618" spans="1:5" x14ac:dyDescent="0.3">
      <c r="A2618" s="12">
        <v>17</v>
      </c>
      <c r="B2618" s="14">
        <v>180</v>
      </c>
      <c r="C2618" s="12" t="s">
        <v>2764</v>
      </c>
      <c r="E2618" t="str">
        <f t="shared" si="40"/>
        <v>180-SANTA COLOMA DE FARNERS</v>
      </c>
    </row>
    <row r="2619" spans="1:5" x14ac:dyDescent="0.3">
      <c r="A2619" s="12">
        <v>17</v>
      </c>
      <c r="B2619" s="14">
        <v>181</v>
      </c>
      <c r="C2619" s="12" t="s">
        <v>2765</v>
      </c>
      <c r="E2619" t="str">
        <f t="shared" si="40"/>
        <v>181-SANTA CRISTINA D'ARO</v>
      </c>
    </row>
    <row r="2620" spans="1:5" x14ac:dyDescent="0.3">
      <c r="A2620" s="12">
        <v>17</v>
      </c>
      <c r="B2620" s="14">
        <v>182</v>
      </c>
      <c r="C2620" s="12" t="s">
        <v>2766</v>
      </c>
      <c r="E2620" t="str">
        <f t="shared" si="40"/>
        <v>182-SANTA LLOGAIA D'ALGUEMA</v>
      </c>
    </row>
    <row r="2621" spans="1:5" x14ac:dyDescent="0.3">
      <c r="A2621" s="12">
        <v>17</v>
      </c>
      <c r="B2621" s="14">
        <v>183</v>
      </c>
      <c r="C2621" s="12" t="s">
        <v>2767</v>
      </c>
      <c r="E2621" t="str">
        <f t="shared" si="40"/>
        <v>183-SANT ANIOL DE FINESTRES</v>
      </c>
    </row>
    <row r="2622" spans="1:5" x14ac:dyDescent="0.3">
      <c r="A2622" s="12">
        <v>17</v>
      </c>
      <c r="B2622" s="14">
        <v>184</v>
      </c>
      <c r="C2622" s="12" t="s">
        <v>2768</v>
      </c>
      <c r="E2622" t="str">
        <f t="shared" si="40"/>
        <v>184-SANTA PAU</v>
      </c>
    </row>
    <row r="2623" spans="1:5" x14ac:dyDescent="0.3">
      <c r="A2623" s="12">
        <v>17</v>
      </c>
      <c r="B2623" s="14">
        <v>185</v>
      </c>
      <c r="C2623" s="12" t="s">
        <v>2769</v>
      </c>
      <c r="E2623" t="str">
        <f t="shared" si="40"/>
        <v>185-SANT JOAN LES FONTS</v>
      </c>
    </row>
    <row r="2624" spans="1:5" x14ac:dyDescent="0.3">
      <c r="A2624" s="12">
        <v>17</v>
      </c>
      <c r="B2624" s="14">
        <v>186</v>
      </c>
      <c r="C2624" s="12" t="s">
        <v>2770</v>
      </c>
      <c r="E2624" t="str">
        <f t="shared" si="40"/>
        <v>186-SARRIA DE TER</v>
      </c>
    </row>
    <row r="2625" spans="1:5" x14ac:dyDescent="0.3">
      <c r="A2625" s="12">
        <v>17</v>
      </c>
      <c r="B2625" s="14">
        <v>187</v>
      </c>
      <c r="C2625" s="12" t="s">
        <v>2771</v>
      </c>
      <c r="E2625" t="str">
        <f t="shared" si="40"/>
        <v>187-SAUS</v>
      </c>
    </row>
    <row r="2626" spans="1:5" x14ac:dyDescent="0.3">
      <c r="A2626" s="12">
        <v>17</v>
      </c>
      <c r="B2626" s="14">
        <v>188</v>
      </c>
      <c r="C2626" s="12" t="s">
        <v>2772</v>
      </c>
      <c r="E2626" t="str">
        <f t="shared" si="40"/>
        <v>188-SELVA DE MAR, LA</v>
      </c>
    </row>
    <row r="2627" spans="1:5" x14ac:dyDescent="0.3">
      <c r="A2627" s="12">
        <v>17</v>
      </c>
      <c r="B2627" s="14">
        <v>189</v>
      </c>
      <c r="C2627" s="12" t="s">
        <v>2773</v>
      </c>
      <c r="E2627" t="str">
        <f t="shared" ref="E2627:E2690" si="41">CONCATENATE(B2627,"-",C2627)</f>
        <v>189-CELLERA DE TER, LA</v>
      </c>
    </row>
    <row r="2628" spans="1:5" x14ac:dyDescent="0.3">
      <c r="A2628" s="12">
        <v>17</v>
      </c>
      <c r="B2628" s="14">
        <v>190</v>
      </c>
      <c r="C2628" s="12" t="s">
        <v>2774</v>
      </c>
      <c r="E2628" t="str">
        <f t="shared" si="41"/>
        <v>190-SERINYA</v>
      </c>
    </row>
    <row r="2629" spans="1:5" x14ac:dyDescent="0.3">
      <c r="A2629" s="12">
        <v>17</v>
      </c>
      <c r="B2629" s="14">
        <v>191</v>
      </c>
      <c r="C2629" s="12" t="s">
        <v>2775</v>
      </c>
      <c r="E2629" t="str">
        <f t="shared" si="41"/>
        <v>191-SERRA DE DARO</v>
      </c>
    </row>
    <row r="2630" spans="1:5" x14ac:dyDescent="0.3">
      <c r="A2630" s="12">
        <v>17</v>
      </c>
      <c r="B2630" s="14">
        <v>192</v>
      </c>
      <c r="C2630" s="12" t="s">
        <v>2776</v>
      </c>
      <c r="E2630" t="str">
        <f t="shared" si="41"/>
        <v>192-SETCASES</v>
      </c>
    </row>
    <row r="2631" spans="1:5" x14ac:dyDescent="0.3">
      <c r="A2631" s="12">
        <v>17</v>
      </c>
      <c r="B2631" s="14">
        <v>193</v>
      </c>
      <c r="C2631" s="12" t="s">
        <v>2777</v>
      </c>
      <c r="E2631" t="str">
        <f t="shared" si="41"/>
        <v>193-SILS</v>
      </c>
    </row>
    <row r="2632" spans="1:5" x14ac:dyDescent="0.3">
      <c r="A2632" s="12">
        <v>17</v>
      </c>
      <c r="B2632" s="14">
        <v>194</v>
      </c>
      <c r="C2632" s="12" t="s">
        <v>2778</v>
      </c>
      <c r="E2632" t="str">
        <f t="shared" si="41"/>
        <v>194-SUSQUEDA</v>
      </c>
    </row>
    <row r="2633" spans="1:5" x14ac:dyDescent="0.3">
      <c r="A2633" s="12">
        <v>17</v>
      </c>
      <c r="B2633" s="14">
        <v>195</v>
      </c>
      <c r="C2633" s="12" t="s">
        <v>2779</v>
      </c>
      <c r="E2633" t="str">
        <f t="shared" si="41"/>
        <v>195-TALLADA D'EMPORDA, LA</v>
      </c>
    </row>
    <row r="2634" spans="1:5" x14ac:dyDescent="0.3">
      <c r="A2634" s="12">
        <v>17</v>
      </c>
      <c r="B2634" s="14">
        <v>196</v>
      </c>
      <c r="C2634" s="12" t="s">
        <v>2780</v>
      </c>
      <c r="E2634" t="str">
        <f t="shared" si="41"/>
        <v>196-TERRADES</v>
      </c>
    </row>
    <row r="2635" spans="1:5" x14ac:dyDescent="0.3">
      <c r="A2635" s="12">
        <v>17</v>
      </c>
      <c r="B2635" s="14">
        <v>197</v>
      </c>
      <c r="C2635" s="12" t="s">
        <v>2781</v>
      </c>
      <c r="E2635" t="str">
        <f t="shared" si="41"/>
        <v>197-TORRENT</v>
      </c>
    </row>
    <row r="2636" spans="1:5" x14ac:dyDescent="0.3">
      <c r="A2636" s="12">
        <v>17</v>
      </c>
      <c r="B2636" s="14">
        <v>198</v>
      </c>
      <c r="C2636" s="12" t="s">
        <v>2782</v>
      </c>
      <c r="E2636" t="str">
        <f t="shared" si="41"/>
        <v>198-TORROELLA DE FLUVIA</v>
      </c>
    </row>
    <row r="2637" spans="1:5" x14ac:dyDescent="0.3">
      <c r="A2637" s="12">
        <v>17</v>
      </c>
      <c r="B2637" s="14">
        <v>199</v>
      </c>
      <c r="C2637" s="12" t="s">
        <v>2783</v>
      </c>
      <c r="E2637" t="str">
        <f t="shared" si="41"/>
        <v>199-TORROELLA DE MONTGRI</v>
      </c>
    </row>
    <row r="2638" spans="1:5" x14ac:dyDescent="0.3">
      <c r="A2638" s="12">
        <v>17</v>
      </c>
      <c r="B2638" s="14">
        <v>200</v>
      </c>
      <c r="C2638" s="12" t="s">
        <v>2784</v>
      </c>
      <c r="E2638" t="str">
        <f t="shared" si="41"/>
        <v>200-TORTELLA</v>
      </c>
    </row>
    <row r="2639" spans="1:5" x14ac:dyDescent="0.3">
      <c r="A2639" s="12">
        <v>17</v>
      </c>
      <c r="B2639" s="14">
        <v>201</v>
      </c>
      <c r="C2639" s="12" t="s">
        <v>2785</v>
      </c>
      <c r="E2639" t="str">
        <f t="shared" si="41"/>
        <v>201-TOSES</v>
      </c>
    </row>
    <row r="2640" spans="1:5" x14ac:dyDescent="0.3">
      <c r="A2640" s="12">
        <v>17</v>
      </c>
      <c r="B2640" s="14">
        <v>202</v>
      </c>
      <c r="C2640" s="12" t="s">
        <v>2786</v>
      </c>
      <c r="E2640" t="str">
        <f t="shared" si="41"/>
        <v>202-TOSSA DE MAR</v>
      </c>
    </row>
    <row r="2641" spans="1:5" x14ac:dyDescent="0.3">
      <c r="A2641" s="12">
        <v>17</v>
      </c>
      <c r="B2641" s="14">
        <v>203</v>
      </c>
      <c r="C2641" s="12" t="s">
        <v>2787</v>
      </c>
      <c r="E2641" t="str">
        <f t="shared" si="41"/>
        <v>203-ULTRAMORT</v>
      </c>
    </row>
    <row r="2642" spans="1:5" x14ac:dyDescent="0.3">
      <c r="A2642" s="12">
        <v>17</v>
      </c>
      <c r="B2642" s="14">
        <v>204</v>
      </c>
      <c r="C2642" s="12" t="s">
        <v>2788</v>
      </c>
      <c r="E2642" t="str">
        <f t="shared" si="41"/>
        <v>204-ULLA</v>
      </c>
    </row>
    <row r="2643" spans="1:5" x14ac:dyDescent="0.3">
      <c r="A2643" s="12">
        <v>17</v>
      </c>
      <c r="B2643" s="14">
        <v>205</v>
      </c>
      <c r="C2643" s="12" t="s">
        <v>2789</v>
      </c>
      <c r="E2643" t="str">
        <f t="shared" si="41"/>
        <v>205-ULLASTRET</v>
      </c>
    </row>
    <row r="2644" spans="1:5" x14ac:dyDescent="0.3">
      <c r="A2644" s="12">
        <v>17</v>
      </c>
      <c r="B2644" s="14">
        <v>206</v>
      </c>
      <c r="C2644" s="12" t="s">
        <v>2790</v>
      </c>
      <c r="E2644" t="str">
        <f t="shared" si="41"/>
        <v>206-URUS</v>
      </c>
    </row>
    <row r="2645" spans="1:5" x14ac:dyDescent="0.3">
      <c r="A2645" s="12">
        <v>17</v>
      </c>
      <c r="B2645" s="14">
        <v>207</v>
      </c>
      <c r="C2645" s="12" t="s">
        <v>2791</v>
      </c>
      <c r="E2645" t="str">
        <f t="shared" si="41"/>
        <v>207-VALL D'EN BAS, LA</v>
      </c>
    </row>
    <row r="2646" spans="1:5" x14ac:dyDescent="0.3">
      <c r="A2646" s="12">
        <v>17</v>
      </c>
      <c r="B2646" s="14">
        <v>208</v>
      </c>
      <c r="C2646" s="12" t="s">
        <v>2792</v>
      </c>
      <c r="E2646" t="str">
        <f t="shared" si="41"/>
        <v>208-VALL DE BIANYA, LA</v>
      </c>
    </row>
    <row r="2647" spans="1:5" x14ac:dyDescent="0.3">
      <c r="A2647" s="12">
        <v>17</v>
      </c>
      <c r="B2647" s="14">
        <v>209</v>
      </c>
      <c r="C2647" s="12" t="s">
        <v>2793</v>
      </c>
      <c r="E2647" t="str">
        <f t="shared" si="41"/>
        <v>209-VALL-LLOBREGA</v>
      </c>
    </row>
    <row r="2648" spans="1:5" x14ac:dyDescent="0.3">
      <c r="A2648" s="12">
        <v>17</v>
      </c>
      <c r="B2648" s="14">
        <v>210</v>
      </c>
      <c r="C2648" s="12" t="s">
        <v>2794</v>
      </c>
      <c r="E2648" t="str">
        <f t="shared" si="41"/>
        <v>210-VENTALLO</v>
      </c>
    </row>
    <row r="2649" spans="1:5" x14ac:dyDescent="0.3">
      <c r="A2649" s="12">
        <v>17</v>
      </c>
      <c r="B2649" s="14">
        <v>211</v>
      </c>
      <c r="C2649" s="12" t="s">
        <v>2795</v>
      </c>
      <c r="E2649" t="str">
        <f t="shared" si="41"/>
        <v>211-VERGES</v>
      </c>
    </row>
    <row r="2650" spans="1:5" x14ac:dyDescent="0.3">
      <c r="A2650" s="12">
        <v>17</v>
      </c>
      <c r="B2650" s="14">
        <v>212</v>
      </c>
      <c r="C2650" s="12" t="s">
        <v>2796</v>
      </c>
      <c r="E2650" t="str">
        <f t="shared" si="41"/>
        <v>212-VIDRA</v>
      </c>
    </row>
    <row r="2651" spans="1:5" x14ac:dyDescent="0.3">
      <c r="A2651" s="12">
        <v>17</v>
      </c>
      <c r="B2651" s="14">
        <v>213</v>
      </c>
      <c r="C2651" s="12" t="s">
        <v>2797</v>
      </c>
      <c r="E2651" t="str">
        <f t="shared" si="41"/>
        <v>213-VIDRERES</v>
      </c>
    </row>
    <row r="2652" spans="1:5" x14ac:dyDescent="0.3">
      <c r="A2652" s="12">
        <v>17</v>
      </c>
      <c r="B2652" s="14">
        <v>214</v>
      </c>
      <c r="C2652" s="12" t="s">
        <v>2798</v>
      </c>
      <c r="E2652" t="str">
        <f t="shared" si="41"/>
        <v>214-VILABERTRAN</v>
      </c>
    </row>
    <row r="2653" spans="1:5" x14ac:dyDescent="0.3">
      <c r="A2653" s="12">
        <v>17</v>
      </c>
      <c r="B2653" s="14">
        <v>215</v>
      </c>
      <c r="C2653" s="12" t="s">
        <v>2799</v>
      </c>
      <c r="E2653" t="str">
        <f t="shared" si="41"/>
        <v>215-VILABLAREIX</v>
      </c>
    </row>
    <row r="2654" spans="1:5" x14ac:dyDescent="0.3">
      <c r="A2654" s="12">
        <v>17</v>
      </c>
      <c r="B2654" s="14">
        <v>216</v>
      </c>
      <c r="C2654" s="12" t="s">
        <v>2800</v>
      </c>
      <c r="E2654" t="str">
        <f t="shared" si="41"/>
        <v>216-VILADASENS</v>
      </c>
    </row>
    <row r="2655" spans="1:5" x14ac:dyDescent="0.3">
      <c r="A2655" s="12">
        <v>17</v>
      </c>
      <c r="B2655" s="14">
        <v>217</v>
      </c>
      <c r="C2655" s="12" t="s">
        <v>2801</v>
      </c>
      <c r="E2655" t="str">
        <f t="shared" si="41"/>
        <v>217-VILADAMAT</v>
      </c>
    </row>
    <row r="2656" spans="1:5" x14ac:dyDescent="0.3">
      <c r="A2656" s="12">
        <v>17</v>
      </c>
      <c r="B2656" s="14">
        <v>218</v>
      </c>
      <c r="C2656" s="12" t="s">
        <v>2802</v>
      </c>
      <c r="E2656" t="str">
        <f t="shared" si="41"/>
        <v>218-VILADEMULS</v>
      </c>
    </row>
    <row r="2657" spans="1:5" x14ac:dyDescent="0.3">
      <c r="A2657" s="12">
        <v>17</v>
      </c>
      <c r="B2657" s="14">
        <v>220</v>
      </c>
      <c r="C2657" s="12" t="s">
        <v>2803</v>
      </c>
      <c r="E2657" t="str">
        <f t="shared" si="41"/>
        <v>220-VILADRAU</v>
      </c>
    </row>
    <row r="2658" spans="1:5" x14ac:dyDescent="0.3">
      <c r="A2658" s="12">
        <v>17</v>
      </c>
      <c r="B2658" s="14">
        <v>221</v>
      </c>
      <c r="C2658" s="12" t="s">
        <v>2804</v>
      </c>
      <c r="E2658" t="str">
        <f t="shared" si="41"/>
        <v>221-VILAFANT</v>
      </c>
    </row>
    <row r="2659" spans="1:5" x14ac:dyDescent="0.3">
      <c r="A2659" s="12">
        <v>17</v>
      </c>
      <c r="B2659" s="14">
        <v>222</v>
      </c>
      <c r="C2659" s="12" t="s">
        <v>2805</v>
      </c>
      <c r="E2659" t="str">
        <f t="shared" si="41"/>
        <v>222-VILA?</v>
      </c>
    </row>
    <row r="2660" spans="1:5" x14ac:dyDescent="0.3">
      <c r="A2660" s="12">
        <v>17</v>
      </c>
      <c r="B2660" s="14">
        <v>223</v>
      </c>
      <c r="C2660" s="12" t="s">
        <v>2806</v>
      </c>
      <c r="E2660" t="str">
        <f t="shared" si="41"/>
        <v>223-VILAJUIGA</v>
      </c>
    </row>
    <row r="2661" spans="1:5" x14ac:dyDescent="0.3">
      <c r="A2661" s="12">
        <v>17</v>
      </c>
      <c r="B2661" s="14">
        <v>224</v>
      </c>
      <c r="C2661" s="12" t="s">
        <v>2807</v>
      </c>
      <c r="E2661" t="str">
        <f t="shared" si="41"/>
        <v>224-VILALLONGA DE TER</v>
      </c>
    </row>
    <row r="2662" spans="1:5" x14ac:dyDescent="0.3">
      <c r="A2662" s="12">
        <v>17</v>
      </c>
      <c r="B2662" s="14">
        <v>225</v>
      </c>
      <c r="C2662" s="12" t="s">
        <v>2808</v>
      </c>
      <c r="E2662" t="str">
        <f t="shared" si="41"/>
        <v>225-VILAMACOLUM</v>
      </c>
    </row>
    <row r="2663" spans="1:5" x14ac:dyDescent="0.3">
      <c r="A2663" s="12">
        <v>17</v>
      </c>
      <c r="B2663" s="14">
        <v>226</v>
      </c>
      <c r="C2663" s="12" t="s">
        <v>2809</v>
      </c>
      <c r="E2663" t="str">
        <f t="shared" si="41"/>
        <v>226-VILAMALLA</v>
      </c>
    </row>
    <row r="2664" spans="1:5" x14ac:dyDescent="0.3">
      <c r="A2664" s="12">
        <v>17</v>
      </c>
      <c r="B2664" s="14">
        <v>227</v>
      </c>
      <c r="C2664" s="12" t="s">
        <v>2810</v>
      </c>
      <c r="E2664" t="str">
        <f t="shared" si="41"/>
        <v>227-VILAMANISCLE</v>
      </c>
    </row>
    <row r="2665" spans="1:5" x14ac:dyDescent="0.3">
      <c r="A2665" s="12">
        <v>17</v>
      </c>
      <c r="B2665" s="14">
        <v>228</v>
      </c>
      <c r="C2665" s="12" t="s">
        <v>2811</v>
      </c>
      <c r="E2665" t="str">
        <f t="shared" si="41"/>
        <v>228-VILANANT</v>
      </c>
    </row>
    <row r="2666" spans="1:5" x14ac:dyDescent="0.3">
      <c r="A2666" s="12">
        <v>17</v>
      </c>
      <c r="B2666" s="14">
        <v>230</v>
      </c>
      <c r="C2666" s="12" t="s">
        <v>2812</v>
      </c>
      <c r="E2666" t="str">
        <f t="shared" si="41"/>
        <v>230-VILA-SACRA</v>
      </c>
    </row>
    <row r="2667" spans="1:5" x14ac:dyDescent="0.3">
      <c r="A2667" s="12">
        <v>17</v>
      </c>
      <c r="B2667" s="14">
        <v>232</v>
      </c>
      <c r="C2667" s="12" t="s">
        <v>2813</v>
      </c>
      <c r="E2667" t="str">
        <f t="shared" si="41"/>
        <v>232-VILOPRIU</v>
      </c>
    </row>
    <row r="2668" spans="1:5" x14ac:dyDescent="0.3">
      <c r="A2668" s="12">
        <v>17</v>
      </c>
      <c r="B2668" s="14">
        <v>233</v>
      </c>
      <c r="C2668" s="12" t="s">
        <v>2814</v>
      </c>
      <c r="E2668" t="str">
        <f t="shared" si="41"/>
        <v>233-VILOBI D'ONYAR</v>
      </c>
    </row>
    <row r="2669" spans="1:5" x14ac:dyDescent="0.3">
      <c r="A2669" s="12">
        <v>17</v>
      </c>
      <c r="B2669" s="14">
        <v>234</v>
      </c>
      <c r="C2669" s="12" t="s">
        <v>2815</v>
      </c>
      <c r="E2669" t="str">
        <f t="shared" si="41"/>
        <v>234-BIURE</v>
      </c>
    </row>
    <row r="2670" spans="1:5" x14ac:dyDescent="0.3">
      <c r="A2670" s="12">
        <v>17</v>
      </c>
      <c r="B2670" s="14">
        <v>901</v>
      </c>
      <c r="C2670" s="12" t="s">
        <v>2816</v>
      </c>
      <c r="E2670" t="str">
        <f t="shared" si="41"/>
        <v>901-CRUILLES, MONELLS I SANT SADURNI DE L'HE</v>
      </c>
    </row>
    <row r="2671" spans="1:5" x14ac:dyDescent="0.3">
      <c r="A2671" s="12">
        <v>17</v>
      </c>
      <c r="B2671" s="14">
        <v>902</v>
      </c>
      <c r="C2671" s="12" t="s">
        <v>2817</v>
      </c>
      <c r="E2671" t="str">
        <f t="shared" si="41"/>
        <v>902-FORALLAC</v>
      </c>
    </row>
    <row r="2672" spans="1:5" x14ac:dyDescent="0.3">
      <c r="A2672" s="12">
        <v>17</v>
      </c>
      <c r="B2672" s="14">
        <v>903</v>
      </c>
      <c r="C2672" s="12" t="s">
        <v>2818</v>
      </c>
      <c r="E2672" t="str">
        <f t="shared" si="41"/>
        <v>903-SANT JULIA DEL LLOR I BONMATI</v>
      </c>
    </row>
    <row r="2673" spans="1:5" x14ac:dyDescent="0.3">
      <c r="A2673" s="12">
        <v>18</v>
      </c>
      <c r="B2673" s="14">
        <v>1</v>
      </c>
      <c r="C2673" s="12" t="s">
        <v>2819</v>
      </c>
      <c r="E2673" t="str">
        <f t="shared" si="41"/>
        <v>1-AGRON</v>
      </c>
    </row>
    <row r="2674" spans="1:5" x14ac:dyDescent="0.3">
      <c r="A2674" s="12">
        <v>18</v>
      </c>
      <c r="B2674" s="14">
        <v>2</v>
      </c>
      <c r="C2674" s="12" t="s">
        <v>2820</v>
      </c>
      <c r="E2674" t="str">
        <f t="shared" si="41"/>
        <v>2-ALAMEDILLA</v>
      </c>
    </row>
    <row r="2675" spans="1:5" x14ac:dyDescent="0.3">
      <c r="A2675" s="12">
        <v>18</v>
      </c>
      <c r="B2675" s="14">
        <v>3</v>
      </c>
      <c r="C2675" s="12" t="s">
        <v>2821</v>
      </c>
      <c r="E2675" t="str">
        <f t="shared" si="41"/>
        <v>3-ALBOLOTE</v>
      </c>
    </row>
    <row r="2676" spans="1:5" x14ac:dyDescent="0.3">
      <c r="A2676" s="12">
        <v>18</v>
      </c>
      <c r="B2676" s="14">
        <v>4</v>
      </c>
      <c r="C2676" s="12" t="s">
        <v>2822</v>
      </c>
      <c r="E2676" t="str">
        <f t="shared" si="41"/>
        <v>4-ALBONDON</v>
      </c>
    </row>
    <row r="2677" spans="1:5" x14ac:dyDescent="0.3">
      <c r="A2677" s="12">
        <v>18</v>
      </c>
      <c r="B2677" s="14">
        <v>5</v>
      </c>
      <c r="C2677" s="12" t="s">
        <v>2823</v>
      </c>
      <c r="E2677" t="str">
        <f t="shared" si="41"/>
        <v>5-ALBUÑAN</v>
      </c>
    </row>
    <row r="2678" spans="1:5" x14ac:dyDescent="0.3">
      <c r="A2678" s="12">
        <v>18</v>
      </c>
      <c r="B2678" s="14">
        <v>6</v>
      </c>
      <c r="C2678" s="12" t="s">
        <v>2824</v>
      </c>
      <c r="E2678" t="str">
        <f t="shared" si="41"/>
        <v>6-ALBUÑOL</v>
      </c>
    </row>
    <row r="2679" spans="1:5" x14ac:dyDescent="0.3">
      <c r="A2679" s="12">
        <v>18</v>
      </c>
      <c r="B2679" s="14">
        <v>7</v>
      </c>
      <c r="C2679" s="12" t="s">
        <v>2825</v>
      </c>
      <c r="E2679" t="str">
        <f t="shared" si="41"/>
        <v>7-ALBUÑUELAS</v>
      </c>
    </row>
    <row r="2680" spans="1:5" x14ac:dyDescent="0.3">
      <c r="A2680" s="12">
        <v>18</v>
      </c>
      <c r="B2680" s="14">
        <v>10</v>
      </c>
      <c r="C2680" s="12" t="s">
        <v>2826</v>
      </c>
      <c r="E2680" t="str">
        <f t="shared" si="41"/>
        <v>10-ALDEIRE</v>
      </c>
    </row>
    <row r="2681" spans="1:5" x14ac:dyDescent="0.3">
      <c r="A2681" s="12">
        <v>18</v>
      </c>
      <c r="B2681" s="14">
        <v>11</v>
      </c>
      <c r="C2681" s="12" t="s">
        <v>2827</v>
      </c>
      <c r="E2681" t="str">
        <f t="shared" si="41"/>
        <v>11-ALFACAR</v>
      </c>
    </row>
    <row r="2682" spans="1:5" x14ac:dyDescent="0.3">
      <c r="A2682" s="12">
        <v>18</v>
      </c>
      <c r="B2682" s="14">
        <v>12</v>
      </c>
      <c r="C2682" s="12" t="s">
        <v>2828</v>
      </c>
      <c r="E2682" t="str">
        <f t="shared" si="41"/>
        <v>12-ALGARINEJO</v>
      </c>
    </row>
    <row r="2683" spans="1:5" x14ac:dyDescent="0.3">
      <c r="A2683" s="12">
        <v>18</v>
      </c>
      <c r="B2683" s="14">
        <v>13</v>
      </c>
      <c r="C2683" s="12" t="s">
        <v>2829</v>
      </c>
      <c r="E2683" t="str">
        <f t="shared" si="41"/>
        <v>13-ALHAMA DE GRANADA</v>
      </c>
    </row>
    <row r="2684" spans="1:5" x14ac:dyDescent="0.3">
      <c r="A2684" s="12">
        <v>18</v>
      </c>
      <c r="B2684" s="14">
        <v>14</v>
      </c>
      <c r="C2684" s="12" t="s">
        <v>2830</v>
      </c>
      <c r="E2684" t="str">
        <f t="shared" si="41"/>
        <v>14-ALHENDIN</v>
      </c>
    </row>
    <row r="2685" spans="1:5" x14ac:dyDescent="0.3">
      <c r="A2685" s="12">
        <v>18</v>
      </c>
      <c r="B2685" s="14">
        <v>15</v>
      </c>
      <c r="C2685" s="12" t="s">
        <v>2831</v>
      </c>
      <c r="E2685" t="str">
        <f t="shared" si="41"/>
        <v>15-ALICUN DE ORTEGA</v>
      </c>
    </row>
    <row r="2686" spans="1:5" x14ac:dyDescent="0.3">
      <c r="A2686" s="12">
        <v>18</v>
      </c>
      <c r="B2686" s="14">
        <v>16</v>
      </c>
      <c r="C2686" s="12" t="s">
        <v>2832</v>
      </c>
      <c r="E2686" t="str">
        <f t="shared" si="41"/>
        <v>16-ALMEGIJAR</v>
      </c>
    </row>
    <row r="2687" spans="1:5" x14ac:dyDescent="0.3">
      <c r="A2687" s="12">
        <v>18</v>
      </c>
      <c r="B2687" s="14">
        <v>17</v>
      </c>
      <c r="C2687" s="12" t="s">
        <v>2833</v>
      </c>
      <c r="E2687" t="str">
        <f t="shared" si="41"/>
        <v>17-ALMUÑECAR</v>
      </c>
    </row>
    <row r="2688" spans="1:5" x14ac:dyDescent="0.3">
      <c r="A2688" s="12">
        <v>18</v>
      </c>
      <c r="B2688" s="14">
        <v>18</v>
      </c>
      <c r="C2688" s="12" t="s">
        <v>2834</v>
      </c>
      <c r="E2688" t="str">
        <f t="shared" si="41"/>
        <v>18-ALQUIFE</v>
      </c>
    </row>
    <row r="2689" spans="1:5" x14ac:dyDescent="0.3">
      <c r="A2689" s="12">
        <v>18</v>
      </c>
      <c r="B2689" s="14">
        <v>20</v>
      </c>
      <c r="C2689" s="12" t="s">
        <v>2835</v>
      </c>
      <c r="E2689" t="str">
        <f t="shared" si="41"/>
        <v>20-ARENAS DEL REY</v>
      </c>
    </row>
    <row r="2690" spans="1:5" x14ac:dyDescent="0.3">
      <c r="A2690" s="12">
        <v>18</v>
      </c>
      <c r="B2690" s="14">
        <v>21</v>
      </c>
      <c r="C2690" s="12" t="s">
        <v>2836</v>
      </c>
      <c r="E2690" t="str">
        <f t="shared" si="41"/>
        <v>21-ARMILLA</v>
      </c>
    </row>
    <row r="2691" spans="1:5" x14ac:dyDescent="0.3">
      <c r="A2691" s="12">
        <v>18</v>
      </c>
      <c r="B2691" s="14">
        <v>22</v>
      </c>
      <c r="C2691" s="12" t="s">
        <v>2837</v>
      </c>
      <c r="E2691" t="str">
        <f t="shared" ref="E2691:E2754" si="42">CONCATENATE(B2691,"-",C2691)</f>
        <v>22-ATARFE</v>
      </c>
    </row>
    <row r="2692" spans="1:5" x14ac:dyDescent="0.3">
      <c r="A2692" s="12">
        <v>18</v>
      </c>
      <c r="B2692" s="14">
        <v>23</v>
      </c>
      <c r="C2692" s="12" t="s">
        <v>2838</v>
      </c>
      <c r="E2692" t="str">
        <f t="shared" si="42"/>
        <v>23-BAZA</v>
      </c>
    </row>
    <row r="2693" spans="1:5" x14ac:dyDescent="0.3">
      <c r="A2693" s="12">
        <v>18</v>
      </c>
      <c r="B2693" s="14">
        <v>24</v>
      </c>
      <c r="C2693" s="12" t="s">
        <v>2839</v>
      </c>
      <c r="E2693" t="str">
        <f t="shared" si="42"/>
        <v>24-BEAS DE GRANADA</v>
      </c>
    </row>
    <row r="2694" spans="1:5" x14ac:dyDescent="0.3">
      <c r="A2694" s="12">
        <v>18</v>
      </c>
      <c r="B2694" s="14">
        <v>25</v>
      </c>
      <c r="C2694" s="12" t="s">
        <v>2840</v>
      </c>
      <c r="E2694" t="str">
        <f t="shared" si="42"/>
        <v>25-BEAS DE GUADIX</v>
      </c>
    </row>
    <row r="2695" spans="1:5" x14ac:dyDescent="0.3">
      <c r="A2695" s="12">
        <v>18</v>
      </c>
      <c r="B2695" s="14">
        <v>27</v>
      </c>
      <c r="C2695" s="12" t="s">
        <v>2841</v>
      </c>
      <c r="E2695" t="str">
        <f t="shared" si="42"/>
        <v>27-BENALUA</v>
      </c>
    </row>
    <row r="2696" spans="1:5" x14ac:dyDescent="0.3">
      <c r="A2696" s="12">
        <v>18</v>
      </c>
      <c r="B2696" s="14">
        <v>28</v>
      </c>
      <c r="C2696" s="12" t="s">
        <v>2842</v>
      </c>
      <c r="E2696" t="str">
        <f t="shared" si="42"/>
        <v>28-BENALUA DE LAS VILLAS</v>
      </c>
    </row>
    <row r="2697" spans="1:5" x14ac:dyDescent="0.3">
      <c r="A2697" s="12">
        <v>18</v>
      </c>
      <c r="B2697" s="14">
        <v>29</v>
      </c>
      <c r="C2697" s="12" t="s">
        <v>2843</v>
      </c>
      <c r="E2697" t="str">
        <f t="shared" si="42"/>
        <v>29-BENAMAUREL</v>
      </c>
    </row>
    <row r="2698" spans="1:5" x14ac:dyDescent="0.3">
      <c r="A2698" s="12">
        <v>18</v>
      </c>
      <c r="B2698" s="14">
        <v>30</v>
      </c>
      <c r="C2698" s="12" t="s">
        <v>2844</v>
      </c>
      <c r="E2698" t="str">
        <f t="shared" si="42"/>
        <v>30-BERCHULES</v>
      </c>
    </row>
    <row r="2699" spans="1:5" x14ac:dyDescent="0.3">
      <c r="A2699" s="12">
        <v>18</v>
      </c>
      <c r="B2699" s="14">
        <v>32</v>
      </c>
      <c r="C2699" s="12" t="s">
        <v>2845</v>
      </c>
      <c r="E2699" t="str">
        <f t="shared" si="42"/>
        <v>32-BUBION</v>
      </c>
    </row>
    <row r="2700" spans="1:5" x14ac:dyDescent="0.3">
      <c r="A2700" s="12">
        <v>18</v>
      </c>
      <c r="B2700" s="14">
        <v>33</v>
      </c>
      <c r="C2700" s="12" t="s">
        <v>2846</v>
      </c>
      <c r="E2700" t="str">
        <f t="shared" si="42"/>
        <v>33-BUSQUISTAR</v>
      </c>
    </row>
    <row r="2701" spans="1:5" x14ac:dyDescent="0.3">
      <c r="A2701" s="12">
        <v>18</v>
      </c>
      <c r="B2701" s="14">
        <v>34</v>
      </c>
      <c r="C2701" s="12" t="s">
        <v>2847</v>
      </c>
      <c r="E2701" t="str">
        <f t="shared" si="42"/>
        <v>34-CACIN</v>
      </c>
    </row>
    <row r="2702" spans="1:5" x14ac:dyDescent="0.3">
      <c r="A2702" s="12">
        <v>18</v>
      </c>
      <c r="B2702" s="14">
        <v>35</v>
      </c>
      <c r="C2702" s="12" t="s">
        <v>2848</v>
      </c>
      <c r="E2702" t="str">
        <f t="shared" si="42"/>
        <v>35-CADIAR</v>
      </c>
    </row>
    <row r="2703" spans="1:5" x14ac:dyDescent="0.3">
      <c r="A2703" s="12">
        <v>18</v>
      </c>
      <c r="B2703" s="14">
        <v>36</v>
      </c>
      <c r="C2703" s="12" t="s">
        <v>2849</v>
      </c>
      <c r="E2703" t="str">
        <f t="shared" si="42"/>
        <v>36-CAJAR</v>
      </c>
    </row>
    <row r="2704" spans="1:5" x14ac:dyDescent="0.3">
      <c r="A2704" s="12">
        <v>18</v>
      </c>
      <c r="B2704" s="14">
        <v>37</v>
      </c>
      <c r="C2704" s="12" t="s">
        <v>2850</v>
      </c>
      <c r="E2704" t="str">
        <f t="shared" si="42"/>
        <v>37-CALICASAS</v>
      </c>
    </row>
    <row r="2705" spans="1:5" x14ac:dyDescent="0.3">
      <c r="A2705" s="12">
        <v>18</v>
      </c>
      <c r="B2705" s="14">
        <v>38</v>
      </c>
      <c r="C2705" s="12" t="s">
        <v>2851</v>
      </c>
      <c r="E2705" t="str">
        <f t="shared" si="42"/>
        <v>38-CAMPOTEJAR</v>
      </c>
    </row>
    <row r="2706" spans="1:5" x14ac:dyDescent="0.3">
      <c r="A2706" s="12">
        <v>18</v>
      </c>
      <c r="B2706" s="14">
        <v>39</v>
      </c>
      <c r="C2706" s="12" t="s">
        <v>2852</v>
      </c>
      <c r="E2706" t="str">
        <f t="shared" si="42"/>
        <v>39-CANILES</v>
      </c>
    </row>
    <row r="2707" spans="1:5" x14ac:dyDescent="0.3">
      <c r="A2707" s="12">
        <v>18</v>
      </c>
      <c r="B2707" s="14">
        <v>40</v>
      </c>
      <c r="C2707" s="12" t="s">
        <v>2853</v>
      </c>
      <c r="E2707" t="str">
        <f t="shared" si="42"/>
        <v>40-CAÑAR</v>
      </c>
    </row>
    <row r="2708" spans="1:5" x14ac:dyDescent="0.3">
      <c r="A2708" s="12">
        <v>18</v>
      </c>
      <c r="B2708" s="14">
        <v>42</v>
      </c>
      <c r="C2708" s="12" t="s">
        <v>2854</v>
      </c>
      <c r="E2708" t="str">
        <f t="shared" si="42"/>
        <v>42-CAPILEIRA</v>
      </c>
    </row>
    <row r="2709" spans="1:5" x14ac:dyDescent="0.3">
      <c r="A2709" s="12">
        <v>18</v>
      </c>
      <c r="B2709" s="14">
        <v>43</v>
      </c>
      <c r="C2709" s="12" t="s">
        <v>2855</v>
      </c>
      <c r="E2709" t="str">
        <f t="shared" si="42"/>
        <v>43-CARATAUNAS</v>
      </c>
    </row>
    <row r="2710" spans="1:5" x14ac:dyDescent="0.3">
      <c r="A2710" s="12">
        <v>18</v>
      </c>
      <c r="B2710" s="14">
        <v>44</v>
      </c>
      <c r="C2710" s="12" t="s">
        <v>2856</v>
      </c>
      <c r="E2710" t="str">
        <f t="shared" si="42"/>
        <v>44-CASTARAS</v>
      </c>
    </row>
    <row r="2711" spans="1:5" x14ac:dyDescent="0.3">
      <c r="A2711" s="12">
        <v>18</v>
      </c>
      <c r="B2711" s="14">
        <v>45</v>
      </c>
      <c r="C2711" s="12" t="s">
        <v>2857</v>
      </c>
      <c r="E2711" t="str">
        <f t="shared" si="42"/>
        <v>45-CASTILLEJAR</v>
      </c>
    </row>
    <row r="2712" spans="1:5" x14ac:dyDescent="0.3">
      <c r="A2712" s="12">
        <v>18</v>
      </c>
      <c r="B2712" s="14">
        <v>46</v>
      </c>
      <c r="C2712" s="12" t="s">
        <v>2858</v>
      </c>
      <c r="E2712" t="str">
        <f t="shared" si="42"/>
        <v>46-CASTRIL</v>
      </c>
    </row>
    <row r="2713" spans="1:5" x14ac:dyDescent="0.3">
      <c r="A2713" s="12">
        <v>18</v>
      </c>
      <c r="B2713" s="14">
        <v>47</v>
      </c>
      <c r="C2713" s="12" t="s">
        <v>2859</v>
      </c>
      <c r="E2713" t="str">
        <f t="shared" si="42"/>
        <v>47-CENES DE LA VEGA</v>
      </c>
    </row>
    <row r="2714" spans="1:5" x14ac:dyDescent="0.3">
      <c r="A2714" s="12">
        <v>18</v>
      </c>
      <c r="B2714" s="14">
        <v>48</v>
      </c>
      <c r="C2714" s="12" t="s">
        <v>2860</v>
      </c>
      <c r="E2714" t="str">
        <f t="shared" si="42"/>
        <v>48-CIJUELA</v>
      </c>
    </row>
    <row r="2715" spans="1:5" x14ac:dyDescent="0.3">
      <c r="A2715" s="12">
        <v>18</v>
      </c>
      <c r="B2715" s="14">
        <v>49</v>
      </c>
      <c r="C2715" s="12" t="s">
        <v>2861</v>
      </c>
      <c r="E2715" t="str">
        <f t="shared" si="42"/>
        <v>49-COGOLLOS DE GUADIX</v>
      </c>
    </row>
    <row r="2716" spans="1:5" x14ac:dyDescent="0.3">
      <c r="A2716" s="12">
        <v>18</v>
      </c>
      <c r="B2716" s="14">
        <v>50</v>
      </c>
      <c r="C2716" s="12" t="s">
        <v>2862</v>
      </c>
      <c r="E2716" t="str">
        <f t="shared" si="42"/>
        <v>50-COGOLLOS DE LA VEGA</v>
      </c>
    </row>
    <row r="2717" spans="1:5" x14ac:dyDescent="0.3">
      <c r="A2717" s="12">
        <v>18</v>
      </c>
      <c r="B2717" s="14">
        <v>51</v>
      </c>
      <c r="C2717" s="12" t="s">
        <v>2863</v>
      </c>
      <c r="E2717" t="str">
        <f t="shared" si="42"/>
        <v>51-COLOMERA</v>
      </c>
    </row>
    <row r="2718" spans="1:5" x14ac:dyDescent="0.3">
      <c r="A2718" s="12">
        <v>18</v>
      </c>
      <c r="B2718" s="14">
        <v>53</v>
      </c>
      <c r="C2718" s="12" t="s">
        <v>2864</v>
      </c>
      <c r="E2718" t="str">
        <f t="shared" si="42"/>
        <v>53-CORTES DE BAZA</v>
      </c>
    </row>
    <row r="2719" spans="1:5" x14ac:dyDescent="0.3">
      <c r="A2719" s="12">
        <v>18</v>
      </c>
      <c r="B2719" s="14">
        <v>54</v>
      </c>
      <c r="C2719" s="12" t="s">
        <v>2865</v>
      </c>
      <c r="E2719" t="str">
        <f t="shared" si="42"/>
        <v>54-CORTES Y GRAENA</v>
      </c>
    </row>
    <row r="2720" spans="1:5" x14ac:dyDescent="0.3">
      <c r="A2720" s="12">
        <v>18</v>
      </c>
      <c r="B2720" s="14">
        <v>56</v>
      </c>
      <c r="C2720" s="12" t="s">
        <v>2866</v>
      </c>
      <c r="E2720" t="str">
        <f t="shared" si="42"/>
        <v>56-CULLAR</v>
      </c>
    </row>
    <row r="2721" spans="1:5" x14ac:dyDescent="0.3">
      <c r="A2721" s="12">
        <v>18</v>
      </c>
      <c r="B2721" s="14">
        <v>57</v>
      </c>
      <c r="C2721" s="12" t="s">
        <v>2867</v>
      </c>
      <c r="E2721" t="str">
        <f t="shared" si="42"/>
        <v>57-CULLAR VEGA</v>
      </c>
    </row>
    <row r="2722" spans="1:5" x14ac:dyDescent="0.3">
      <c r="A2722" s="12">
        <v>18</v>
      </c>
      <c r="B2722" s="14">
        <v>59</v>
      </c>
      <c r="C2722" s="12" t="s">
        <v>2868</v>
      </c>
      <c r="E2722" t="str">
        <f t="shared" si="42"/>
        <v>59-CHAUCHINA</v>
      </c>
    </row>
    <row r="2723" spans="1:5" x14ac:dyDescent="0.3">
      <c r="A2723" s="12">
        <v>18</v>
      </c>
      <c r="B2723" s="14">
        <v>61</v>
      </c>
      <c r="C2723" s="12" t="s">
        <v>2869</v>
      </c>
      <c r="E2723" t="str">
        <f t="shared" si="42"/>
        <v>61-CHIMENEAS</v>
      </c>
    </row>
    <row r="2724" spans="1:5" x14ac:dyDescent="0.3">
      <c r="A2724" s="12">
        <v>18</v>
      </c>
      <c r="B2724" s="14">
        <v>62</v>
      </c>
      <c r="C2724" s="12" t="s">
        <v>2870</v>
      </c>
      <c r="E2724" t="str">
        <f t="shared" si="42"/>
        <v>62-CHURRIANA DE LA VEGA</v>
      </c>
    </row>
    <row r="2725" spans="1:5" x14ac:dyDescent="0.3">
      <c r="A2725" s="12">
        <v>18</v>
      </c>
      <c r="B2725" s="14">
        <v>63</v>
      </c>
      <c r="C2725" s="12" t="s">
        <v>2871</v>
      </c>
      <c r="E2725" t="str">
        <f t="shared" si="42"/>
        <v>63-DARRO</v>
      </c>
    </row>
    <row r="2726" spans="1:5" x14ac:dyDescent="0.3">
      <c r="A2726" s="12">
        <v>18</v>
      </c>
      <c r="B2726" s="14">
        <v>64</v>
      </c>
      <c r="C2726" s="12" t="s">
        <v>2872</v>
      </c>
      <c r="E2726" t="str">
        <f t="shared" si="42"/>
        <v>64-DEHESAS DE GUADIX</v>
      </c>
    </row>
    <row r="2727" spans="1:5" x14ac:dyDescent="0.3">
      <c r="A2727" s="12">
        <v>18</v>
      </c>
      <c r="B2727" s="14">
        <v>66</v>
      </c>
      <c r="C2727" s="12" t="s">
        <v>2873</v>
      </c>
      <c r="E2727" t="str">
        <f t="shared" si="42"/>
        <v>66-DEIFONTES</v>
      </c>
    </row>
    <row r="2728" spans="1:5" x14ac:dyDescent="0.3">
      <c r="A2728" s="12">
        <v>18</v>
      </c>
      <c r="B2728" s="14">
        <v>67</v>
      </c>
      <c r="C2728" s="12" t="s">
        <v>2874</v>
      </c>
      <c r="E2728" t="str">
        <f t="shared" si="42"/>
        <v>67-DIEZMA</v>
      </c>
    </row>
    <row r="2729" spans="1:5" x14ac:dyDescent="0.3">
      <c r="A2729" s="12">
        <v>18</v>
      </c>
      <c r="B2729" s="14">
        <v>68</v>
      </c>
      <c r="C2729" s="12" t="s">
        <v>2875</v>
      </c>
      <c r="E2729" t="str">
        <f t="shared" si="42"/>
        <v>68-DILAR</v>
      </c>
    </row>
    <row r="2730" spans="1:5" x14ac:dyDescent="0.3">
      <c r="A2730" s="12">
        <v>18</v>
      </c>
      <c r="B2730" s="14">
        <v>69</v>
      </c>
      <c r="C2730" s="12" t="s">
        <v>2876</v>
      </c>
      <c r="E2730" t="str">
        <f t="shared" si="42"/>
        <v>69-DOLAR</v>
      </c>
    </row>
    <row r="2731" spans="1:5" x14ac:dyDescent="0.3">
      <c r="A2731" s="12">
        <v>18</v>
      </c>
      <c r="B2731" s="14">
        <v>70</v>
      </c>
      <c r="C2731" s="12" t="s">
        <v>2877</v>
      </c>
      <c r="E2731" t="str">
        <f t="shared" si="42"/>
        <v>70-DUDAR</v>
      </c>
    </row>
    <row r="2732" spans="1:5" x14ac:dyDescent="0.3">
      <c r="A2732" s="12">
        <v>18</v>
      </c>
      <c r="B2732" s="14">
        <v>71</v>
      </c>
      <c r="C2732" s="12" t="s">
        <v>2878</v>
      </c>
      <c r="E2732" t="str">
        <f t="shared" si="42"/>
        <v>71-DURCAL</v>
      </c>
    </row>
    <row r="2733" spans="1:5" x14ac:dyDescent="0.3">
      <c r="A2733" s="12">
        <v>18</v>
      </c>
      <c r="B2733" s="14">
        <v>72</v>
      </c>
      <c r="C2733" s="12" t="s">
        <v>2879</v>
      </c>
      <c r="E2733" t="str">
        <f t="shared" si="42"/>
        <v>72-ESCUZAR</v>
      </c>
    </row>
    <row r="2734" spans="1:5" x14ac:dyDescent="0.3">
      <c r="A2734" s="12">
        <v>18</v>
      </c>
      <c r="B2734" s="14">
        <v>74</v>
      </c>
      <c r="C2734" s="12" t="s">
        <v>2880</v>
      </c>
      <c r="E2734" t="str">
        <f t="shared" si="42"/>
        <v>74-FERREIRA</v>
      </c>
    </row>
    <row r="2735" spans="1:5" x14ac:dyDescent="0.3">
      <c r="A2735" s="12">
        <v>18</v>
      </c>
      <c r="B2735" s="14">
        <v>76</v>
      </c>
      <c r="C2735" s="12" t="s">
        <v>2881</v>
      </c>
      <c r="E2735" t="str">
        <f t="shared" si="42"/>
        <v>76-FONELAS</v>
      </c>
    </row>
    <row r="2736" spans="1:5" x14ac:dyDescent="0.3">
      <c r="A2736" s="12">
        <v>18</v>
      </c>
      <c r="B2736" s="14">
        <v>78</v>
      </c>
      <c r="C2736" s="12" t="s">
        <v>2882</v>
      </c>
      <c r="E2736" t="str">
        <f t="shared" si="42"/>
        <v>78-FREILA</v>
      </c>
    </row>
    <row r="2737" spans="1:5" x14ac:dyDescent="0.3">
      <c r="A2737" s="12">
        <v>18</v>
      </c>
      <c r="B2737" s="14">
        <v>79</v>
      </c>
      <c r="C2737" s="12" t="s">
        <v>2883</v>
      </c>
      <c r="E2737" t="str">
        <f t="shared" si="42"/>
        <v>79-FUENTE VAQUEROS</v>
      </c>
    </row>
    <row r="2738" spans="1:5" x14ac:dyDescent="0.3">
      <c r="A2738" s="12">
        <v>18</v>
      </c>
      <c r="B2738" s="14">
        <v>82</v>
      </c>
      <c r="C2738" s="12" t="s">
        <v>2884</v>
      </c>
      <c r="E2738" t="str">
        <f t="shared" si="42"/>
        <v>82-GALERA</v>
      </c>
    </row>
    <row r="2739" spans="1:5" x14ac:dyDescent="0.3">
      <c r="A2739" s="12">
        <v>18</v>
      </c>
      <c r="B2739" s="14">
        <v>83</v>
      </c>
      <c r="C2739" s="12" t="s">
        <v>2885</v>
      </c>
      <c r="E2739" t="str">
        <f t="shared" si="42"/>
        <v>83-GOBERNADOR</v>
      </c>
    </row>
    <row r="2740" spans="1:5" x14ac:dyDescent="0.3">
      <c r="A2740" s="12">
        <v>18</v>
      </c>
      <c r="B2740" s="14">
        <v>84</v>
      </c>
      <c r="C2740" s="12" t="s">
        <v>2886</v>
      </c>
      <c r="E2740" t="str">
        <f t="shared" si="42"/>
        <v>84-GOJAR</v>
      </c>
    </row>
    <row r="2741" spans="1:5" x14ac:dyDescent="0.3">
      <c r="A2741" s="12">
        <v>18</v>
      </c>
      <c r="B2741" s="14">
        <v>85</v>
      </c>
      <c r="C2741" s="12" t="s">
        <v>2887</v>
      </c>
      <c r="E2741" t="str">
        <f t="shared" si="42"/>
        <v>85-GOR</v>
      </c>
    </row>
    <row r="2742" spans="1:5" x14ac:dyDescent="0.3">
      <c r="A2742" s="12">
        <v>18</v>
      </c>
      <c r="B2742" s="14">
        <v>86</v>
      </c>
      <c r="C2742" s="12" t="s">
        <v>2888</v>
      </c>
      <c r="E2742" t="str">
        <f t="shared" si="42"/>
        <v>86-GORAFE</v>
      </c>
    </row>
    <row r="2743" spans="1:5" x14ac:dyDescent="0.3">
      <c r="A2743" s="12">
        <v>18</v>
      </c>
      <c r="B2743" s="14">
        <v>87</v>
      </c>
      <c r="C2743" s="12" t="s">
        <v>127</v>
      </c>
      <c r="E2743" t="str">
        <f t="shared" si="42"/>
        <v>87-GRANADA</v>
      </c>
    </row>
    <row r="2744" spans="1:5" x14ac:dyDescent="0.3">
      <c r="A2744" s="12">
        <v>18</v>
      </c>
      <c r="B2744" s="14">
        <v>88</v>
      </c>
      <c r="C2744" s="12" t="s">
        <v>2889</v>
      </c>
      <c r="E2744" t="str">
        <f t="shared" si="42"/>
        <v>88-GUADAHORTUNA</v>
      </c>
    </row>
    <row r="2745" spans="1:5" x14ac:dyDescent="0.3">
      <c r="A2745" s="12">
        <v>18</v>
      </c>
      <c r="B2745" s="14">
        <v>89</v>
      </c>
      <c r="C2745" s="12" t="s">
        <v>2890</v>
      </c>
      <c r="E2745" t="str">
        <f t="shared" si="42"/>
        <v>89-GUADIX</v>
      </c>
    </row>
    <row r="2746" spans="1:5" x14ac:dyDescent="0.3">
      <c r="A2746" s="12">
        <v>18</v>
      </c>
      <c r="B2746" s="14">
        <v>93</v>
      </c>
      <c r="C2746" s="12" t="s">
        <v>2891</v>
      </c>
      <c r="E2746" t="str">
        <f t="shared" si="42"/>
        <v>93-GUALCHOS</v>
      </c>
    </row>
    <row r="2747" spans="1:5" x14ac:dyDescent="0.3">
      <c r="A2747" s="12">
        <v>18</v>
      </c>
      <c r="B2747" s="14">
        <v>94</v>
      </c>
      <c r="C2747" s="12" t="s">
        <v>2892</v>
      </c>
      <c r="E2747" t="str">
        <f t="shared" si="42"/>
        <v>94-G?JAR SIERRA</v>
      </c>
    </row>
    <row r="2748" spans="1:5" x14ac:dyDescent="0.3">
      <c r="A2748" s="12">
        <v>18</v>
      </c>
      <c r="B2748" s="14">
        <v>95</v>
      </c>
      <c r="C2748" s="12" t="s">
        <v>2893</v>
      </c>
      <c r="E2748" t="str">
        <f t="shared" si="42"/>
        <v>95-G?VEJAR</v>
      </c>
    </row>
    <row r="2749" spans="1:5" x14ac:dyDescent="0.3">
      <c r="A2749" s="12">
        <v>18</v>
      </c>
      <c r="B2749" s="14">
        <v>96</v>
      </c>
      <c r="C2749" s="12" t="s">
        <v>2894</v>
      </c>
      <c r="E2749" t="str">
        <f t="shared" si="42"/>
        <v>96-HUELAGO</v>
      </c>
    </row>
    <row r="2750" spans="1:5" x14ac:dyDescent="0.3">
      <c r="A2750" s="12">
        <v>18</v>
      </c>
      <c r="B2750" s="14">
        <v>97</v>
      </c>
      <c r="C2750" s="12" t="s">
        <v>2895</v>
      </c>
      <c r="E2750" t="str">
        <f t="shared" si="42"/>
        <v>97-HUENEJA</v>
      </c>
    </row>
    <row r="2751" spans="1:5" x14ac:dyDescent="0.3">
      <c r="A2751" s="12">
        <v>18</v>
      </c>
      <c r="B2751" s="14">
        <v>98</v>
      </c>
      <c r="C2751" s="12" t="s">
        <v>2896</v>
      </c>
      <c r="E2751" t="str">
        <f t="shared" si="42"/>
        <v>98-HUESCAR</v>
      </c>
    </row>
    <row r="2752" spans="1:5" x14ac:dyDescent="0.3">
      <c r="A2752" s="12">
        <v>18</v>
      </c>
      <c r="B2752" s="14">
        <v>99</v>
      </c>
      <c r="C2752" s="12" t="s">
        <v>2897</v>
      </c>
      <c r="E2752" t="str">
        <f t="shared" si="42"/>
        <v>99-HUETOR DE SANTILLAN</v>
      </c>
    </row>
    <row r="2753" spans="1:5" x14ac:dyDescent="0.3">
      <c r="A2753" s="12">
        <v>18</v>
      </c>
      <c r="B2753" s="14">
        <v>100</v>
      </c>
      <c r="C2753" s="12" t="s">
        <v>2898</v>
      </c>
      <c r="E2753" t="str">
        <f t="shared" si="42"/>
        <v>100-HUETOR TAJAR</v>
      </c>
    </row>
    <row r="2754" spans="1:5" x14ac:dyDescent="0.3">
      <c r="A2754" s="12">
        <v>18</v>
      </c>
      <c r="B2754" s="14">
        <v>101</v>
      </c>
      <c r="C2754" s="12" t="s">
        <v>2899</v>
      </c>
      <c r="E2754" t="str">
        <f t="shared" si="42"/>
        <v>101-HUETOR VEGA</v>
      </c>
    </row>
    <row r="2755" spans="1:5" x14ac:dyDescent="0.3">
      <c r="A2755" s="12">
        <v>18</v>
      </c>
      <c r="B2755" s="14">
        <v>102</v>
      </c>
      <c r="C2755" s="12" t="s">
        <v>2900</v>
      </c>
      <c r="E2755" t="str">
        <f t="shared" ref="E2755:E2818" si="43">CONCATENATE(B2755,"-",C2755)</f>
        <v>102-ILLORA</v>
      </c>
    </row>
    <row r="2756" spans="1:5" x14ac:dyDescent="0.3">
      <c r="A2756" s="12">
        <v>18</v>
      </c>
      <c r="B2756" s="14">
        <v>103</v>
      </c>
      <c r="C2756" s="12" t="s">
        <v>2901</v>
      </c>
      <c r="E2756" t="str">
        <f t="shared" si="43"/>
        <v>103-ITRABO</v>
      </c>
    </row>
    <row r="2757" spans="1:5" x14ac:dyDescent="0.3">
      <c r="A2757" s="12">
        <v>18</v>
      </c>
      <c r="B2757" s="14">
        <v>105</v>
      </c>
      <c r="C2757" s="12" t="s">
        <v>2902</v>
      </c>
      <c r="E2757" t="str">
        <f t="shared" si="43"/>
        <v>105-IZNALLOZ</v>
      </c>
    </row>
    <row r="2758" spans="1:5" x14ac:dyDescent="0.3">
      <c r="A2758" s="12">
        <v>18</v>
      </c>
      <c r="B2758" s="14">
        <v>107</v>
      </c>
      <c r="C2758" s="12" t="s">
        <v>2903</v>
      </c>
      <c r="E2758" t="str">
        <f t="shared" si="43"/>
        <v>107-JAYENA</v>
      </c>
    </row>
    <row r="2759" spans="1:5" x14ac:dyDescent="0.3">
      <c r="A2759" s="12">
        <v>18</v>
      </c>
      <c r="B2759" s="14">
        <v>108</v>
      </c>
      <c r="C2759" s="12" t="s">
        <v>2904</v>
      </c>
      <c r="E2759" t="str">
        <f t="shared" si="43"/>
        <v>108-JEREZ DEL MARQUESADO</v>
      </c>
    </row>
    <row r="2760" spans="1:5" x14ac:dyDescent="0.3">
      <c r="A2760" s="12">
        <v>18</v>
      </c>
      <c r="B2760" s="14">
        <v>109</v>
      </c>
      <c r="C2760" s="12" t="s">
        <v>2905</v>
      </c>
      <c r="E2760" t="str">
        <f t="shared" si="43"/>
        <v>109-JETE</v>
      </c>
    </row>
    <row r="2761" spans="1:5" x14ac:dyDescent="0.3">
      <c r="A2761" s="12">
        <v>18</v>
      </c>
      <c r="B2761" s="14">
        <v>111</v>
      </c>
      <c r="C2761" s="12" t="s">
        <v>2906</v>
      </c>
      <c r="E2761" t="str">
        <f t="shared" si="43"/>
        <v>111-JUN</v>
      </c>
    </row>
    <row r="2762" spans="1:5" x14ac:dyDescent="0.3">
      <c r="A2762" s="12">
        <v>18</v>
      </c>
      <c r="B2762" s="14">
        <v>112</v>
      </c>
      <c r="C2762" s="12" t="s">
        <v>2907</v>
      </c>
      <c r="E2762" t="str">
        <f t="shared" si="43"/>
        <v>112-JUVILES</v>
      </c>
    </row>
    <row r="2763" spans="1:5" x14ac:dyDescent="0.3">
      <c r="A2763" s="12">
        <v>18</v>
      </c>
      <c r="B2763" s="14">
        <v>114</v>
      </c>
      <c r="C2763" s="12" t="s">
        <v>2908</v>
      </c>
      <c r="E2763" t="str">
        <f t="shared" si="43"/>
        <v>114-CALAHORRA, LA</v>
      </c>
    </row>
    <row r="2764" spans="1:5" x14ac:dyDescent="0.3">
      <c r="A2764" s="12">
        <v>18</v>
      </c>
      <c r="B2764" s="14">
        <v>115</v>
      </c>
      <c r="C2764" s="12" t="s">
        <v>2909</v>
      </c>
      <c r="E2764" t="str">
        <f t="shared" si="43"/>
        <v>115-LACHAR</v>
      </c>
    </row>
    <row r="2765" spans="1:5" x14ac:dyDescent="0.3">
      <c r="A2765" s="12">
        <v>18</v>
      </c>
      <c r="B2765" s="14">
        <v>116</v>
      </c>
      <c r="C2765" s="12" t="s">
        <v>2910</v>
      </c>
      <c r="E2765" t="str">
        <f t="shared" si="43"/>
        <v>116-LANJARON</v>
      </c>
    </row>
    <row r="2766" spans="1:5" x14ac:dyDescent="0.3">
      <c r="A2766" s="12">
        <v>18</v>
      </c>
      <c r="B2766" s="14">
        <v>117</v>
      </c>
      <c r="C2766" s="12" t="s">
        <v>2911</v>
      </c>
      <c r="E2766" t="str">
        <f t="shared" si="43"/>
        <v>117-LANTEIRA</v>
      </c>
    </row>
    <row r="2767" spans="1:5" x14ac:dyDescent="0.3">
      <c r="A2767" s="12">
        <v>18</v>
      </c>
      <c r="B2767" s="14">
        <v>119</v>
      </c>
      <c r="C2767" s="12" t="s">
        <v>2912</v>
      </c>
      <c r="E2767" t="str">
        <f t="shared" si="43"/>
        <v>119-LECRIN</v>
      </c>
    </row>
    <row r="2768" spans="1:5" x14ac:dyDescent="0.3">
      <c r="A2768" s="12">
        <v>18</v>
      </c>
      <c r="B2768" s="14">
        <v>120</v>
      </c>
      <c r="C2768" s="12" t="s">
        <v>2913</v>
      </c>
      <c r="E2768" t="str">
        <f t="shared" si="43"/>
        <v>120-LENTEGI</v>
      </c>
    </row>
    <row r="2769" spans="1:5" x14ac:dyDescent="0.3">
      <c r="A2769" s="12">
        <v>18</v>
      </c>
      <c r="B2769" s="14">
        <v>121</v>
      </c>
      <c r="C2769" s="12" t="s">
        <v>2914</v>
      </c>
      <c r="E2769" t="str">
        <f t="shared" si="43"/>
        <v>121-LOBRAS</v>
      </c>
    </row>
    <row r="2770" spans="1:5" x14ac:dyDescent="0.3">
      <c r="A2770" s="12">
        <v>18</v>
      </c>
      <c r="B2770" s="14">
        <v>122</v>
      </c>
      <c r="C2770" s="12" t="s">
        <v>2915</v>
      </c>
      <c r="E2770" t="str">
        <f t="shared" si="43"/>
        <v>122-LOJA</v>
      </c>
    </row>
    <row r="2771" spans="1:5" x14ac:dyDescent="0.3">
      <c r="A2771" s="12">
        <v>18</v>
      </c>
      <c r="B2771" s="14">
        <v>123</v>
      </c>
      <c r="C2771" s="12" t="s">
        <v>2916</v>
      </c>
      <c r="E2771" t="str">
        <f t="shared" si="43"/>
        <v>123-LUGROS</v>
      </c>
    </row>
    <row r="2772" spans="1:5" x14ac:dyDescent="0.3">
      <c r="A2772" s="12">
        <v>18</v>
      </c>
      <c r="B2772" s="14">
        <v>124</v>
      </c>
      <c r="C2772" s="12" t="s">
        <v>2917</v>
      </c>
      <c r="E2772" t="str">
        <f t="shared" si="43"/>
        <v>124-LUJAR</v>
      </c>
    </row>
    <row r="2773" spans="1:5" x14ac:dyDescent="0.3">
      <c r="A2773" s="12">
        <v>18</v>
      </c>
      <c r="B2773" s="14">
        <v>126</v>
      </c>
      <c r="C2773" s="12" t="s">
        <v>2918</v>
      </c>
      <c r="E2773" t="str">
        <f t="shared" si="43"/>
        <v>126-MALAHA, LA</v>
      </c>
    </row>
    <row r="2774" spans="1:5" x14ac:dyDescent="0.3">
      <c r="A2774" s="12">
        <v>18</v>
      </c>
      <c r="B2774" s="14">
        <v>127</v>
      </c>
      <c r="C2774" s="12" t="s">
        <v>2919</v>
      </c>
      <c r="E2774" t="str">
        <f t="shared" si="43"/>
        <v>127-MARACENA</v>
      </c>
    </row>
    <row r="2775" spans="1:5" x14ac:dyDescent="0.3">
      <c r="A2775" s="12">
        <v>18</v>
      </c>
      <c r="B2775" s="14">
        <v>128</v>
      </c>
      <c r="C2775" s="12" t="s">
        <v>2920</v>
      </c>
      <c r="E2775" t="str">
        <f t="shared" si="43"/>
        <v>128-MARCHAL</v>
      </c>
    </row>
    <row r="2776" spans="1:5" x14ac:dyDescent="0.3">
      <c r="A2776" s="12">
        <v>18</v>
      </c>
      <c r="B2776" s="14">
        <v>132</v>
      </c>
      <c r="C2776" s="12" t="s">
        <v>2921</v>
      </c>
      <c r="E2776" t="str">
        <f t="shared" si="43"/>
        <v>132-MOCLIN</v>
      </c>
    </row>
    <row r="2777" spans="1:5" x14ac:dyDescent="0.3">
      <c r="A2777" s="12">
        <v>18</v>
      </c>
      <c r="B2777" s="14">
        <v>133</v>
      </c>
      <c r="C2777" s="12" t="s">
        <v>2922</v>
      </c>
      <c r="E2777" t="str">
        <f t="shared" si="43"/>
        <v>133-MOLVIZAR</v>
      </c>
    </row>
    <row r="2778" spans="1:5" x14ac:dyDescent="0.3">
      <c r="A2778" s="12">
        <v>18</v>
      </c>
      <c r="B2778" s="14">
        <v>134</v>
      </c>
      <c r="C2778" s="12" t="s">
        <v>2923</v>
      </c>
      <c r="E2778" t="str">
        <f t="shared" si="43"/>
        <v>134-MONACHIL</v>
      </c>
    </row>
    <row r="2779" spans="1:5" x14ac:dyDescent="0.3">
      <c r="A2779" s="12">
        <v>18</v>
      </c>
      <c r="B2779" s="14">
        <v>135</v>
      </c>
      <c r="C2779" s="12" t="s">
        <v>2924</v>
      </c>
      <c r="E2779" t="str">
        <f t="shared" si="43"/>
        <v>135-MONTEFRIO</v>
      </c>
    </row>
    <row r="2780" spans="1:5" x14ac:dyDescent="0.3">
      <c r="A2780" s="12">
        <v>18</v>
      </c>
      <c r="B2780" s="14">
        <v>136</v>
      </c>
      <c r="C2780" s="12" t="s">
        <v>2925</v>
      </c>
      <c r="E2780" t="str">
        <f t="shared" si="43"/>
        <v>136-MONTEJICAR</v>
      </c>
    </row>
    <row r="2781" spans="1:5" x14ac:dyDescent="0.3">
      <c r="A2781" s="12">
        <v>18</v>
      </c>
      <c r="B2781" s="14">
        <v>137</v>
      </c>
      <c r="C2781" s="12" t="s">
        <v>2926</v>
      </c>
      <c r="E2781" t="str">
        <f t="shared" si="43"/>
        <v>137-MONTILLANA</v>
      </c>
    </row>
    <row r="2782" spans="1:5" x14ac:dyDescent="0.3">
      <c r="A2782" s="12">
        <v>18</v>
      </c>
      <c r="B2782" s="14">
        <v>138</v>
      </c>
      <c r="C2782" s="12" t="s">
        <v>2927</v>
      </c>
      <c r="E2782" t="str">
        <f t="shared" si="43"/>
        <v>138-MORALEDA DE ZAFAYONA</v>
      </c>
    </row>
    <row r="2783" spans="1:5" x14ac:dyDescent="0.3">
      <c r="A2783" s="12">
        <v>18</v>
      </c>
      <c r="B2783" s="14">
        <v>140</v>
      </c>
      <c r="C2783" s="12" t="s">
        <v>2928</v>
      </c>
      <c r="E2783" t="str">
        <f t="shared" si="43"/>
        <v>140-MOTRIL</v>
      </c>
    </row>
    <row r="2784" spans="1:5" x14ac:dyDescent="0.3">
      <c r="A2784" s="12">
        <v>18</v>
      </c>
      <c r="B2784" s="14">
        <v>141</v>
      </c>
      <c r="C2784" s="12" t="s">
        <v>2929</v>
      </c>
      <c r="E2784" t="str">
        <f t="shared" si="43"/>
        <v>141-MURTAS</v>
      </c>
    </row>
    <row r="2785" spans="1:5" x14ac:dyDescent="0.3">
      <c r="A2785" s="12">
        <v>18</v>
      </c>
      <c r="B2785" s="14">
        <v>143</v>
      </c>
      <c r="C2785" s="12" t="s">
        <v>2930</v>
      </c>
      <c r="E2785" t="str">
        <f t="shared" si="43"/>
        <v>143-NIG?LAS</v>
      </c>
    </row>
    <row r="2786" spans="1:5" x14ac:dyDescent="0.3">
      <c r="A2786" s="12">
        <v>18</v>
      </c>
      <c r="B2786" s="14">
        <v>144</v>
      </c>
      <c r="C2786" s="12" t="s">
        <v>2931</v>
      </c>
      <c r="E2786" t="str">
        <f t="shared" si="43"/>
        <v>144-NIVAR</v>
      </c>
    </row>
    <row r="2787" spans="1:5" x14ac:dyDescent="0.3">
      <c r="A2787" s="12">
        <v>18</v>
      </c>
      <c r="B2787" s="14">
        <v>145</v>
      </c>
      <c r="C2787" s="12" t="s">
        <v>2932</v>
      </c>
      <c r="E2787" t="str">
        <f t="shared" si="43"/>
        <v>145-OGIJARES</v>
      </c>
    </row>
    <row r="2788" spans="1:5" x14ac:dyDescent="0.3">
      <c r="A2788" s="12">
        <v>18</v>
      </c>
      <c r="B2788" s="14">
        <v>146</v>
      </c>
      <c r="C2788" s="12" t="s">
        <v>2933</v>
      </c>
      <c r="E2788" t="str">
        <f t="shared" si="43"/>
        <v>146-ORCE</v>
      </c>
    </row>
    <row r="2789" spans="1:5" x14ac:dyDescent="0.3">
      <c r="A2789" s="12">
        <v>18</v>
      </c>
      <c r="B2789" s="14">
        <v>147</v>
      </c>
      <c r="C2789" s="12" t="s">
        <v>2934</v>
      </c>
      <c r="E2789" t="str">
        <f t="shared" si="43"/>
        <v>147-ORGIVA</v>
      </c>
    </row>
    <row r="2790" spans="1:5" x14ac:dyDescent="0.3">
      <c r="A2790" s="12">
        <v>18</v>
      </c>
      <c r="B2790" s="14">
        <v>148</v>
      </c>
      <c r="C2790" s="12" t="s">
        <v>2935</v>
      </c>
      <c r="E2790" t="str">
        <f t="shared" si="43"/>
        <v>148-OTIVAR</v>
      </c>
    </row>
    <row r="2791" spans="1:5" x14ac:dyDescent="0.3">
      <c r="A2791" s="12">
        <v>18</v>
      </c>
      <c r="B2791" s="14">
        <v>149</v>
      </c>
      <c r="C2791" s="12" t="s">
        <v>2936</v>
      </c>
      <c r="E2791" t="str">
        <f t="shared" si="43"/>
        <v>149-OTURA</v>
      </c>
    </row>
    <row r="2792" spans="1:5" x14ac:dyDescent="0.3">
      <c r="A2792" s="12">
        <v>18</v>
      </c>
      <c r="B2792" s="14">
        <v>150</v>
      </c>
      <c r="C2792" s="12" t="s">
        <v>2937</v>
      </c>
      <c r="E2792" t="str">
        <f t="shared" si="43"/>
        <v>150-PADUL</v>
      </c>
    </row>
    <row r="2793" spans="1:5" x14ac:dyDescent="0.3">
      <c r="A2793" s="12">
        <v>18</v>
      </c>
      <c r="B2793" s="14">
        <v>151</v>
      </c>
      <c r="C2793" s="12" t="s">
        <v>2938</v>
      </c>
      <c r="E2793" t="str">
        <f t="shared" si="43"/>
        <v>151-PAMPANEIRA</v>
      </c>
    </row>
    <row r="2794" spans="1:5" x14ac:dyDescent="0.3">
      <c r="A2794" s="12">
        <v>18</v>
      </c>
      <c r="B2794" s="14">
        <v>152</v>
      </c>
      <c r="C2794" s="12" t="s">
        <v>2939</v>
      </c>
      <c r="E2794" t="str">
        <f t="shared" si="43"/>
        <v>152-PEDRO MARTINEZ</v>
      </c>
    </row>
    <row r="2795" spans="1:5" x14ac:dyDescent="0.3">
      <c r="A2795" s="12">
        <v>18</v>
      </c>
      <c r="B2795" s="14">
        <v>153</v>
      </c>
      <c r="C2795" s="12" t="s">
        <v>2940</v>
      </c>
      <c r="E2795" t="str">
        <f t="shared" si="43"/>
        <v>153-PELIGROS</v>
      </c>
    </row>
    <row r="2796" spans="1:5" x14ac:dyDescent="0.3">
      <c r="A2796" s="12">
        <v>18</v>
      </c>
      <c r="B2796" s="14">
        <v>154</v>
      </c>
      <c r="C2796" s="12" t="s">
        <v>2941</v>
      </c>
      <c r="E2796" t="str">
        <f t="shared" si="43"/>
        <v>154-PEZA, LA</v>
      </c>
    </row>
    <row r="2797" spans="1:5" x14ac:dyDescent="0.3">
      <c r="A2797" s="12">
        <v>18</v>
      </c>
      <c r="B2797" s="14">
        <v>157</v>
      </c>
      <c r="C2797" s="12" t="s">
        <v>2942</v>
      </c>
      <c r="E2797" t="str">
        <f t="shared" si="43"/>
        <v>157-PINOS GENIL</v>
      </c>
    </row>
    <row r="2798" spans="1:5" x14ac:dyDescent="0.3">
      <c r="A2798" s="12">
        <v>18</v>
      </c>
      <c r="B2798" s="14">
        <v>158</v>
      </c>
      <c r="C2798" s="12" t="s">
        <v>2943</v>
      </c>
      <c r="E2798" t="str">
        <f t="shared" si="43"/>
        <v>158-PINOS PUENTE</v>
      </c>
    </row>
    <row r="2799" spans="1:5" x14ac:dyDescent="0.3">
      <c r="A2799" s="12">
        <v>18</v>
      </c>
      <c r="B2799" s="14">
        <v>159</v>
      </c>
      <c r="C2799" s="12" t="s">
        <v>2944</v>
      </c>
      <c r="E2799" t="str">
        <f t="shared" si="43"/>
        <v>159-PIÑAR</v>
      </c>
    </row>
    <row r="2800" spans="1:5" x14ac:dyDescent="0.3">
      <c r="A2800" s="12">
        <v>18</v>
      </c>
      <c r="B2800" s="14">
        <v>161</v>
      </c>
      <c r="C2800" s="12" t="s">
        <v>2945</v>
      </c>
      <c r="E2800" t="str">
        <f t="shared" si="43"/>
        <v>161-POLICAR</v>
      </c>
    </row>
    <row r="2801" spans="1:5" x14ac:dyDescent="0.3">
      <c r="A2801" s="12">
        <v>18</v>
      </c>
      <c r="B2801" s="14">
        <v>162</v>
      </c>
      <c r="C2801" s="12" t="s">
        <v>2946</v>
      </c>
      <c r="E2801" t="str">
        <f t="shared" si="43"/>
        <v>162-POLOPOS</v>
      </c>
    </row>
    <row r="2802" spans="1:5" x14ac:dyDescent="0.3">
      <c r="A2802" s="12">
        <v>18</v>
      </c>
      <c r="B2802" s="14">
        <v>163</v>
      </c>
      <c r="C2802" s="12" t="s">
        <v>2947</v>
      </c>
      <c r="E2802" t="str">
        <f t="shared" si="43"/>
        <v>163-PORTUGOS</v>
      </c>
    </row>
    <row r="2803" spans="1:5" x14ac:dyDescent="0.3">
      <c r="A2803" s="12">
        <v>18</v>
      </c>
      <c r="B2803" s="14">
        <v>164</v>
      </c>
      <c r="C2803" s="12" t="s">
        <v>2948</v>
      </c>
      <c r="E2803" t="str">
        <f t="shared" si="43"/>
        <v>164-PUEBLA DE DON FADRIQUE</v>
      </c>
    </row>
    <row r="2804" spans="1:5" x14ac:dyDescent="0.3">
      <c r="A2804" s="12">
        <v>18</v>
      </c>
      <c r="B2804" s="14">
        <v>165</v>
      </c>
      <c r="C2804" s="12" t="s">
        <v>2949</v>
      </c>
      <c r="E2804" t="str">
        <f t="shared" si="43"/>
        <v>165-PULIANAS</v>
      </c>
    </row>
    <row r="2805" spans="1:5" x14ac:dyDescent="0.3">
      <c r="A2805" s="12">
        <v>18</v>
      </c>
      <c r="B2805" s="14">
        <v>167</v>
      </c>
      <c r="C2805" s="12" t="s">
        <v>2950</v>
      </c>
      <c r="E2805" t="str">
        <f t="shared" si="43"/>
        <v>167-PURULLENA</v>
      </c>
    </row>
    <row r="2806" spans="1:5" x14ac:dyDescent="0.3">
      <c r="A2806" s="12">
        <v>18</v>
      </c>
      <c r="B2806" s="14">
        <v>168</v>
      </c>
      <c r="C2806" s="12" t="s">
        <v>2951</v>
      </c>
      <c r="E2806" t="str">
        <f t="shared" si="43"/>
        <v>168-QUENTAR</v>
      </c>
    </row>
    <row r="2807" spans="1:5" x14ac:dyDescent="0.3">
      <c r="A2807" s="12">
        <v>18</v>
      </c>
      <c r="B2807" s="14">
        <v>170</v>
      </c>
      <c r="C2807" s="12" t="s">
        <v>2952</v>
      </c>
      <c r="E2807" t="str">
        <f t="shared" si="43"/>
        <v>170-RUBITE</v>
      </c>
    </row>
    <row r="2808" spans="1:5" x14ac:dyDescent="0.3">
      <c r="A2808" s="12">
        <v>18</v>
      </c>
      <c r="B2808" s="14">
        <v>171</v>
      </c>
      <c r="C2808" s="12" t="s">
        <v>2953</v>
      </c>
      <c r="E2808" t="str">
        <f t="shared" si="43"/>
        <v>171-SALAR</v>
      </c>
    </row>
    <row r="2809" spans="1:5" x14ac:dyDescent="0.3">
      <c r="A2809" s="12">
        <v>18</v>
      </c>
      <c r="B2809" s="14">
        <v>173</v>
      </c>
      <c r="C2809" s="12" t="s">
        <v>2954</v>
      </c>
      <c r="E2809" t="str">
        <f t="shared" si="43"/>
        <v>173-SALOBREÑA</v>
      </c>
    </row>
    <row r="2810" spans="1:5" x14ac:dyDescent="0.3">
      <c r="A2810" s="12">
        <v>18</v>
      </c>
      <c r="B2810" s="14">
        <v>174</v>
      </c>
      <c r="C2810" s="12" t="s">
        <v>2955</v>
      </c>
      <c r="E2810" t="str">
        <f t="shared" si="43"/>
        <v>174-SANTA CRUZ DEL COMERCIO</v>
      </c>
    </row>
    <row r="2811" spans="1:5" x14ac:dyDescent="0.3">
      <c r="A2811" s="12">
        <v>18</v>
      </c>
      <c r="B2811" s="14">
        <v>175</v>
      </c>
      <c r="C2811" s="12" t="s">
        <v>2956</v>
      </c>
      <c r="E2811" t="str">
        <f t="shared" si="43"/>
        <v>175-SANTA FE</v>
      </c>
    </row>
    <row r="2812" spans="1:5" x14ac:dyDescent="0.3">
      <c r="A2812" s="12">
        <v>18</v>
      </c>
      <c r="B2812" s="14">
        <v>176</v>
      </c>
      <c r="C2812" s="12" t="s">
        <v>2957</v>
      </c>
      <c r="E2812" t="str">
        <f t="shared" si="43"/>
        <v>176-SOPORTUJAR</v>
      </c>
    </row>
    <row r="2813" spans="1:5" x14ac:dyDescent="0.3">
      <c r="A2813" s="12">
        <v>18</v>
      </c>
      <c r="B2813" s="14">
        <v>177</v>
      </c>
      <c r="C2813" s="12" t="s">
        <v>2958</v>
      </c>
      <c r="E2813" t="str">
        <f t="shared" si="43"/>
        <v>177-SORVILAN</v>
      </c>
    </row>
    <row r="2814" spans="1:5" x14ac:dyDescent="0.3">
      <c r="A2814" s="12">
        <v>18</v>
      </c>
      <c r="B2814" s="14">
        <v>178</v>
      </c>
      <c r="C2814" s="12" t="s">
        <v>2959</v>
      </c>
      <c r="E2814" t="str">
        <f t="shared" si="43"/>
        <v>178-TORRE-CARDELA</v>
      </c>
    </row>
    <row r="2815" spans="1:5" x14ac:dyDescent="0.3">
      <c r="A2815" s="12">
        <v>18</v>
      </c>
      <c r="B2815" s="14">
        <v>179</v>
      </c>
      <c r="C2815" s="12" t="s">
        <v>2960</v>
      </c>
      <c r="E2815" t="str">
        <f t="shared" si="43"/>
        <v>179-TORVIZCON</v>
      </c>
    </row>
    <row r="2816" spans="1:5" x14ac:dyDescent="0.3">
      <c r="A2816" s="12">
        <v>18</v>
      </c>
      <c r="B2816" s="14">
        <v>180</v>
      </c>
      <c r="C2816" s="12" t="s">
        <v>2961</v>
      </c>
      <c r="E2816" t="str">
        <f t="shared" si="43"/>
        <v>180-TREVELEZ</v>
      </c>
    </row>
    <row r="2817" spans="1:5" x14ac:dyDescent="0.3">
      <c r="A2817" s="12">
        <v>18</v>
      </c>
      <c r="B2817" s="14">
        <v>181</v>
      </c>
      <c r="C2817" s="12" t="s">
        <v>2962</v>
      </c>
      <c r="E2817" t="str">
        <f t="shared" si="43"/>
        <v>181-TURON</v>
      </c>
    </row>
    <row r="2818" spans="1:5" x14ac:dyDescent="0.3">
      <c r="A2818" s="12">
        <v>18</v>
      </c>
      <c r="B2818" s="14">
        <v>182</v>
      </c>
      <c r="C2818" s="12" t="s">
        <v>2963</v>
      </c>
      <c r="E2818" t="str">
        <f t="shared" si="43"/>
        <v>182-UGIJAR</v>
      </c>
    </row>
    <row r="2819" spans="1:5" x14ac:dyDescent="0.3">
      <c r="A2819" s="12">
        <v>18</v>
      </c>
      <c r="B2819" s="14">
        <v>183</v>
      </c>
      <c r="C2819" s="12" t="s">
        <v>2964</v>
      </c>
      <c r="E2819" t="str">
        <f t="shared" ref="E2819:E2882" si="44">CONCATENATE(B2819,"-",C2819)</f>
        <v>183-VALOR</v>
      </c>
    </row>
    <row r="2820" spans="1:5" x14ac:dyDescent="0.3">
      <c r="A2820" s="12">
        <v>18</v>
      </c>
      <c r="B2820" s="14">
        <v>184</v>
      </c>
      <c r="C2820" s="12" t="s">
        <v>2965</v>
      </c>
      <c r="E2820" t="str">
        <f t="shared" si="44"/>
        <v>184-VELEZ DE BENAUDALLA</v>
      </c>
    </row>
    <row r="2821" spans="1:5" x14ac:dyDescent="0.3">
      <c r="A2821" s="12">
        <v>18</v>
      </c>
      <c r="B2821" s="14">
        <v>185</v>
      </c>
      <c r="C2821" s="12" t="s">
        <v>2966</v>
      </c>
      <c r="E2821" t="str">
        <f t="shared" si="44"/>
        <v>185-VENTAS DE HUELMA</v>
      </c>
    </row>
    <row r="2822" spans="1:5" x14ac:dyDescent="0.3">
      <c r="A2822" s="12">
        <v>18</v>
      </c>
      <c r="B2822" s="14">
        <v>187</v>
      </c>
      <c r="C2822" s="12" t="s">
        <v>2967</v>
      </c>
      <c r="E2822" t="str">
        <f t="shared" si="44"/>
        <v>187-VILLANUEVA DE LAS TORRES</v>
      </c>
    </row>
    <row r="2823" spans="1:5" x14ac:dyDescent="0.3">
      <c r="A2823" s="12">
        <v>18</v>
      </c>
      <c r="B2823" s="14">
        <v>188</v>
      </c>
      <c r="C2823" s="12" t="s">
        <v>2968</v>
      </c>
      <c r="E2823" t="str">
        <f t="shared" si="44"/>
        <v>188-VILLANUEVA MESIA</v>
      </c>
    </row>
    <row r="2824" spans="1:5" x14ac:dyDescent="0.3">
      <c r="A2824" s="12">
        <v>18</v>
      </c>
      <c r="B2824" s="14">
        <v>189</v>
      </c>
      <c r="C2824" s="12" t="s">
        <v>2969</v>
      </c>
      <c r="E2824" t="str">
        <f t="shared" si="44"/>
        <v>189-VIZNAR</v>
      </c>
    </row>
    <row r="2825" spans="1:5" x14ac:dyDescent="0.3">
      <c r="A2825" s="12">
        <v>18</v>
      </c>
      <c r="B2825" s="14">
        <v>192</v>
      </c>
      <c r="C2825" s="12" t="s">
        <v>2970</v>
      </c>
      <c r="E2825" t="str">
        <f t="shared" si="44"/>
        <v>192-ZAFARRAYA</v>
      </c>
    </row>
    <row r="2826" spans="1:5" x14ac:dyDescent="0.3">
      <c r="A2826" s="12">
        <v>18</v>
      </c>
      <c r="B2826" s="14">
        <v>193</v>
      </c>
      <c r="C2826" s="12" t="s">
        <v>2971</v>
      </c>
      <c r="E2826" t="str">
        <f t="shared" si="44"/>
        <v>193-ZUBIA, LA</v>
      </c>
    </row>
    <row r="2827" spans="1:5" x14ac:dyDescent="0.3">
      <c r="A2827" s="12">
        <v>18</v>
      </c>
      <c r="B2827" s="14">
        <v>194</v>
      </c>
      <c r="C2827" s="12" t="s">
        <v>2972</v>
      </c>
      <c r="E2827" t="str">
        <f t="shared" si="44"/>
        <v>194-ZUJAR</v>
      </c>
    </row>
    <row r="2828" spans="1:5" x14ac:dyDescent="0.3">
      <c r="A2828" s="12">
        <v>18</v>
      </c>
      <c r="B2828" s="14">
        <v>901</v>
      </c>
      <c r="C2828" s="12" t="s">
        <v>2973</v>
      </c>
      <c r="E2828" t="str">
        <f t="shared" si="44"/>
        <v>901-TAHA, LA</v>
      </c>
    </row>
    <row r="2829" spans="1:5" x14ac:dyDescent="0.3">
      <c r="A2829" s="12">
        <v>18</v>
      </c>
      <c r="B2829" s="14">
        <v>902</v>
      </c>
      <c r="C2829" s="12" t="s">
        <v>2974</v>
      </c>
      <c r="E2829" t="str">
        <f t="shared" si="44"/>
        <v>902-VALLE, EL</v>
      </c>
    </row>
    <row r="2830" spans="1:5" x14ac:dyDescent="0.3">
      <c r="A2830" s="12">
        <v>18</v>
      </c>
      <c r="B2830" s="14">
        <v>903</v>
      </c>
      <c r="C2830" s="12" t="s">
        <v>2975</v>
      </c>
      <c r="E2830" t="str">
        <f t="shared" si="44"/>
        <v>903-NEVADA</v>
      </c>
    </row>
    <row r="2831" spans="1:5" x14ac:dyDescent="0.3">
      <c r="A2831" s="12">
        <v>18</v>
      </c>
      <c r="B2831" s="14">
        <v>904</v>
      </c>
      <c r="C2831" s="12" t="s">
        <v>2976</v>
      </c>
      <c r="E2831" t="str">
        <f t="shared" si="44"/>
        <v>904-ALPUJARRA DE LA SIERRA</v>
      </c>
    </row>
    <row r="2832" spans="1:5" x14ac:dyDescent="0.3">
      <c r="A2832" s="12">
        <v>18</v>
      </c>
      <c r="B2832" s="14">
        <v>905</v>
      </c>
      <c r="C2832" s="12" t="s">
        <v>2977</v>
      </c>
      <c r="E2832" t="str">
        <f t="shared" si="44"/>
        <v>905-GABIAS, LAS</v>
      </c>
    </row>
    <row r="2833" spans="1:5" x14ac:dyDescent="0.3">
      <c r="A2833" s="12">
        <v>18</v>
      </c>
      <c r="B2833" s="14">
        <v>906</v>
      </c>
      <c r="C2833" s="12" t="s">
        <v>2978</v>
      </c>
      <c r="E2833" t="str">
        <f t="shared" si="44"/>
        <v>906-GUAJARES, LOS</v>
      </c>
    </row>
    <row r="2834" spans="1:5" x14ac:dyDescent="0.3">
      <c r="A2834" s="12">
        <v>18</v>
      </c>
      <c r="B2834" s="14">
        <v>907</v>
      </c>
      <c r="C2834" s="12" t="s">
        <v>2979</v>
      </c>
      <c r="E2834" t="str">
        <f t="shared" si="44"/>
        <v>907-VALLE DEL ZALABI</v>
      </c>
    </row>
    <row r="2835" spans="1:5" x14ac:dyDescent="0.3">
      <c r="A2835" s="12">
        <v>18</v>
      </c>
      <c r="B2835" s="14">
        <v>908</v>
      </c>
      <c r="C2835" s="12" t="s">
        <v>2980</v>
      </c>
      <c r="E2835" t="str">
        <f t="shared" si="44"/>
        <v>908-VILLAMENA</v>
      </c>
    </row>
    <row r="2836" spans="1:5" x14ac:dyDescent="0.3">
      <c r="A2836" s="12">
        <v>18</v>
      </c>
      <c r="B2836" s="14">
        <v>909</v>
      </c>
      <c r="C2836" s="12" t="s">
        <v>2981</v>
      </c>
      <c r="E2836" t="str">
        <f t="shared" si="44"/>
        <v>909-MORELABOR</v>
      </c>
    </row>
    <row r="2837" spans="1:5" x14ac:dyDescent="0.3">
      <c r="A2837" s="12">
        <v>18</v>
      </c>
      <c r="B2837" s="14">
        <v>910</v>
      </c>
      <c r="C2837" s="12" t="s">
        <v>2982</v>
      </c>
      <c r="E2837" t="str">
        <f t="shared" si="44"/>
        <v>910-PINAR, EL</v>
      </c>
    </row>
    <row r="2838" spans="1:5" x14ac:dyDescent="0.3">
      <c r="A2838" s="12">
        <v>18</v>
      </c>
      <c r="B2838" s="14">
        <v>911</v>
      </c>
      <c r="C2838" s="12" t="s">
        <v>2983</v>
      </c>
      <c r="E2838" t="str">
        <f t="shared" si="44"/>
        <v>911-VEGAS DEL GENIL</v>
      </c>
    </row>
    <row r="2839" spans="1:5" x14ac:dyDescent="0.3">
      <c r="A2839" s="12">
        <v>18</v>
      </c>
      <c r="B2839" s="14">
        <v>912</v>
      </c>
      <c r="C2839" s="12" t="s">
        <v>2984</v>
      </c>
      <c r="E2839" t="str">
        <f t="shared" si="44"/>
        <v>912-CUEVAS DEL CAMPO</v>
      </c>
    </row>
    <row r="2840" spans="1:5" x14ac:dyDescent="0.3">
      <c r="A2840" s="12">
        <v>18</v>
      </c>
      <c r="B2840" s="14">
        <v>913</v>
      </c>
      <c r="C2840" s="12" t="s">
        <v>2985</v>
      </c>
      <c r="E2840" t="str">
        <f t="shared" si="44"/>
        <v>913-ZAGRA</v>
      </c>
    </row>
    <row r="2841" spans="1:5" x14ac:dyDescent="0.3">
      <c r="A2841" s="12">
        <v>19</v>
      </c>
      <c r="B2841" s="14">
        <v>1</v>
      </c>
      <c r="C2841" s="12" t="s">
        <v>2986</v>
      </c>
      <c r="E2841" t="str">
        <f t="shared" si="44"/>
        <v>1-ABANADES</v>
      </c>
    </row>
    <row r="2842" spans="1:5" x14ac:dyDescent="0.3">
      <c r="A2842" s="12">
        <v>19</v>
      </c>
      <c r="B2842" s="14">
        <v>2</v>
      </c>
      <c r="C2842" s="12" t="s">
        <v>2987</v>
      </c>
      <c r="E2842" t="str">
        <f t="shared" si="44"/>
        <v>2-ABLANQUE</v>
      </c>
    </row>
    <row r="2843" spans="1:5" x14ac:dyDescent="0.3">
      <c r="A2843" s="12">
        <v>19</v>
      </c>
      <c r="B2843" s="14">
        <v>3</v>
      </c>
      <c r="C2843" s="12" t="s">
        <v>2988</v>
      </c>
      <c r="E2843" t="str">
        <f t="shared" si="44"/>
        <v>3-ADOBES</v>
      </c>
    </row>
    <row r="2844" spans="1:5" x14ac:dyDescent="0.3">
      <c r="A2844" s="12">
        <v>19</v>
      </c>
      <c r="B2844" s="14">
        <v>4</v>
      </c>
      <c r="C2844" s="12" t="s">
        <v>2989</v>
      </c>
      <c r="E2844" t="str">
        <f t="shared" si="44"/>
        <v>4-ALAMINOS</v>
      </c>
    </row>
    <row r="2845" spans="1:5" x14ac:dyDescent="0.3">
      <c r="A2845" s="12">
        <v>19</v>
      </c>
      <c r="B2845" s="14">
        <v>5</v>
      </c>
      <c r="C2845" s="12" t="s">
        <v>2990</v>
      </c>
      <c r="E2845" t="str">
        <f t="shared" si="44"/>
        <v>5-ALARILLA</v>
      </c>
    </row>
    <row r="2846" spans="1:5" x14ac:dyDescent="0.3">
      <c r="A2846" s="12">
        <v>19</v>
      </c>
      <c r="B2846" s="14">
        <v>6</v>
      </c>
      <c r="C2846" s="12" t="s">
        <v>2991</v>
      </c>
      <c r="E2846" t="str">
        <f t="shared" si="44"/>
        <v>6-ALBALATE DE ZORITA</v>
      </c>
    </row>
    <row r="2847" spans="1:5" x14ac:dyDescent="0.3">
      <c r="A2847" s="12">
        <v>19</v>
      </c>
      <c r="B2847" s="14">
        <v>7</v>
      </c>
      <c r="C2847" s="12" t="s">
        <v>2992</v>
      </c>
      <c r="E2847" t="str">
        <f t="shared" si="44"/>
        <v>7-ALBARES</v>
      </c>
    </row>
    <row r="2848" spans="1:5" x14ac:dyDescent="0.3">
      <c r="A2848" s="12">
        <v>19</v>
      </c>
      <c r="B2848" s="14">
        <v>8</v>
      </c>
      <c r="C2848" s="12" t="s">
        <v>2993</v>
      </c>
      <c r="E2848" t="str">
        <f t="shared" si="44"/>
        <v>8-ALBENDIEGO</v>
      </c>
    </row>
    <row r="2849" spans="1:5" x14ac:dyDescent="0.3">
      <c r="A2849" s="12">
        <v>19</v>
      </c>
      <c r="B2849" s="14">
        <v>9</v>
      </c>
      <c r="C2849" s="12" t="s">
        <v>2994</v>
      </c>
      <c r="E2849" t="str">
        <f t="shared" si="44"/>
        <v>9-ALCOCER</v>
      </c>
    </row>
    <row r="2850" spans="1:5" x14ac:dyDescent="0.3">
      <c r="A2850" s="12">
        <v>19</v>
      </c>
      <c r="B2850" s="14">
        <v>10</v>
      </c>
      <c r="C2850" s="12" t="s">
        <v>2995</v>
      </c>
      <c r="E2850" t="str">
        <f t="shared" si="44"/>
        <v>10-ALCOLEA DE LAS PEÑAS</v>
      </c>
    </row>
    <row r="2851" spans="1:5" x14ac:dyDescent="0.3">
      <c r="A2851" s="12">
        <v>19</v>
      </c>
      <c r="B2851" s="14">
        <v>11</v>
      </c>
      <c r="C2851" s="12" t="s">
        <v>2996</v>
      </c>
      <c r="E2851" t="str">
        <f t="shared" si="44"/>
        <v>11-ALCOLEA DEL PINAR</v>
      </c>
    </row>
    <row r="2852" spans="1:5" x14ac:dyDescent="0.3">
      <c r="A2852" s="12">
        <v>19</v>
      </c>
      <c r="B2852" s="14">
        <v>13</v>
      </c>
      <c r="C2852" s="12" t="s">
        <v>2997</v>
      </c>
      <c r="E2852" t="str">
        <f t="shared" si="44"/>
        <v>13-ALCOROCHES</v>
      </c>
    </row>
    <row r="2853" spans="1:5" x14ac:dyDescent="0.3">
      <c r="A2853" s="12">
        <v>19</v>
      </c>
      <c r="B2853" s="14">
        <v>15</v>
      </c>
      <c r="C2853" s="12" t="s">
        <v>2998</v>
      </c>
      <c r="E2853" t="str">
        <f t="shared" si="44"/>
        <v>15-ALDEANUEVA DE GUADALAJARA</v>
      </c>
    </row>
    <row r="2854" spans="1:5" x14ac:dyDescent="0.3">
      <c r="A2854" s="12">
        <v>19</v>
      </c>
      <c r="B2854" s="14">
        <v>16</v>
      </c>
      <c r="C2854" s="12" t="s">
        <v>2999</v>
      </c>
      <c r="E2854" t="str">
        <f t="shared" si="44"/>
        <v>16-ALGAR DE MESA</v>
      </c>
    </row>
    <row r="2855" spans="1:5" x14ac:dyDescent="0.3">
      <c r="A2855" s="12">
        <v>19</v>
      </c>
      <c r="B2855" s="14">
        <v>17</v>
      </c>
      <c r="C2855" s="12" t="s">
        <v>3000</v>
      </c>
      <c r="E2855" t="str">
        <f t="shared" si="44"/>
        <v>17-ALGORA</v>
      </c>
    </row>
    <row r="2856" spans="1:5" x14ac:dyDescent="0.3">
      <c r="A2856" s="12">
        <v>19</v>
      </c>
      <c r="B2856" s="14">
        <v>18</v>
      </c>
      <c r="C2856" s="12" t="s">
        <v>3001</v>
      </c>
      <c r="E2856" t="str">
        <f t="shared" si="44"/>
        <v>18-ALHONDIGA</v>
      </c>
    </row>
    <row r="2857" spans="1:5" x14ac:dyDescent="0.3">
      <c r="A2857" s="12">
        <v>19</v>
      </c>
      <c r="B2857" s="14">
        <v>19</v>
      </c>
      <c r="C2857" s="12" t="s">
        <v>3002</v>
      </c>
      <c r="E2857" t="str">
        <f t="shared" si="44"/>
        <v>19-ALIQUE</v>
      </c>
    </row>
    <row r="2858" spans="1:5" x14ac:dyDescent="0.3">
      <c r="A2858" s="12">
        <v>19</v>
      </c>
      <c r="B2858" s="14">
        <v>20</v>
      </c>
      <c r="C2858" s="12" t="s">
        <v>3003</v>
      </c>
      <c r="E2858" t="str">
        <f t="shared" si="44"/>
        <v>20-ALMADRONES</v>
      </c>
    </row>
    <row r="2859" spans="1:5" x14ac:dyDescent="0.3">
      <c r="A2859" s="12">
        <v>19</v>
      </c>
      <c r="B2859" s="14">
        <v>21</v>
      </c>
      <c r="C2859" s="12" t="s">
        <v>3004</v>
      </c>
      <c r="E2859" t="str">
        <f t="shared" si="44"/>
        <v>21-ALMOGUERA</v>
      </c>
    </row>
    <row r="2860" spans="1:5" x14ac:dyDescent="0.3">
      <c r="A2860" s="12">
        <v>19</v>
      </c>
      <c r="B2860" s="14">
        <v>22</v>
      </c>
      <c r="C2860" s="12" t="s">
        <v>3005</v>
      </c>
      <c r="E2860" t="str">
        <f t="shared" si="44"/>
        <v>22-ALMONACID DE ZORITA</v>
      </c>
    </row>
    <row r="2861" spans="1:5" x14ac:dyDescent="0.3">
      <c r="A2861" s="12">
        <v>19</v>
      </c>
      <c r="B2861" s="14">
        <v>23</v>
      </c>
      <c r="C2861" s="12" t="s">
        <v>3006</v>
      </c>
      <c r="E2861" t="str">
        <f t="shared" si="44"/>
        <v>23-ALOCEN</v>
      </c>
    </row>
    <row r="2862" spans="1:5" x14ac:dyDescent="0.3">
      <c r="A2862" s="12">
        <v>19</v>
      </c>
      <c r="B2862" s="14">
        <v>24</v>
      </c>
      <c r="C2862" s="12" t="s">
        <v>3007</v>
      </c>
      <c r="E2862" t="str">
        <f t="shared" si="44"/>
        <v>24-ALOVERA</v>
      </c>
    </row>
    <row r="2863" spans="1:5" x14ac:dyDescent="0.3">
      <c r="A2863" s="12">
        <v>19</v>
      </c>
      <c r="B2863" s="14">
        <v>27</v>
      </c>
      <c r="C2863" s="12" t="s">
        <v>3008</v>
      </c>
      <c r="E2863" t="str">
        <f t="shared" si="44"/>
        <v>27-ALUSTANTE</v>
      </c>
    </row>
    <row r="2864" spans="1:5" x14ac:dyDescent="0.3">
      <c r="A2864" s="12">
        <v>19</v>
      </c>
      <c r="B2864" s="14">
        <v>31</v>
      </c>
      <c r="C2864" s="12" t="s">
        <v>3009</v>
      </c>
      <c r="E2864" t="str">
        <f t="shared" si="44"/>
        <v>31-ANGON</v>
      </c>
    </row>
    <row r="2865" spans="1:5" x14ac:dyDescent="0.3">
      <c r="A2865" s="12">
        <v>19</v>
      </c>
      <c r="B2865" s="14">
        <v>32</v>
      </c>
      <c r="C2865" s="12" t="s">
        <v>3010</v>
      </c>
      <c r="E2865" t="str">
        <f t="shared" si="44"/>
        <v>32-ANGUITA</v>
      </c>
    </row>
    <row r="2866" spans="1:5" x14ac:dyDescent="0.3">
      <c r="A2866" s="12">
        <v>19</v>
      </c>
      <c r="B2866" s="14">
        <v>33</v>
      </c>
      <c r="C2866" s="12" t="s">
        <v>3011</v>
      </c>
      <c r="E2866" t="str">
        <f t="shared" si="44"/>
        <v>33-ANQUELA DEL DUCADO</v>
      </c>
    </row>
    <row r="2867" spans="1:5" x14ac:dyDescent="0.3">
      <c r="A2867" s="12">
        <v>19</v>
      </c>
      <c r="B2867" s="14">
        <v>34</v>
      </c>
      <c r="C2867" s="12" t="s">
        <v>3012</v>
      </c>
      <c r="E2867" t="str">
        <f t="shared" si="44"/>
        <v>34-ANQUELA DEL PEDREGAL</v>
      </c>
    </row>
    <row r="2868" spans="1:5" x14ac:dyDescent="0.3">
      <c r="A2868" s="12">
        <v>19</v>
      </c>
      <c r="B2868" s="14">
        <v>36</v>
      </c>
      <c r="C2868" s="12" t="s">
        <v>3013</v>
      </c>
      <c r="E2868" t="str">
        <f t="shared" si="44"/>
        <v>36-ARANZUEQUE</v>
      </c>
    </row>
    <row r="2869" spans="1:5" x14ac:dyDescent="0.3">
      <c r="A2869" s="12">
        <v>19</v>
      </c>
      <c r="B2869" s="14">
        <v>37</v>
      </c>
      <c r="C2869" s="12" t="s">
        <v>3014</v>
      </c>
      <c r="E2869" t="str">
        <f t="shared" si="44"/>
        <v>37-ARBANCON</v>
      </c>
    </row>
    <row r="2870" spans="1:5" x14ac:dyDescent="0.3">
      <c r="A2870" s="12">
        <v>19</v>
      </c>
      <c r="B2870" s="14">
        <v>38</v>
      </c>
      <c r="C2870" s="12" t="s">
        <v>3015</v>
      </c>
      <c r="E2870" t="str">
        <f t="shared" si="44"/>
        <v>38-ARBETETA</v>
      </c>
    </row>
    <row r="2871" spans="1:5" x14ac:dyDescent="0.3">
      <c r="A2871" s="12">
        <v>19</v>
      </c>
      <c r="B2871" s="14">
        <v>39</v>
      </c>
      <c r="C2871" s="12" t="s">
        <v>3016</v>
      </c>
      <c r="E2871" t="str">
        <f t="shared" si="44"/>
        <v>39-ARGECILLA</v>
      </c>
    </row>
    <row r="2872" spans="1:5" x14ac:dyDescent="0.3">
      <c r="A2872" s="12">
        <v>19</v>
      </c>
      <c r="B2872" s="14">
        <v>40</v>
      </c>
      <c r="C2872" s="12" t="s">
        <v>3017</v>
      </c>
      <c r="E2872" t="str">
        <f t="shared" si="44"/>
        <v>40-ARMALLONES</v>
      </c>
    </row>
    <row r="2873" spans="1:5" x14ac:dyDescent="0.3">
      <c r="A2873" s="12">
        <v>19</v>
      </c>
      <c r="B2873" s="14">
        <v>41</v>
      </c>
      <c r="C2873" s="12" t="s">
        <v>3018</v>
      </c>
      <c r="E2873" t="str">
        <f t="shared" si="44"/>
        <v>41-ARMUÑA DE TAJUÑA</v>
      </c>
    </row>
    <row r="2874" spans="1:5" x14ac:dyDescent="0.3">
      <c r="A2874" s="12">
        <v>19</v>
      </c>
      <c r="B2874" s="14">
        <v>42</v>
      </c>
      <c r="C2874" s="12" t="s">
        <v>3019</v>
      </c>
      <c r="E2874" t="str">
        <f t="shared" si="44"/>
        <v>42-ARROYO DE LAS FRAGUAS</v>
      </c>
    </row>
    <row r="2875" spans="1:5" x14ac:dyDescent="0.3">
      <c r="A2875" s="12">
        <v>19</v>
      </c>
      <c r="B2875" s="14">
        <v>43</v>
      </c>
      <c r="C2875" s="12" t="s">
        <v>3020</v>
      </c>
      <c r="E2875" t="str">
        <f t="shared" si="44"/>
        <v>43-ATANZON</v>
      </c>
    </row>
    <row r="2876" spans="1:5" x14ac:dyDescent="0.3">
      <c r="A2876" s="12">
        <v>19</v>
      </c>
      <c r="B2876" s="14">
        <v>44</v>
      </c>
      <c r="C2876" s="12" t="s">
        <v>3021</v>
      </c>
      <c r="E2876" t="str">
        <f t="shared" si="44"/>
        <v>44-ATIENZA</v>
      </c>
    </row>
    <row r="2877" spans="1:5" x14ac:dyDescent="0.3">
      <c r="A2877" s="12">
        <v>19</v>
      </c>
      <c r="B2877" s="14">
        <v>45</v>
      </c>
      <c r="C2877" s="12" t="s">
        <v>3022</v>
      </c>
      <c r="E2877" t="str">
        <f t="shared" si="44"/>
        <v>45-AUÑON</v>
      </c>
    </row>
    <row r="2878" spans="1:5" x14ac:dyDescent="0.3">
      <c r="A2878" s="12">
        <v>19</v>
      </c>
      <c r="B2878" s="14">
        <v>46</v>
      </c>
      <c r="C2878" s="12" t="s">
        <v>3023</v>
      </c>
      <c r="E2878" t="str">
        <f t="shared" si="44"/>
        <v>46-AZUQUECA DE HENARES</v>
      </c>
    </row>
    <row r="2879" spans="1:5" x14ac:dyDescent="0.3">
      <c r="A2879" s="12">
        <v>19</v>
      </c>
      <c r="B2879" s="14">
        <v>47</v>
      </c>
      <c r="C2879" s="12" t="s">
        <v>3024</v>
      </c>
      <c r="E2879" t="str">
        <f t="shared" si="44"/>
        <v>47-BAIDES</v>
      </c>
    </row>
    <row r="2880" spans="1:5" x14ac:dyDescent="0.3">
      <c r="A2880" s="12">
        <v>19</v>
      </c>
      <c r="B2880" s="14">
        <v>48</v>
      </c>
      <c r="C2880" s="12" t="s">
        <v>3025</v>
      </c>
      <c r="E2880" t="str">
        <f t="shared" si="44"/>
        <v>48-BAÑOS DE TAJO</v>
      </c>
    </row>
    <row r="2881" spans="1:5" x14ac:dyDescent="0.3">
      <c r="A2881" s="12">
        <v>19</v>
      </c>
      <c r="B2881" s="14">
        <v>49</v>
      </c>
      <c r="C2881" s="12" t="s">
        <v>3026</v>
      </c>
      <c r="E2881" t="str">
        <f t="shared" si="44"/>
        <v>49-BAÑUELOS</v>
      </c>
    </row>
    <row r="2882" spans="1:5" x14ac:dyDescent="0.3">
      <c r="A2882" s="12">
        <v>19</v>
      </c>
      <c r="B2882" s="14">
        <v>50</v>
      </c>
      <c r="C2882" s="12" t="s">
        <v>3027</v>
      </c>
      <c r="E2882" t="str">
        <f t="shared" si="44"/>
        <v>50-BARRIOPEDRO</v>
      </c>
    </row>
    <row r="2883" spans="1:5" x14ac:dyDescent="0.3">
      <c r="A2883" s="12">
        <v>19</v>
      </c>
      <c r="B2883" s="14">
        <v>51</v>
      </c>
      <c r="C2883" s="12" t="s">
        <v>3028</v>
      </c>
      <c r="E2883" t="str">
        <f t="shared" ref="E2883:E2946" si="45">CONCATENATE(B2883,"-",C2883)</f>
        <v>51-BERNINCHES</v>
      </c>
    </row>
    <row r="2884" spans="1:5" x14ac:dyDescent="0.3">
      <c r="A2884" s="12">
        <v>19</v>
      </c>
      <c r="B2884" s="14">
        <v>52</v>
      </c>
      <c r="C2884" s="12" t="s">
        <v>3029</v>
      </c>
      <c r="E2884" t="str">
        <f t="shared" si="45"/>
        <v>52-BODERA, LA</v>
      </c>
    </row>
    <row r="2885" spans="1:5" x14ac:dyDescent="0.3">
      <c r="A2885" s="12">
        <v>19</v>
      </c>
      <c r="B2885" s="14">
        <v>53</v>
      </c>
      <c r="C2885" s="12" t="s">
        <v>3030</v>
      </c>
      <c r="E2885" t="str">
        <f t="shared" si="45"/>
        <v>53-BRIHUEGA</v>
      </c>
    </row>
    <row r="2886" spans="1:5" x14ac:dyDescent="0.3">
      <c r="A2886" s="12">
        <v>19</v>
      </c>
      <c r="B2886" s="14">
        <v>54</v>
      </c>
      <c r="C2886" s="12" t="s">
        <v>3031</v>
      </c>
      <c r="E2886" t="str">
        <f t="shared" si="45"/>
        <v>54-BUDIA</v>
      </c>
    </row>
    <row r="2887" spans="1:5" x14ac:dyDescent="0.3">
      <c r="A2887" s="12">
        <v>19</v>
      </c>
      <c r="B2887" s="14">
        <v>55</v>
      </c>
      <c r="C2887" s="12" t="s">
        <v>3032</v>
      </c>
      <c r="E2887" t="str">
        <f t="shared" si="45"/>
        <v>55-BUJALARO</v>
      </c>
    </row>
    <row r="2888" spans="1:5" x14ac:dyDescent="0.3">
      <c r="A2888" s="12">
        <v>19</v>
      </c>
      <c r="B2888" s="14">
        <v>57</v>
      </c>
      <c r="C2888" s="12" t="s">
        <v>3033</v>
      </c>
      <c r="E2888" t="str">
        <f t="shared" si="45"/>
        <v>57-BUSTARES</v>
      </c>
    </row>
    <row r="2889" spans="1:5" x14ac:dyDescent="0.3">
      <c r="A2889" s="12">
        <v>19</v>
      </c>
      <c r="B2889" s="14">
        <v>58</v>
      </c>
      <c r="C2889" s="12" t="s">
        <v>3034</v>
      </c>
      <c r="E2889" t="str">
        <f t="shared" si="45"/>
        <v>58-CABANILLAS DEL CAMPO</v>
      </c>
    </row>
    <row r="2890" spans="1:5" x14ac:dyDescent="0.3">
      <c r="A2890" s="12">
        <v>19</v>
      </c>
      <c r="B2890" s="14">
        <v>59</v>
      </c>
      <c r="C2890" s="12" t="s">
        <v>3035</v>
      </c>
      <c r="E2890" t="str">
        <f t="shared" si="45"/>
        <v>59-CAMPILLO DE DUEÑAS</v>
      </c>
    </row>
    <row r="2891" spans="1:5" x14ac:dyDescent="0.3">
      <c r="A2891" s="12">
        <v>19</v>
      </c>
      <c r="B2891" s="14">
        <v>60</v>
      </c>
      <c r="C2891" s="12" t="s">
        <v>3036</v>
      </c>
      <c r="E2891" t="str">
        <f t="shared" si="45"/>
        <v>60-CAMPILLO DE RANAS</v>
      </c>
    </row>
    <row r="2892" spans="1:5" x14ac:dyDescent="0.3">
      <c r="A2892" s="12">
        <v>19</v>
      </c>
      <c r="B2892" s="14">
        <v>61</v>
      </c>
      <c r="C2892" s="12" t="s">
        <v>3037</v>
      </c>
      <c r="E2892" t="str">
        <f t="shared" si="45"/>
        <v>61-CAMPISABALOS</v>
      </c>
    </row>
    <row r="2893" spans="1:5" x14ac:dyDescent="0.3">
      <c r="A2893" s="12">
        <v>19</v>
      </c>
      <c r="B2893" s="14">
        <v>64</v>
      </c>
      <c r="C2893" s="12" t="s">
        <v>3038</v>
      </c>
      <c r="E2893" t="str">
        <f t="shared" si="45"/>
        <v>64-CANREDONDO</v>
      </c>
    </row>
    <row r="2894" spans="1:5" x14ac:dyDescent="0.3">
      <c r="A2894" s="12">
        <v>19</v>
      </c>
      <c r="B2894" s="14">
        <v>65</v>
      </c>
      <c r="C2894" s="12" t="s">
        <v>3039</v>
      </c>
      <c r="E2894" t="str">
        <f t="shared" si="45"/>
        <v>65-CANTALOJAS</v>
      </c>
    </row>
    <row r="2895" spans="1:5" x14ac:dyDescent="0.3">
      <c r="A2895" s="12">
        <v>19</v>
      </c>
      <c r="B2895" s="14">
        <v>66</v>
      </c>
      <c r="C2895" s="12" t="s">
        <v>3040</v>
      </c>
      <c r="E2895" t="str">
        <f t="shared" si="45"/>
        <v>66-CAÑIZAR</v>
      </c>
    </row>
    <row r="2896" spans="1:5" x14ac:dyDescent="0.3">
      <c r="A2896" s="12">
        <v>19</v>
      </c>
      <c r="B2896" s="14">
        <v>67</v>
      </c>
      <c r="C2896" s="12" t="s">
        <v>3041</v>
      </c>
      <c r="E2896" t="str">
        <f t="shared" si="45"/>
        <v>67-CARDOSO DE LA SIERRA, EL</v>
      </c>
    </row>
    <row r="2897" spans="1:5" x14ac:dyDescent="0.3">
      <c r="A2897" s="12">
        <v>19</v>
      </c>
      <c r="B2897" s="14">
        <v>70</v>
      </c>
      <c r="C2897" s="12" t="s">
        <v>3042</v>
      </c>
      <c r="E2897" t="str">
        <f t="shared" si="45"/>
        <v>70-CASA DE UCEDA</v>
      </c>
    </row>
    <row r="2898" spans="1:5" x14ac:dyDescent="0.3">
      <c r="A2898" s="12">
        <v>19</v>
      </c>
      <c r="B2898" s="14">
        <v>71</v>
      </c>
      <c r="C2898" s="12" t="s">
        <v>3043</v>
      </c>
      <c r="E2898" t="str">
        <f t="shared" si="45"/>
        <v>71-CASAR, EL</v>
      </c>
    </row>
    <row r="2899" spans="1:5" x14ac:dyDescent="0.3">
      <c r="A2899" s="12">
        <v>19</v>
      </c>
      <c r="B2899" s="14">
        <v>73</v>
      </c>
      <c r="C2899" s="12" t="s">
        <v>3044</v>
      </c>
      <c r="E2899" t="str">
        <f t="shared" si="45"/>
        <v>73-CASAS DE SAN GALINDO</v>
      </c>
    </row>
    <row r="2900" spans="1:5" x14ac:dyDescent="0.3">
      <c r="A2900" s="12">
        <v>19</v>
      </c>
      <c r="B2900" s="14">
        <v>74</v>
      </c>
      <c r="C2900" s="12" t="s">
        <v>3045</v>
      </c>
      <c r="E2900" t="str">
        <f t="shared" si="45"/>
        <v>74-CASPUEÑAS</v>
      </c>
    </row>
    <row r="2901" spans="1:5" x14ac:dyDescent="0.3">
      <c r="A2901" s="12">
        <v>19</v>
      </c>
      <c r="B2901" s="14">
        <v>75</v>
      </c>
      <c r="C2901" s="12" t="s">
        <v>3046</v>
      </c>
      <c r="E2901" t="str">
        <f t="shared" si="45"/>
        <v>75-CASTEJON DE HENARES</v>
      </c>
    </row>
    <row r="2902" spans="1:5" x14ac:dyDescent="0.3">
      <c r="A2902" s="12">
        <v>19</v>
      </c>
      <c r="B2902" s="14">
        <v>76</v>
      </c>
      <c r="C2902" s="12" t="s">
        <v>3047</v>
      </c>
      <c r="E2902" t="str">
        <f t="shared" si="45"/>
        <v>76-CASTELLAR DE LA MUELA</v>
      </c>
    </row>
    <row r="2903" spans="1:5" x14ac:dyDescent="0.3">
      <c r="A2903" s="12">
        <v>19</v>
      </c>
      <c r="B2903" s="14">
        <v>78</v>
      </c>
      <c r="C2903" s="12" t="s">
        <v>3048</v>
      </c>
      <c r="E2903" t="str">
        <f t="shared" si="45"/>
        <v>78-CASTILFORTE</v>
      </c>
    </row>
    <row r="2904" spans="1:5" x14ac:dyDescent="0.3">
      <c r="A2904" s="12">
        <v>19</v>
      </c>
      <c r="B2904" s="14">
        <v>79</v>
      </c>
      <c r="C2904" s="12" t="s">
        <v>3049</v>
      </c>
      <c r="E2904" t="str">
        <f t="shared" si="45"/>
        <v>79-CASTILNUEVO</v>
      </c>
    </row>
    <row r="2905" spans="1:5" x14ac:dyDescent="0.3">
      <c r="A2905" s="12">
        <v>19</v>
      </c>
      <c r="B2905" s="14">
        <v>80</v>
      </c>
      <c r="C2905" s="12" t="s">
        <v>3050</v>
      </c>
      <c r="E2905" t="str">
        <f t="shared" si="45"/>
        <v>80-CENDEJAS DE ENMEDIO</v>
      </c>
    </row>
    <row r="2906" spans="1:5" x14ac:dyDescent="0.3">
      <c r="A2906" s="12">
        <v>19</v>
      </c>
      <c r="B2906" s="14">
        <v>81</v>
      </c>
      <c r="C2906" s="12" t="s">
        <v>3051</v>
      </c>
      <c r="E2906" t="str">
        <f t="shared" si="45"/>
        <v>81-CENDEJAS DE LA TORRE</v>
      </c>
    </row>
    <row r="2907" spans="1:5" x14ac:dyDescent="0.3">
      <c r="A2907" s="12">
        <v>19</v>
      </c>
      <c r="B2907" s="14">
        <v>82</v>
      </c>
      <c r="C2907" s="12" t="s">
        <v>3052</v>
      </c>
      <c r="E2907" t="str">
        <f t="shared" si="45"/>
        <v>82-CENTENERA</v>
      </c>
    </row>
    <row r="2908" spans="1:5" x14ac:dyDescent="0.3">
      <c r="A2908" s="12">
        <v>19</v>
      </c>
      <c r="B2908" s="14">
        <v>86</v>
      </c>
      <c r="C2908" s="12" t="s">
        <v>3053</v>
      </c>
      <c r="E2908" t="str">
        <f t="shared" si="45"/>
        <v>86-CIFUENTES</v>
      </c>
    </row>
    <row r="2909" spans="1:5" x14ac:dyDescent="0.3">
      <c r="A2909" s="12">
        <v>19</v>
      </c>
      <c r="B2909" s="14">
        <v>87</v>
      </c>
      <c r="C2909" s="12" t="s">
        <v>3054</v>
      </c>
      <c r="E2909" t="str">
        <f t="shared" si="45"/>
        <v>87-CINCOVILLAS</v>
      </c>
    </row>
    <row r="2910" spans="1:5" x14ac:dyDescent="0.3">
      <c r="A2910" s="12">
        <v>19</v>
      </c>
      <c r="B2910" s="14">
        <v>88</v>
      </c>
      <c r="C2910" s="12" t="s">
        <v>3055</v>
      </c>
      <c r="E2910" t="str">
        <f t="shared" si="45"/>
        <v>88-CIRUELAS</v>
      </c>
    </row>
    <row r="2911" spans="1:5" x14ac:dyDescent="0.3">
      <c r="A2911" s="12">
        <v>19</v>
      </c>
      <c r="B2911" s="14">
        <v>89</v>
      </c>
      <c r="C2911" s="12" t="s">
        <v>3056</v>
      </c>
      <c r="E2911" t="str">
        <f t="shared" si="45"/>
        <v>89-CIRUELOS DEL PINAR</v>
      </c>
    </row>
    <row r="2912" spans="1:5" x14ac:dyDescent="0.3">
      <c r="A2912" s="12">
        <v>19</v>
      </c>
      <c r="B2912" s="14">
        <v>90</v>
      </c>
      <c r="C2912" s="12" t="s">
        <v>3057</v>
      </c>
      <c r="E2912" t="str">
        <f t="shared" si="45"/>
        <v>90-COBETA</v>
      </c>
    </row>
    <row r="2913" spans="1:5" x14ac:dyDescent="0.3">
      <c r="A2913" s="12">
        <v>19</v>
      </c>
      <c r="B2913" s="14">
        <v>91</v>
      </c>
      <c r="C2913" s="12" t="s">
        <v>3058</v>
      </c>
      <c r="E2913" t="str">
        <f t="shared" si="45"/>
        <v>91-COGOLLOR</v>
      </c>
    </row>
    <row r="2914" spans="1:5" x14ac:dyDescent="0.3">
      <c r="A2914" s="12">
        <v>19</v>
      </c>
      <c r="B2914" s="14">
        <v>92</v>
      </c>
      <c r="C2914" s="12" t="s">
        <v>3059</v>
      </c>
      <c r="E2914" t="str">
        <f t="shared" si="45"/>
        <v>92-COGOLLUDO</v>
      </c>
    </row>
    <row r="2915" spans="1:5" x14ac:dyDescent="0.3">
      <c r="A2915" s="12">
        <v>19</v>
      </c>
      <c r="B2915" s="14">
        <v>95</v>
      </c>
      <c r="C2915" s="12" t="s">
        <v>3060</v>
      </c>
      <c r="E2915" t="str">
        <f t="shared" si="45"/>
        <v>95-CONDEMIOS DE ABAJO</v>
      </c>
    </row>
    <row r="2916" spans="1:5" x14ac:dyDescent="0.3">
      <c r="A2916" s="12">
        <v>19</v>
      </c>
      <c r="B2916" s="14">
        <v>96</v>
      </c>
      <c r="C2916" s="12" t="s">
        <v>3061</v>
      </c>
      <c r="E2916" t="str">
        <f t="shared" si="45"/>
        <v>96-CONDEMIOS DE ARRIBA</v>
      </c>
    </row>
    <row r="2917" spans="1:5" x14ac:dyDescent="0.3">
      <c r="A2917" s="12">
        <v>19</v>
      </c>
      <c r="B2917" s="14">
        <v>97</v>
      </c>
      <c r="C2917" s="12" t="s">
        <v>3062</v>
      </c>
      <c r="E2917" t="str">
        <f t="shared" si="45"/>
        <v>97-CONGOSTRINA</v>
      </c>
    </row>
    <row r="2918" spans="1:5" x14ac:dyDescent="0.3">
      <c r="A2918" s="12">
        <v>19</v>
      </c>
      <c r="B2918" s="14">
        <v>98</v>
      </c>
      <c r="C2918" s="12" t="s">
        <v>3063</v>
      </c>
      <c r="E2918" t="str">
        <f t="shared" si="45"/>
        <v>98-COPERNAL</v>
      </c>
    </row>
    <row r="2919" spans="1:5" x14ac:dyDescent="0.3">
      <c r="A2919" s="12">
        <v>19</v>
      </c>
      <c r="B2919" s="14">
        <v>99</v>
      </c>
      <c r="C2919" s="12" t="s">
        <v>3064</v>
      </c>
      <c r="E2919" t="str">
        <f t="shared" si="45"/>
        <v>99-CORDUENTE</v>
      </c>
    </row>
    <row r="2920" spans="1:5" x14ac:dyDescent="0.3">
      <c r="A2920" s="12">
        <v>19</v>
      </c>
      <c r="B2920" s="14">
        <v>102</v>
      </c>
      <c r="C2920" s="12" t="s">
        <v>3065</v>
      </c>
      <c r="E2920" t="str">
        <f t="shared" si="45"/>
        <v>102-CUBILLO DE UCEDA, EL</v>
      </c>
    </row>
    <row r="2921" spans="1:5" x14ac:dyDescent="0.3">
      <c r="A2921" s="12">
        <v>19</v>
      </c>
      <c r="B2921" s="14">
        <v>103</v>
      </c>
      <c r="C2921" s="12" t="s">
        <v>3066</v>
      </c>
      <c r="E2921" t="str">
        <f t="shared" si="45"/>
        <v>103-CHECA</v>
      </c>
    </row>
    <row r="2922" spans="1:5" x14ac:dyDescent="0.3">
      <c r="A2922" s="12">
        <v>19</v>
      </c>
      <c r="B2922" s="14">
        <v>104</v>
      </c>
      <c r="C2922" s="12" t="s">
        <v>3067</v>
      </c>
      <c r="E2922" t="str">
        <f t="shared" si="45"/>
        <v>104-CHEQUILLA</v>
      </c>
    </row>
    <row r="2923" spans="1:5" x14ac:dyDescent="0.3">
      <c r="A2923" s="12">
        <v>19</v>
      </c>
      <c r="B2923" s="14">
        <v>105</v>
      </c>
      <c r="C2923" s="12" t="s">
        <v>3068</v>
      </c>
      <c r="E2923" t="str">
        <f t="shared" si="45"/>
        <v>105-CHILOECHES</v>
      </c>
    </row>
    <row r="2924" spans="1:5" x14ac:dyDescent="0.3">
      <c r="A2924" s="12">
        <v>19</v>
      </c>
      <c r="B2924" s="14">
        <v>106</v>
      </c>
      <c r="C2924" s="12" t="s">
        <v>3069</v>
      </c>
      <c r="E2924" t="str">
        <f t="shared" si="45"/>
        <v>106-CHILLARON DEL REY</v>
      </c>
    </row>
    <row r="2925" spans="1:5" x14ac:dyDescent="0.3">
      <c r="A2925" s="12">
        <v>19</v>
      </c>
      <c r="B2925" s="14">
        <v>107</v>
      </c>
      <c r="C2925" s="12" t="s">
        <v>3070</v>
      </c>
      <c r="E2925" t="str">
        <f t="shared" si="45"/>
        <v>107-DRIEBES</v>
      </c>
    </row>
    <row r="2926" spans="1:5" x14ac:dyDescent="0.3">
      <c r="A2926" s="12">
        <v>19</v>
      </c>
      <c r="B2926" s="14">
        <v>108</v>
      </c>
      <c r="C2926" s="12" t="s">
        <v>3071</v>
      </c>
      <c r="E2926" t="str">
        <f t="shared" si="45"/>
        <v>108-DURON</v>
      </c>
    </row>
    <row r="2927" spans="1:5" x14ac:dyDescent="0.3">
      <c r="A2927" s="12">
        <v>19</v>
      </c>
      <c r="B2927" s="14">
        <v>109</v>
      </c>
      <c r="C2927" s="12" t="s">
        <v>3072</v>
      </c>
      <c r="E2927" t="str">
        <f t="shared" si="45"/>
        <v>109-EMBID</v>
      </c>
    </row>
    <row r="2928" spans="1:5" x14ac:dyDescent="0.3">
      <c r="A2928" s="12">
        <v>19</v>
      </c>
      <c r="B2928" s="14">
        <v>110</v>
      </c>
      <c r="C2928" s="12" t="s">
        <v>3073</v>
      </c>
      <c r="E2928" t="str">
        <f t="shared" si="45"/>
        <v>110-ESCAMILLA</v>
      </c>
    </row>
    <row r="2929" spans="1:5" x14ac:dyDescent="0.3">
      <c r="A2929" s="12">
        <v>19</v>
      </c>
      <c r="B2929" s="14">
        <v>111</v>
      </c>
      <c r="C2929" s="12" t="s">
        <v>3074</v>
      </c>
      <c r="E2929" t="str">
        <f t="shared" si="45"/>
        <v>111-ESCARICHE</v>
      </c>
    </row>
    <row r="2930" spans="1:5" x14ac:dyDescent="0.3">
      <c r="A2930" s="12">
        <v>19</v>
      </c>
      <c r="B2930" s="14">
        <v>112</v>
      </c>
      <c r="C2930" s="12" t="s">
        <v>3075</v>
      </c>
      <c r="E2930" t="str">
        <f t="shared" si="45"/>
        <v>112-ESCOPETE</v>
      </c>
    </row>
    <row r="2931" spans="1:5" x14ac:dyDescent="0.3">
      <c r="A2931" s="12">
        <v>19</v>
      </c>
      <c r="B2931" s="14">
        <v>113</v>
      </c>
      <c r="C2931" s="12" t="s">
        <v>3076</v>
      </c>
      <c r="E2931" t="str">
        <f t="shared" si="45"/>
        <v>113-ESPINOSA DE HENARES</v>
      </c>
    </row>
    <row r="2932" spans="1:5" x14ac:dyDescent="0.3">
      <c r="A2932" s="12">
        <v>19</v>
      </c>
      <c r="B2932" s="14">
        <v>114</v>
      </c>
      <c r="C2932" s="12" t="s">
        <v>3077</v>
      </c>
      <c r="E2932" t="str">
        <f t="shared" si="45"/>
        <v>114-ESPLEGARES</v>
      </c>
    </row>
    <row r="2933" spans="1:5" x14ac:dyDescent="0.3">
      <c r="A2933" s="12">
        <v>19</v>
      </c>
      <c r="B2933" s="14">
        <v>115</v>
      </c>
      <c r="C2933" s="12" t="s">
        <v>3078</v>
      </c>
      <c r="E2933" t="str">
        <f t="shared" si="45"/>
        <v>115-ESTABLES</v>
      </c>
    </row>
    <row r="2934" spans="1:5" x14ac:dyDescent="0.3">
      <c r="A2934" s="12">
        <v>19</v>
      </c>
      <c r="B2934" s="14">
        <v>116</v>
      </c>
      <c r="C2934" s="12" t="s">
        <v>3079</v>
      </c>
      <c r="E2934" t="str">
        <f t="shared" si="45"/>
        <v>116-ESTRIEGANA</v>
      </c>
    </row>
    <row r="2935" spans="1:5" x14ac:dyDescent="0.3">
      <c r="A2935" s="12">
        <v>19</v>
      </c>
      <c r="B2935" s="14">
        <v>117</v>
      </c>
      <c r="C2935" s="12" t="s">
        <v>3080</v>
      </c>
      <c r="E2935" t="str">
        <f t="shared" si="45"/>
        <v>117-FONTANAR</v>
      </c>
    </row>
    <row r="2936" spans="1:5" x14ac:dyDescent="0.3">
      <c r="A2936" s="12">
        <v>19</v>
      </c>
      <c r="B2936" s="14">
        <v>118</v>
      </c>
      <c r="C2936" s="12" t="s">
        <v>3081</v>
      </c>
      <c r="E2936" t="str">
        <f t="shared" si="45"/>
        <v>118-FUEMBELLIDA</v>
      </c>
    </row>
    <row r="2937" spans="1:5" x14ac:dyDescent="0.3">
      <c r="A2937" s="12">
        <v>19</v>
      </c>
      <c r="B2937" s="14">
        <v>119</v>
      </c>
      <c r="C2937" s="12" t="s">
        <v>3082</v>
      </c>
      <c r="E2937" t="str">
        <f t="shared" si="45"/>
        <v>119-FUENCEMILLAN</v>
      </c>
    </row>
    <row r="2938" spans="1:5" x14ac:dyDescent="0.3">
      <c r="A2938" s="12">
        <v>19</v>
      </c>
      <c r="B2938" s="14">
        <v>120</v>
      </c>
      <c r="C2938" s="12" t="s">
        <v>3083</v>
      </c>
      <c r="E2938" t="str">
        <f t="shared" si="45"/>
        <v>120-FUENTELAHIGUERA DE ALBATAGES</v>
      </c>
    </row>
    <row r="2939" spans="1:5" x14ac:dyDescent="0.3">
      <c r="A2939" s="12">
        <v>19</v>
      </c>
      <c r="B2939" s="14">
        <v>121</v>
      </c>
      <c r="C2939" s="12" t="s">
        <v>3084</v>
      </c>
      <c r="E2939" t="str">
        <f t="shared" si="45"/>
        <v>121-FUENTELENCINA</v>
      </c>
    </row>
    <row r="2940" spans="1:5" x14ac:dyDescent="0.3">
      <c r="A2940" s="12">
        <v>19</v>
      </c>
      <c r="B2940" s="14">
        <v>122</v>
      </c>
      <c r="C2940" s="12" t="s">
        <v>3085</v>
      </c>
      <c r="E2940" t="str">
        <f t="shared" si="45"/>
        <v>122-FUENTELSAZ</v>
      </c>
    </row>
    <row r="2941" spans="1:5" x14ac:dyDescent="0.3">
      <c r="A2941" s="12">
        <v>19</v>
      </c>
      <c r="B2941" s="14">
        <v>123</v>
      </c>
      <c r="C2941" s="12" t="s">
        <v>3086</v>
      </c>
      <c r="E2941" t="str">
        <f t="shared" si="45"/>
        <v>123-FUENTELVIEJO</v>
      </c>
    </row>
    <row r="2942" spans="1:5" x14ac:dyDescent="0.3">
      <c r="A2942" s="12">
        <v>19</v>
      </c>
      <c r="B2942" s="14">
        <v>124</v>
      </c>
      <c r="C2942" s="12" t="s">
        <v>3087</v>
      </c>
      <c r="E2942" t="str">
        <f t="shared" si="45"/>
        <v>124-FUENTENOVILLA</v>
      </c>
    </row>
    <row r="2943" spans="1:5" x14ac:dyDescent="0.3">
      <c r="A2943" s="12">
        <v>19</v>
      </c>
      <c r="B2943" s="14">
        <v>125</v>
      </c>
      <c r="C2943" s="12" t="s">
        <v>3088</v>
      </c>
      <c r="E2943" t="str">
        <f t="shared" si="45"/>
        <v>125-GAJANEJOS</v>
      </c>
    </row>
    <row r="2944" spans="1:5" x14ac:dyDescent="0.3">
      <c r="A2944" s="12">
        <v>19</v>
      </c>
      <c r="B2944" s="14">
        <v>126</v>
      </c>
      <c r="C2944" s="12" t="s">
        <v>3089</v>
      </c>
      <c r="E2944" t="str">
        <f t="shared" si="45"/>
        <v>126-GALAPAGOS</v>
      </c>
    </row>
    <row r="2945" spans="1:5" x14ac:dyDescent="0.3">
      <c r="A2945" s="12">
        <v>19</v>
      </c>
      <c r="B2945" s="14">
        <v>127</v>
      </c>
      <c r="C2945" s="12" t="s">
        <v>3090</v>
      </c>
      <c r="E2945" t="str">
        <f t="shared" si="45"/>
        <v>127-GALVE DE SORBE</v>
      </c>
    </row>
    <row r="2946" spans="1:5" x14ac:dyDescent="0.3">
      <c r="A2946" s="12">
        <v>19</v>
      </c>
      <c r="B2946" s="14">
        <v>129</v>
      </c>
      <c r="C2946" s="12" t="s">
        <v>3091</v>
      </c>
      <c r="E2946" t="str">
        <f t="shared" si="45"/>
        <v>129-GASCUEÑA DE BORNOVA</v>
      </c>
    </row>
    <row r="2947" spans="1:5" x14ac:dyDescent="0.3">
      <c r="A2947" s="12">
        <v>19</v>
      </c>
      <c r="B2947" s="14">
        <v>130</v>
      </c>
      <c r="C2947" s="12" t="s">
        <v>128</v>
      </c>
      <c r="E2947" t="str">
        <f t="shared" ref="E2947:E3010" si="46">CONCATENATE(B2947,"-",C2947)</f>
        <v>130-GUADALAJARA</v>
      </c>
    </row>
    <row r="2948" spans="1:5" x14ac:dyDescent="0.3">
      <c r="A2948" s="12">
        <v>19</v>
      </c>
      <c r="B2948" s="14">
        <v>132</v>
      </c>
      <c r="C2948" s="12" t="s">
        <v>3092</v>
      </c>
      <c r="E2948" t="str">
        <f t="shared" si="46"/>
        <v>132-HENCHE</v>
      </c>
    </row>
    <row r="2949" spans="1:5" x14ac:dyDescent="0.3">
      <c r="A2949" s="12">
        <v>19</v>
      </c>
      <c r="B2949" s="14">
        <v>133</v>
      </c>
      <c r="C2949" s="12" t="s">
        <v>3093</v>
      </c>
      <c r="E2949" t="str">
        <f t="shared" si="46"/>
        <v>133-HERAS DE AYUSO</v>
      </c>
    </row>
    <row r="2950" spans="1:5" x14ac:dyDescent="0.3">
      <c r="A2950" s="12">
        <v>19</v>
      </c>
      <c r="B2950" s="14">
        <v>134</v>
      </c>
      <c r="C2950" s="12" t="s">
        <v>3094</v>
      </c>
      <c r="E2950" t="str">
        <f t="shared" si="46"/>
        <v>134-HERRERIA</v>
      </c>
    </row>
    <row r="2951" spans="1:5" x14ac:dyDescent="0.3">
      <c r="A2951" s="12">
        <v>19</v>
      </c>
      <c r="B2951" s="14">
        <v>135</v>
      </c>
      <c r="C2951" s="12" t="s">
        <v>3095</v>
      </c>
      <c r="E2951" t="str">
        <f t="shared" si="46"/>
        <v>135-HIENDELAENCINA</v>
      </c>
    </row>
    <row r="2952" spans="1:5" x14ac:dyDescent="0.3">
      <c r="A2952" s="12">
        <v>19</v>
      </c>
      <c r="B2952" s="14">
        <v>136</v>
      </c>
      <c r="C2952" s="12" t="s">
        <v>3096</v>
      </c>
      <c r="E2952" t="str">
        <f t="shared" si="46"/>
        <v>136-HIJES</v>
      </c>
    </row>
    <row r="2953" spans="1:5" x14ac:dyDescent="0.3">
      <c r="A2953" s="12">
        <v>19</v>
      </c>
      <c r="B2953" s="14">
        <v>138</v>
      </c>
      <c r="C2953" s="12" t="s">
        <v>3097</v>
      </c>
      <c r="E2953" t="str">
        <f t="shared" si="46"/>
        <v>138-HITA</v>
      </c>
    </row>
    <row r="2954" spans="1:5" x14ac:dyDescent="0.3">
      <c r="A2954" s="12">
        <v>19</v>
      </c>
      <c r="B2954" s="14">
        <v>139</v>
      </c>
      <c r="C2954" s="12" t="s">
        <v>3098</v>
      </c>
      <c r="E2954" t="str">
        <f t="shared" si="46"/>
        <v>139-HOMBRADOS</v>
      </c>
    </row>
    <row r="2955" spans="1:5" x14ac:dyDescent="0.3">
      <c r="A2955" s="12">
        <v>19</v>
      </c>
      <c r="B2955" s="14">
        <v>142</v>
      </c>
      <c r="C2955" s="12" t="s">
        <v>3099</v>
      </c>
      <c r="E2955" t="str">
        <f t="shared" si="46"/>
        <v>142-HONTOBA</v>
      </c>
    </row>
    <row r="2956" spans="1:5" x14ac:dyDescent="0.3">
      <c r="A2956" s="12">
        <v>19</v>
      </c>
      <c r="B2956" s="14">
        <v>143</v>
      </c>
      <c r="C2956" s="12" t="s">
        <v>3100</v>
      </c>
      <c r="E2956" t="str">
        <f t="shared" si="46"/>
        <v>143-HORCHE</v>
      </c>
    </row>
    <row r="2957" spans="1:5" x14ac:dyDescent="0.3">
      <c r="A2957" s="12">
        <v>19</v>
      </c>
      <c r="B2957" s="14">
        <v>145</v>
      </c>
      <c r="C2957" s="12" t="s">
        <v>3101</v>
      </c>
      <c r="E2957" t="str">
        <f t="shared" si="46"/>
        <v>145-HORTEZUELA DE OCEN</v>
      </c>
    </row>
    <row r="2958" spans="1:5" x14ac:dyDescent="0.3">
      <c r="A2958" s="12">
        <v>19</v>
      </c>
      <c r="B2958" s="14">
        <v>146</v>
      </c>
      <c r="C2958" s="12" t="s">
        <v>3102</v>
      </c>
      <c r="E2958" t="str">
        <f t="shared" si="46"/>
        <v>146-HUERCE, LA</v>
      </c>
    </row>
    <row r="2959" spans="1:5" x14ac:dyDescent="0.3">
      <c r="A2959" s="12">
        <v>19</v>
      </c>
      <c r="B2959" s="14">
        <v>147</v>
      </c>
      <c r="C2959" s="12" t="s">
        <v>3103</v>
      </c>
      <c r="E2959" t="str">
        <f t="shared" si="46"/>
        <v>147-HUERMECES DEL CERRO</v>
      </c>
    </row>
    <row r="2960" spans="1:5" x14ac:dyDescent="0.3">
      <c r="A2960" s="12">
        <v>19</v>
      </c>
      <c r="B2960" s="14">
        <v>148</v>
      </c>
      <c r="C2960" s="12" t="s">
        <v>3104</v>
      </c>
      <c r="E2960" t="str">
        <f t="shared" si="46"/>
        <v>148-HUERTAHERNANDO</v>
      </c>
    </row>
    <row r="2961" spans="1:5" x14ac:dyDescent="0.3">
      <c r="A2961" s="12">
        <v>19</v>
      </c>
      <c r="B2961" s="14">
        <v>150</v>
      </c>
      <c r="C2961" s="12" t="s">
        <v>3105</v>
      </c>
      <c r="E2961" t="str">
        <f t="shared" si="46"/>
        <v>150-HUEVA</v>
      </c>
    </row>
    <row r="2962" spans="1:5" x14ac:dyDescent="0.3">
      <c r="A2962" s="12">
        <v>19</v>
      </c>
      <c r="B2962" s="14">
        <v>151</v>
      </c>
      <c r="C2962" s="12" t="s">
        <v>3106</v>
      </c>
      <c r="E2962" t="str">
        <f t="shared" si="46"/>
        <v>151-HUMANES</v>
      </c>
    </row>
    <row r="2963" spans="1:5" x14ac:dyDescent="0.3">
      <c r="A2963" s="12">
        <v>19</v>
      </c>
      <c r="B2963" s="14">
        <v>152</v>
      </c>
      <c r="C2963" s="12" t="s">
        <v>3107</v>
      </c>
      <c r="E2963" t="str">
        <f t="shared" si="46"/>
        <v>152-ILLANA</v>
      </c>
    </row>
    <row r="2964" spans="1:5" x14ac:dyDescent="0.3">
      <c r="A2964" s="12">
        <v>19</v>
      </c>
      <c r="B2964" s="14">
        <v>153</v>
      </c>
      <c r="C2964" s="12" t="s">
        <v>3108</v>
      </c>
      <c r="E2964" t="str">
        <f t="shared" si="46"/>
        <v>153-INIESTOLA</v>
      </c>
    </row>
    <row r="2965" spans="1:5" x14ac:dyDescent="0.3">
      <c r="A2965" s="12">
        <v>19</v>
      </c>
      <c r="B2965" s="14">
        <v>154</v>
      </c>
      <c r="C2965" s="12" t="s">
        <v>3109</v>
      </c>
      <c r="E2965" t="str">
        <f t="shared" si="46"/>
        <v>154-INVIERNAS, LAS</v>
      </c>
    </row>
    <row r="2966" spans="1:5" x14ac:dyDescent="0.3">
      <c r="A2966" s="12">
        <v>19</v>
      </c>
      <c r="B2966" s="14">
        <v>155</v>
      </c>
      <c r="C2966" s="12" t="s">
        <v>3110</v>
      </c>
      <c r="E2966" t="str">
        <f t="shared" si="46"/>
        <v>155-IRUESTE</v>
      </c>
    </row>
    <row r="2967" spans="1:5" x14ac:dyDescent="0.3">
      <c r="A2967" s="12">
        <v>19</v>
      </c>
      <c r="B2967" s="14">
        <v>156</v>
      </c>
      <c r="C2967" s="12" t="s">
        <v>3111</v>
      </c>
      <c r="E2967" t="str">
        <f t="shared" si="46"/>
        <v>156-JADRAQUE</v>
      </c>
    </row>
    <row r="2968" spans="1:5" x14ac:dyDescent="0.3">
      <c r="A2968" s="12">
        <v>19</v>
      </c>
      <c r="B2968" s="14">
        <v>157</v>
      </c>
      <c r="C2968" s="12" t="s">
        <v>3112</v>
      </c>
      <c r="E2968" t="str">
        <f t="shared" si="46"/>
        <v>157-JIRUEQUE</v>
      </c>
    </row>
    <row r="2969" spans="1:5" x14ac:dyDescent="0.3">
      <c r="A2969" s="12">
        <v>19</v>
      </c>
      <c r="B2969" s="14">
        <v>159</v>
      </c>
      <c r="C2969" s="12" t="s">
        <v>3113</v>
      </c>
      <c r="E2969" t="str">
        <f t="shared" si="46"/>
        <v>159-LEDANCA</v>
      </c>
    </row>
    <row r="2970" spans="1:5" x14ac:dyDescent="0.3">
      <c r="A2970" s="12">
        <v>19</v>
      </c>
      <c r="B2970" s="14">
        <v>160</v>
      </c>
      <c r="C2970" s="12" t="s">
        <v>3114</v>
      </c>
      <c r="E2970" t="str">
        <f t="shared" si="46"/>
        <v>160-LORANCA DE TAJUÑA</v>
      </c>
    </row>
    <row r="2971" spans="1:5" x14ac:dyDescent="0.3">
      <c r="A2971" s="12">
        <v>19</v>
      </c>
      <c r="B2971" s="14">
        <v>161</v>
      </c>
      <c r="C2971" s="12" t="s">
        <v>3115</v>
      </c>
      <c r="E2971" t="str">
        <f t="shared" si="46"/>
        <v>161-LUPIANA</v>
      </c>
    </row>
    <row r="2972" spans="1:5" x14ac:dyDescent="0.3">
      <c r="A2972" s="12">
        <v>19</v>
      </c>
      <c r="B2972" s="14">
        <v>162</v>
      </c>
      <c r="C2972" s="12" t="s">
        <v>3116</v>
      </c>
      <c r="E2972" t="str">
        <f t="shared" si="46"/>
        <v>162-LUZAGA</v>
      </c>
    </row>
    <row r="2973" spans="1:5" x14ac:dyDescent="0.3">
      <c r="A2973" s="12">
        <v>19</v>
      </c>
      <c r="B2973" s="14">
        <v>163</v>
      </c>
      <c r="C2973" s="12" t="s">
        <v>3117</v>
      </c>
      <c r="E2973" t="str">
        <f t="shared" si="46"/>
        <v>163-LUZON</v>
      </c>
    </row>
    <row r="2974" spans="1:5" x14ac:dyDescent="0.3">
      <c r="A2974" s="12">
        <v>19</v>
      </c>
      <c r="B2974" s="14">
        <v>165</v>
      </c>
      <c r="C2974" s="12" t="s">
        <v>3118</v>
      </c>
      <c r="E2974" t="str">
        <f t="shared" si="46"/>
        <v>165-MAJAELRAYO</v>
      </c>
    </row>
    <row r="2975" spans="1:5" x14ac:dyDescent="0.3">
      <c r="A2975" s="12">
        <v>19</v>
      </c>
      <c r="B2975" s="14">
        <v>166</v>
      </c>
      <c r="C2975" s="12" t="s">
        <v>3119</v>
      </c>
      <c r="E2975" t="str">
        <f t="shared" si="46"/>
        <v>166-MALAGA DEL FRESNO</v>
      </c>
    </row>
    <row r="2976" spans="1:5" x14ac:dyDescent="0.3">
      <c r="A2976" s="12">
        <v>19</v>
      </c>
      <c r="B2976" s="14">
        <v>167</v>
      </c>
      <c r="C2976" s="12" t="s">
        <v>3120</v>
      </c>
      <c r="E2976" t="str">
        <f t="shared" si="46"/>
        <v>167-MALAGUILLA</v>
      </c>
    </row>
    <row r="2977" spans="1:5" x14ac:dyDescent="0.3">
      <c r="A2977" s="12">
        <v>19</v>
      </c>
      <c r="B2977" s="14">
        <v>168</v>
      </c>
      <c r="C2977" s="12" t="s">
        <v>3121</v>
      </c>
      <c r="E2977" t="str">
        <f t="shared" si="46"/>
        <v>168-MANDAYONA</v>
      </c>
    </row>
    <row r="2978" spans="1:5" x14ac:dyDescent="0.3">
      <c r="A2978" s="12">
        <v>19</v>
      </c>
      <c r="B2978" s="14">
        <v>169</v>
      </c>
      <c r="C2978" s="12" t="s">
        <v>3122</v>
      </c>
      <c r="E2978" t="str">
        <f t="shared" si="46"/>
        <v>169-MANTIEL</v>
      </c>
    </row>
    <row r="2979" spans="1:5" x14ac:dyDescent="0.3">
      <c r="A2979" s="12">
        <v>19</v>
      </c>
      <c r="B2979" s="14">
        <v>170</v>
      </c>
      <c r="C2979" s="12" t="s">
        <v>3123</v>
      </c>
      <c r="E2979" t="str">
        <f t="shared" si="46"/>
        <v>170-MARANCHON</v>
      </c>
    </row>
    <row r="2980" spans="1:5" x14ac:dyDescent="0.3">
      <c r="A2980" s="12">
        <v>19</v>
      </c>
      <c r="B2980" s="14">
        <v>171</v>
      </c>
      <c r="C2980" s="12" t="s">
        <v>3124</v>
      </c>
      <c r="E2980" t="str">
        <f t="shared" si="46"/>
        <v>171-MARCHAMALO</v>
      </c>
    </row>
    <row r="2981" spans="1:5" x14ac:dyDescent="0.3">
      <c r="A2981" s="12">
        <v>19</v>
      </c>
      <c r="B2981" s="14">
        <v>172</v>
      </c>
      <c r="C2981" s="12" t="s">
        <v>3125</v>
      </c>
      <c r="E2981" t="str">
        <f t="shared" si="46"/>
        <v>172-MASEGOSO DE TAJUÑA</v>
      </c>
    </row>
    <row r="2982" spans="1:5" x14ac:dyDescent="0.3">
      <c r="A2982" s="12">
        <v>19</v>
      </c>
      <c r="B2982" s="14">
        <v>173</v>
      </c>
      <c r="C2982" s="12" t="s">
        <v>3126</v>
      </c>
      <c r="E2982" t="str">
        <f t="shared" si="46"/>
        <v>173-MATARRUBIA</v>
      </c>
    </row>
    <row r="2983" spans="1:5" x14ac:dyDescent="0.3">
      <c r="A2983" s="12">
        <v>19</v>
      </c>
      <c r="B2983" s="14">
        <v>174</v>
      </c>
      <c r="C2983" s="12" t="s">
        <v>3127</v>
      </c>
      <c r="E2983" t="str">
        <f t="shared" si="46"/>
        <v>174-MATILLAS</v>
      </c>
    </row>
    <row r="2984" spans="1:5" x14ac:dyDescent="0.3">
      <c r="A2984" s="12">
        <v>19</v>
      </c>
      <c r="B2984" s="14">
        <v>175</v>
      </c>
      <c r="C2984" s="12" t="s">
        <v>3128</v>
      </c>
      <c r="E2984" t="str">
        <f t="shared" si="46"/>
        <v>175-MAZARETE</v>
      </c>
    </row>
    <row r="2985" spans="1:5" x14ac:dyDescent="0.3">
      <c r="A2985" s="12">
        <v>19</v>
      </c>
      <c r="B2985" s="14">
        <v>176</v>
      </c>
      <c r="C2985" s="12" t="s">
        <v>3129</v>
      </c>
      <c r="E2985" t="str">
        <f t="shared" si="46"/>
        <v>176-MAZUECOS</v>
      </c>
    </row>
    <row r="2986" spans="1:5" x14ac:dyDescent="0.3">
      <c r="A2986" s="12">
        <v>19</v>
      </c>
      <c r="B2986" s="14">
        <v>177</v>
      </c>
      <c r="C2986" s="12" t="s">
        <v>3130</v>
      </c>
      <c r="E2986" t="str">
        <f t="shared" si="46"/>
        <v>177-MEDRANDA</v>
      </c>
    </row>
    <row r="2987" spans="1:5" x14ac:dyDescent="0.3">
      <c r="A2987" s="12">
        <v>19</v>
      </c>
      <c r="B2987" s="14">
        <v>178</v>
      </c>
      <c r="C2987" s="12" t="s">
        <v>3131</v>
      </c>
      <c r="E2987" t="str">
        <f t="shared" si="46"/>
        <v>178-MEGINA</v>
      </c>
    </row>
    <row r="2988" spans="1:5" x14ac:dyDescent="0.3">
      <c r="A2988" s="12">
        <v>19</v>
      </c>
      <c r="B2988" s="14">
        <v>179</v>
      </c>
      <c r="C2988" s="12" t="s">
        <v>3132</v>
      </c>
      <c r="E2988" t="str">
        <f t="shared" si="46"/>
        <v>179-MEMBRILLERA</v>
      </c>
    </row>
    <row r="2989" spans="1:5" x14ac:dyDescent="0.3">
      <c r="A2989" s="12">
        <v>19</v>
      </c>
      <c r="B2989" s="14">
        <v>181</v>
      </c>
      <c r="C2989" s="12" t="s">
        <v>3133</v>
      </c>
      <c r="E2989" t="str">
        <f t="shared" si="46"/>
        <v>181-MIEDES DE ATIENZA</v>
      </c>
    </row>
    <row r="2990" spans="1:5" x14ac:dyDescent="0.3">
      <c r="A2990" s="12">
        <v>19</v>
      </c>
      <c r="B2990" s="14">
        <v>182</v>
      </c>
      <c r="C2990" s="12" t="s">
        <v>3134</v>
      </c>
      <c r="E2990" t="str">
        <f t="shared" si="46"/>
        <v>182-MIERLA, LA</v>
      </c>
    </row>
    <row r="2991" spans="1:5" x14ac:dyDescent="0.3">
      <c r="A2991" s="12">
        <v>19</v>
      </c>
      <c r="B2991" s="14">
        <v>183</v>
      </c>
      <c r="C2991" s="12" t="s">
        <v>3135</v>
      </c>
      <c r="E2991" t="str">
        <f t="shared" si="46"/>
        <v>183-MILMARCOS</v>
      </c>
    </row>
    <row r="2992" spans="1:5" x14ac:dyDescent="0.3">
      <c r="A2992" s="12">
        <v>19</v>
      </c>
      <c r="B2992" s="14">
        <v>184</v>
      </c>
      <c r="C2992" s="12" t="s">
        <v>3136</v>
      </c>
      <c r="E2992" t="str">
        <f t="shared" si="46"/>
        <v>184-MILLANA</v>
      </c>
    </row>
    <row r="2993" spans="1:5" x14ac:dyDescent="0.3">
      <c r="A2993" s="12">
        <v>19</v>
      </c>
      <c r="B2993" s="14">
        <v>185</v>
      </c>
      <c r="C2993" s="12" t="s">
        <v>3137</v>
      </c>
      <c r="E2993" t="str">
        <f t="shared" si="46"/>
        <v>185-MIÑOSA, LA</v>
      </c>
    </row>
    <row r="2994" spans="1:5" x14ac:dyDescent="0.3">
      <c r="A2994" s="12">
        <v>19</v>
      </c>
      <c r="B2994" s="14">
        <v>186</v>
      </c>
      <c r="C2994" s="12" t="s">
        <v>3138</v>
      </c>
      <c r="E2994" t="str">
        <f t="shared" si="46"/>
        <v>186-MIRABUENO</v>
      </c>
    </row>
    <row r="2995" spans="1:5" x14ac:dyDescent="0.3">
      <c r="A2995" s="12">
        <v>19</v>
      </c>
      <c r="B2995" s="14">
        <v>187</v>
      </c>
      <c r="C2995" s="12" t="s">
        <v>3139</v>
      </c>
      <c r="E2995" t="str">
        <f t="shared" si="46"/>
        <v>187-MIRALRIO</v>
      </c>
    </row>
    <row r="2996" spans="1:5" x14ac:dyDescent="0.3">
      <c r="A2996" s="12">
        <v>19</v>
      </c>
      <c r="B2996" s="14">
        <v>188</v>
      </c>
      <c r="C2996" s="12" t="s">
        <v>3140</v>
      </c>
      <c r="E2996" t="str">
        <f t="shared" si="46"/>
        <v>188-MOCHALES</v>
      </c>
    </row>
    <row r="2997" spans="1:5" x14ac:dyDescent="0.3">
      <c r="A2997" s="12">
        <v>19</v>
      </c>
      <c r="B2997" s="14">
        <v>189</v>
      </c>
      <c r="C2997" s="12" t="s">
        <v>3141</v>
      </c>
      <c r="E2997" t="str">
        <f t="shared" si="46"/>
        <v>189-MOHERNANDO</v>
      </c>
    </row>
    <row r="2998" spans="1:5" x14ac:dyDescent="0.3">
      <c r="A2998" s="12">
        <v>19</v>
      </c>
      <c r="B2998" s="14">
        <v>190</v>
      </c>
      <c r="C2998" s="12" t="s">
        <v>3142</v>
      </c>
      <c r="E2998" t="str">
        <f t="shared" si="46"/>
        <v>190-MOLINA DE ARAGON</v>
      </c>
    </row>
    <row r="2999" spans="1:5" x14ac:dyDescent="0.3">
      <c r="A2999" s="12">
        <v>19</v>
      </c>
      <c r="B2999" s="14">
        <v>191</v>
      </c>
      <c r="C2999" s="12" t="s">
        <v>3143</v>
      </c>
      <c r="E2999" t="str">
        <f t="shared" si="46"/>
        <v>191-MONASTERIO</v>
      </c>
    </row>
    <row r="3000" spans="1:5" x14ac:dyDescent="0.3">
      <c r="A3000" s="12">
        <v>19</v>
      </c>
      <c r="B3000" s="14">
        <v>192</v>
      </c>
      <c r="C3000" s="12" t="s">
        <v>3144</v>
      </c>
      <c r="E3000" t="str">
        <f t="shared" si="46"/>
        <v>192-MONDEJAR</v>
      </c>
    </row>
    <row r="3001" spans="1:5" x14ac:dyDescent="0.3">
      <c r="A3001" s="12">
        <v>19</v>
      </c>
      <c r="B3001" s="14">
        <v>193</v>
      </c>
      <c r="C3001" s="12" t="s">
        <v>3145</v>
      </c>
      <c r="E3001" t="str">
        <f t="shared" si="46"/>
        <v>193-MONTARRON</v>
      </c>
    </row>
    <row r="3002" spans="1:5" x14ac:dyDescent="0.3">
      <c r="A3002" s="12">
        <v>19</v>
      </c>
      <c r="B3002" s="14">
        <v>194</v>
      </c>
      <c r="C3002" s="12" t="s">
        <v>3146</v>
      </c>
      <c r="E3002" t="str">
        <f t="shared" si="46"/>
        <v>194-MORATILLA DE LOS MELEROS</v>
      </c>
    </row>
    <row r="3003" spans="1:5" x14ac:dyDescent="0.3">
      <c r="A3003" s="12">
        <v>19</v>
      </c>
      <c r="B3003" s="14">
        <v>195</v>
      </c>
      <c r="C3003" s="12" t="s">
        <v>3147</v>
      </c>
      <c r="E3003" t="str">
        <f t="shared" si="46"/>
        <v>195-MORENILLA</v>
      </c>
    </row>
    <row r="3004" spans="1:5" x14ac:dyDescent="0.3">
      <c r="A3004" s="12">
        <v>19</v>
      </c>
      <c r="B3004" s="14">
        <v>196</v>
      </c>
      <c r="C3004" s="12" t="s">
        <v>3148</v>
      </c>
      <c r="E3004" t="str">
        <f t="shared" si="46"/>
        <v>196-MUDUEX</v>
      </c>
    </row>
    <row r="3005" spans="1:5" x14ac:dyDescent="0.3">
      <c r="A3005" s="12">
        <v>19</v>
      </c>
      <c r="B3005" s="14">
        <v>197</v>
      </c>
      <c r="C3005" s="12" t="s">
        <v>3149</v>
      </c>
      <c r="E3005" t="str">
        <f t="shared" si="46"/>
        <v>197-NAVAS DE JADRAQUE, LAS</v>
      </c>
    </row>
    <row r="3006" spans="1:5" x14ac:dyDescent="0.3">
      <c r="A3006" s="12">
        <v>19</v>
      </c>
      <c r="B3006" s="14">
        <v>198</v>
      </c>
      <c r="C3006" s="12" t="s">
        <v>3150</v>
      </c>
      <c r="E3006" t="str">
        <f t="shared" si="46"/>
        <v>198-NEGREDO</v>
      </c>
    </row>
    <row r="3007" spans="1:5" x14ac:dyDescent="0.3">
      <c r="A3007" s="12">
        <v>19</v>
      </c>
      <c r="B3007" s="14">
        <v>199</v>
      </c>
      <c r="C3007" s="12" t="s">
        <v>3151</v>
      </c>
      <c r="E3007" t="str">
        <f t="shared" si="46"/>
        <v>199-OCENTEJO</v>
      </c>
    </row>
    <row r="3008" spans="1:5" x14ac:dyDescent="0.3">
      <c r="A3008" s="12">
        <v>19</v>
      </c>
      <c r="B3008" s="14">
        <v>200</v>
      </c>
      <c r="C3008" s="12" t="s">
        <v>3152</v>
      </c>
      <c r="E3008" t="str">
        <f t="shared" si="46"/>
        <v>200-OLIVAR, EL</v>
      </c>
    </row>
    <row r="3009" spans="1:5" x14ac:dyDescent="0.3">
      <c r="A3009" s="12">
        <v>19</v>
      </c>
      <c r="B3009" s="14">
        <v>201</v>
      </c>
      <c r="C3009" s="12" t="s">
        <v>3153</v>
      </c>
      <c r="E3009" t="str">
        <f t="shared" si="46"/>
        <v>201-OLMEDA DE COBETA</v>
      </c>
    </row>
    <row r="3010" spans="1:5" x14ac:dyDescent="0.3">
      <c r="A3010" s="12">
        <v>19</v>
      </c>
      <c r="B3010" s="14">
        <v>202</v>
      </c>
      <c r="C3010" s="12" t="s">
        <v>3154</v>
      </c>
      <c r="E3010" t="str">
        <f t="shared" si="46"/>
        <v>202-OLMEDA DE JADRAQUE, LA</v>
      </c>
    </row>
    <row r="3011" spans="1:5" x14ac:dyDescent="0.3">
      <c r="A3011" s="12">
        <v>19</v>
      </c>
      <c r="B3011" s="14">
        <v>203</v>
      </c>
      <c r="C3011" s="12" t="s">
        <v>3155</v>
      </c>
      <c r="E3011" t="str">
        <f t="shared" ref="E3011:E3074" si="47">CONCATENATE(B3011,"-",C3011)</f>
        <v>203-ORDIAL, EL</v>
      </c>
    </row>
    <row r="3012" spans="1:5" x14ac:dyDescent="0.3">
      <c r="A3012" s="12">
        <v>19</v>
      </c>
      <c r="B3012" s="14">
        <v>204</v>
      </c>
      <c r="C3012" s="12" t="s">
        <v>3156</v>
      </c>
      <c r="E3012" t="str">
        <f t="shared" si="47"/>
        <v>204-OREA</v>
      </c>
    </row>
    <row r="3013" spans="1:5" x14ac:dyDescent="0.3">
      <c r="A3013" s="12">
        <v>19</v>
      </c>
      <c r="B3013" s="14">
        <v>208</v>
      </c>
      <c r="C3013" s="12" t="s">
        <v>3157</v>
      </c>
      <c r="E3013" t="str">
        <f t="shared" si="47"/>
        <v>208-PALMACES DE JADRAQUE</v>
      </c>
    </row>
    <row r="3014" spans="1:5" x14ac:dyDescent="0.3">
      <c r="A3014" s="12">
        <v>19</v>
      </c>
      <c r="B3014" s="14">
        <v>209</v>
      </c>
      <c r="C3014" s="12" t="s">
        <v>3158</v>
      </c>
      <c r="E3014" t="str">
        <f t="shared" si="47"/>
        <v>209-PARDOS</v>
      </c>
    </row>
    <row r="3015" spans="1:5" x14ac:dyDescent="0.3">
      <c r="A3015" s="12">
        <v>19</v>
      </c>
      <c r="B3015" s="14">
        <v>210</v>
      </c>
      <c r="C3015" s="12" t="s">
        <v>3159</v>
      </c>
      <c r="E3015" t="str">
        <f t="shared" si="47"/>
        <v>210-PAREDES DE SIGÜENZA</v>
      </c>
    </row>
    <row r="3016" spans="1:5" x14ac:dyDescent="0.3">
      <c r="A3016" s="12">
        <v>19</v>
      </c>
      <c r="B3016" s="14">
        <v>211</v>
      </c>
      <c r="C3016" s="12" t="s">
        <v>3160</v>
      </c>
      <c r="E3016" t="str">
        <f t="shared" si="47"/>
        <v>211-PAREJA</v>
      </c>
    </row>
    <row r="3017" spans="1:5" x14ac:dyDescent="0.3">
      <c r="A3017" s="12">
        <v>19</v>
      </c>
      <c r="B3017" s="14">
        <v>212</v>
      </c>
      <c r="C3017" s="12" t="s">
        <v>3161</v>
      </c>
      <c r="E3017" t="str">
        <f t="shared" si="47"/>
        <v>212-PASTRANA</v>
      </c>
    </row>
    <row r="3018" spans="1:5" x14ac:dyDescent="0.3">
      <c r="A3018" s="12">
        <v>19</v>
      </c>
      <c r="B3018" s="14">
        <v>213</v>
      </c>
      <c r="C3018" s="12" t="s">
        <v>3162</v>
      </c>
      <c r="E3018" t="str">
        <f t="shared" si="47"/>
        <v>213-PEDREGAL, EL</v>
      </c>
    </row>
    <row r="3019" spans="1:5" x14ac:dyDescent="0.3">
      <c r="A3019" s="12">
        <v>19</v>
      </c>
      <c r="B3019" s="14">
        <v>214</v>
      </c>
      <c r="C3019" s="12" t="s">
        <v>3163</v>
      </c>
      <c r="E3019" t="str">
        <f t="shared" si="47"/>
        <v>214-PEÑALEN</v>
      </c>
    </row>
    <row r="3020" spans="1:5" x14ac:dyDescent="0.3">
      <c r="A3020" s="12">
        <v>19</v>
      </c>
      <c r="B3020" s="14">
        <v>215</v>
      </c>
      <c r="C3020" s="12" t="s">
        <v>3164</v>
      </c>
      <c r="E3020" t="str">
        <f t="shared" si="47"/>
        <v>215-PEÑALVER</v>
      </c>
    </row>
    <row r="3021" spans="1:5" x14ac:dyDescent="0.3">
      <c r="A3021" s="12">
        <v>19</v>
      </c>
      <c r="B3021" s="14">
        <v>216</v>
      </c>
      <c r="C3021" s="12" t="s">
        <v>3165</v>
      </c>
      <c r="E3021" t="str">
        <f t="shared" si="47"/>
        <v>216-PERALEJOS DE LAS TRUCHAS</v>
      </c>
    </row>
    <row r="3022" spans="1:5" x14ac:dyDescent="0.3">
      <c r="A3022" s="12">
        <v>19</v>
      </c>
      <c r="B3022" s="14">
        <v>217</v>
      </c>
      <c r="C3022" s="12" t="s">
        <v>3166</v>
      </c>
      <c r="E3022" t="str">
        <f t="shared" si="47"/>
        <v>217-PERALVECHE</v>
      </c>
    </row>
    <row r="3023" spans="1:5" x14ac:dyDescent="0.3">
      <c r="A3023" s="12">
        <v>19</v>
      </c>
      <c r="B3023" s="14">
        <v>218</v>
      </c>
      <c r="C3023" s="12" t="s">
        <v>3167</v>
      </c>
      <c r="E3023" t="str">
        <f t="shared" si="47"/>
        <v>218-PINILLA DE JADRAQUE</v>
      </c>
    </row>
    <row r="3024" spans="1:5" x14ac:dyDescent="0.3">
      <c r="A3024" s="12">
        <v>19</v>
      </c>
      <c r="B3024" s="14">
        <v>219</v>
      </c>
      <c r="C3024" s="12" t="s">
        <v>3168</v>
      </c>
      <c r="E3024" t="str">
        <f t="shared" si="47"/>
        <v>219-PINILLA DE MOLINA</v>
      </c>
    </row>
    <row r="3025" spans="1:5" x14ac:dyDescent="0.3">
      <c r="A3025" s="12">
        <v>19</v>
      </c>
      <c r="B3025" s="14">
        <v>220</v>
      </c>
      <c r="C3025" s="12" t="s">
        <v>3169</v>
      </c>
      <c r="E3025" t="str">
        <f t="shared" si="47"/>
        <v>220-PIOZ</v>
      </c>
    </row>
    <row r="3026" spans="1:5" x14ac:dyDescent="0.3">
      <c r="A3026" s="12">
        <v>19</v>
      </c>
      <c r="B3026" s="14">
        <v>221</v>
      </c>
      <c r="C3026" s="12" t="s">
        <v>3170</v>
      </c>
      <c r="E3026" t="str">
        <f t="shared" si="47"/>
        <v>221-PIQUERAS</v>
      </c>
    </row>
    <row r="3027" spans="1:5" x14ac:dyDescent="0.3">
      <c r="A3027" s="12">
        <v>19</v>
      </c>
      <c r="B3027" s="14">
        <v>222</v>
      </c>
      <c r="C3027" s="12" t="s">
        <v>3171</v>
      </c>
      <c r="E3027" t="str">
        <f t="shared" si="47"/>
        <v>222-POBO DE DUEÑAS, EL</v>
      </c>
    </row>
    <row r="3028" spans="1:5" x14ac:dyDescent="0.3">
      <c r="A3028" s="12">
        <v>19</v>
      </c>
      <c r="B3028" s="14">
        <v>223</v>
      </c>
      <c r="C3028" s="12" t="s">
        <v>3172</v>
      </c>
      <c r="E3028" t="str">
        <f t="shared" si="47"/>
        <v>223-POVEDA DE LA SIERRA</v>
      </c>
    </row>
    <row r="3029" spans="1:5" x14ac:dyDescent="0.3">
      <c r="A3029" s="12">
        <v>19</v>
      </c>
      <c r="B3029" s="14">
        <v>224</v>
      </c>
      <c r="C3029" s="12" t="s">
        <v>3173</v>
      </c>
      <c r="E3029" t="str">
        <f t="shared" si="47"/>
        <v>224-POZO DE ALMOGUERA</v>
      </c>
    </row>
    <row r="3030" spans="1:5" x14ac:dyDescent="0.3">
      <c r="A3030" s="12">
        <v>19</v>
      </c>
      <c r="B3030" s="14">
        <v>225</v>
      </c>
      <c r="C3030" s="12" t="s">
        <v>3174</v>
      </c>
      <c r="E3030" t="str">
        <f t="shared" si="47"/>
        <v>225-POZO DE GUADALAJARA</v>
      </c>
    </row>
    <row r="3031" spans="1:5" x14ac:dyDescent="0.3">
      <c r="A3031" s="12">
        <v>19</v>
      </c>
      <c r="B3031" s="14">
        <v>226</v>
      </c>
      <c r="C3031" s="12" t="s">
        <v>3175</v>
      </c>
      <c r="E3031" t="str">
        <f t="shared" si="47"/>
        <v>226-PRADENA DE ATIENZA</v>
      </c>
    </row>
    <row r="3032" spans="1:5" x14ac:dyDescent="0.3">
      <c r="A3032" s="12">
        <v>19</v>
      </c>
      <c r="B3032" s="14">
        <v>227</v>
      </c>
      <c r="C3032" s="12" t="s">
        <v>3176</v>
      </c>
      <c r="E3032" t="str">
        <f t="shared" si="47"/>
        <v>227-PRADOS REDONDOS</v>
      </c>
    </row>
    <row r="3033" spans="1:5" x14ac:dyDescent="0.3">
      <c r="A3033" s="12">
        <v>19</v>
      </c>
      <c r="B3033" s="14">
        <v>228</v>
      </c>
      <c r="C3033" s="12" t="s">
        <v>3177</v>
      </c>
      <c r="E3033" t="str">
        <f t="shared" si="47"/>
        <v>228-PUEBLA DE BELEÑA</v>
      </c>
    </row>
    <row r="3034" spans="1:5" x14ac:dyDescent="0.3">
      <c r="A3034" s="12">
        <v>19</v>
      </c>
      <c r="B3034" s="14">
        <v>229</v>
      </c>
      <c r="C3034" s="12" t="s">
        <v>3178</v>
      </c>
      <c r="E3034" t="str">
        <f t="shared" si="47"/>
        <v>229-PUEBLA DE VALLES</v>
      </c>
    </row>
    <row r="3035" spans="1:5" x14ac:dyDescent="0.3">
      <c r="A3035" s="12">
        <v>19</v>
      </c>
      <c r="B3035" s="14">
        <v>230</v>
      </c>
      <c r="C3035" s="12" t="s">
        <v>3179</v>
      </c>
      <c r="E3035" t="str">
        <f t="shared" si="47"/>
        <v>230-QUER</v>
      </c>
    </row>
    <row r="3036" spans="1:5" x14ac:dyDescent="0.3">
      <c r="A3036" s="12">
        <v>19</v>
      </c>
      <c r="B3036" s="14">
        <v>231</v>
      </c>
      <c r="C3036" s="12" t="s">
        <v>3180</v>
      </c>
      <c r="E3036" t="str">
        <f t="shared" si="47"/>
        <v>231-REBOLLOSA DE JADRAQUE</v>
      </c>
    </row>
    <row r="3037" spans="1:5" x14ac:dyDescent="0.3">
      <c r="A3037" s="12">
        <v>19</v>
      </c>
      <c r="B3037" s="14">
        <v>232</v>
      </c>
      <c r="C3037" s="12" t="s">
        <v>3181</v>
      </c>
      <c r="E3037" t="str">
        <f t="shared" si="47"/>
        <v>232-RECUENCO, EL</v>
      </c>
    </row>
    <row r="3038" spans="1:5" x14ac:dyDescent="0.3">
      <c r="A3038" s="12">
        <v>19</v>
      </c>
      <c r="B3038" s="14">
        <v>233</v>
      </c>
      <c r="C3038" s="12" t="s">
        <v>3182</v>
      </c>
      <c r="E3038" t="str">
        <f t="shared" si="47"/>
        <v>233-RENERA</v>
      </c>
    </row>
    <row r="3039" spans="1:5" x14ac:dyDescent="0.3">
      <c r="A3039" s="12">
        <v>19</v>
      </c>
      <c r="B3039" s="14">
        <v>234</v>
      </c>
      <c r="C3039" s="12" t="s">
        <v>3183</v>
      </c>
      <c r="E3039" t="str">
        <f t="shared" si="47"/>
        <v>234-RETIENDAS</v>
      </c>
    </row>
    <row r="3040" spans="1:5" x14ac:dyDescent="0.3">
      <c r="A3040" s="12">
        <v>19</v>
      </c>
      <c r="B3040" s="14">
        <v>235</v>
      </c>
      <c r="C3040" s="12" t="s">
        <v>3184</v>
      </c>
      <c r="E3040" t="str">
        <f t="shared" si="47"/>
        <v>235-RIBA DE SAELICES</v>
      </c>
    </row>
    <row r="3041" spans="1:5" x14ac:dyDescent="0.3">
      <c r="A3041" s="12">
        <v>19</v>
      </c>
      <c r="B3041" s="14">
        <v>237</v>
      </c>
      <c r="C3041" s="12" t="s">
        <v>3185</v>
      </c>
      <c r="E3041" t="str">
        <f t="shared" si="47"/>
        <v>237-RILLO DE GALLO</v>
      </c>
    </row>
    <row r="3042" spans="1:5" x14ac:dyDescent="0.3">
      <c r="A3042" s="12">
        <v>19</v>
      </c>
      <c r="B3042" s="14">
        <v>238</v>
      </c>
      <c r="C3042" s="12" t="s">
        <v>3186</v>
      </c>
      <c r="E3042" t="str">
        <f t="shared" si="47"/>
        <v>238-RIOFRIO DEL LLANO</v>
      </c>
    </row>
    <row r="3043" spans="1:5" x14ac:dyDescent="0.3">
      <c r="A3043" s="12">
        <v>19</v>
      </c>
      <c r="B3043" s="14">
        <v>239</v>
      </c>
      <c r="C3043" s="12" t="s">
        <v>3187</v>
      </c>
      <c r="E3043" t="str">
        <f t="shared" si="47"/>
        <v>239-ROBLEDILLO DE MOHERNANDO</v>
      </c>
    </row>
    <row r="3044" spans="1:5" x14ac:dyDescent="0.3">
      <c r="A3044" s="12">
        <v>19</v>
      </c>
      <c r="B3044" s="14">
        <v>240</v>
      </c>
      <c r="C3044" s="12" t="s">
        <v>3188</v>
      </c>
      <c r="E3044" t="str">
        <f t="shared" si="47"/>
        <v>240-ROBLEDO DE CORPES</v>
      </c>
    </row>
    <row r="3045" spans="1:5" x14ac:dyDescent="0.3">
      <c r="A3045" s="12">
        <v>19</v>
      </c>
      <c r="B3045" s="14">
        <v>241</v>
      </c>
      <c r="C3045" s="12" t="s">
        <v>3189</v>
      </c>
      <c r="E3045" t="str">
        <f t="shared" si="47"/>
        <v>241-ROMANILLOS DE ATIENZA</v>
      </c>
    </row>
    <row r="3046" spans="1:5" x14ac:dyDescent="0.3">
      <c r="A3046" s="12">
        <v>19</v>
      </c>
      <c r="B3046" s="14">
        <v>242</v>
      </c>
      <c r="C3046" s="12" t="s">
        <v>3190</v>
      </c>
      <c r="E3046" t="str">
        <f t="shared" si="47"/>
        <v>242-ROMANONES</v>
      </c>
    </row>
    <row r="3047" spans="1:5" x14ac:dyDescent="0.3">
      <c r="A3047" s="12">
        <v>19</v>
      </c>
      <c r="B3047" s="14">
        <v>243</v>
      </c>
      <c r="C3047" s="12" t="s">
        <v>3191</v>
      </c>
      <c r="E3047" t="str">
        <f t="shared" si="47"/>
        <v>243-RUEDA DE LA SIERRA</v>
      </c>
    </row>
    <row r="3048" spans="1:5" x14ac:dyDescent="0.3">
      <c r="A3048" s="12">
        <v>19</v>
      </c>
      <c r="B3048" s="14">
        <v>244</v>
      </c>
      <c r="C3048" s="12" t="s">
        <v>3192</v>
      </c>
      <c r="E3048" t="str">
        <f t="shared" si="47"/>
        <v>244-SACECORBO</v>
      </c>
    </row>
    <row r="3049" spans="1:5" x14ac:dyDescent="0.3">
      <c r="A3049" s="12">
        <v>19</v>
      </c>
      <c r="B3049" s="14">
        <v>245</v>
      </c>
      <c r="C3049" s="12" t="s">
        <v>3193</v>
      </c>
      <c r="E3049" t="str">
        <f t="shared" si="47"/>
        <v>245-SACEDON</v>
      </c>
    </row>
    <row r="3050" spans="1:5" x14ac:dyDescent="0.3">
      <c r="A3050" s="12">
        <v>19</v>
      </c>
      <c r="B3050" s="14">
        <v>246</v>
      </c>
      <c r="C3050" s="12" t="s">
        <v>3194</v>
      </c>
      <c r="E3050" t="str">
        <f t="shared" si="47"/>
        <v>246-SAELICES DE LA SAL</v>
      </c>
    </row>
    <row r="3051" spans="1:5" x14ac:dyDescent="0.3">
      <c r="A3051" s="12">
        <v>19</v>
      </c>
      <c r="B3051" s="14">
        <v>247</v>
      </c>
      <c r="C3051" s="12" t="s">
        <v>3195</v>
      </c>
      <c r="E3051" t="str">
        <f t="shared" si="47"/>
        <v>247-SALMERON</v>
      </c>
    </row>
    <row r="3052" spans="1:5" x14ac:dyDescent="0.3">
      <c r="A3052" s="12">
        <v>19</v>
      </c>
      <c r="B3052" s="14">
        <v>248</v>
      </c>
      <c r="C3052" s="12" t="s">
        <v>3196</v>
      </c>
      <c r="E3052" t="str">
        <f t="shared" si="47"/>
        <v>248-SAN ANDRES DEL CONGOSTO</v>
      </c>
    </row>
    <row r="3053" spans="1:5" x14ac:dyDescent="0.3">
      <c r="A3053" s="12">
        <v>19</v>
      </c>
      <c r="B3053" s="14">
        <v>249</v>
      </c>
      <c r="C3053" s="12" t="s">
        <v>3197</v>
      </c>
      <c r="E3053" t="str">
        <f t="shared" si="47"/>
        <v>249-SAN ANDRES DEL REY</v>
      </c>
    </row>
    <row r="3054" spans="1:5" x14ac:dyDescent="0.3">
      <c r="A3054" s="12">
        <v>19</v>
      </c>
      <c r="B3054" s="14">
        <v>250</v>
      </c>
      <c r="C3054" s="12" t="s">
        <v>3198</v>
      </c>
      <c r="E3054" t="str">
        <f t="shared" si="47"/>
        <v>250-SANTIUSTE</v>
      </c>
    </row>
    <row r="3055" spans="1:5" x14ac:dyDescent="0.3">
      <c r="A3055" s="12">
        <v>19</v>
      </c>
      <c r="B3055" s="14">
        <v>251</v>
      </c>
      <c r="C3055" s="12" t="s">
        <v>3199</v>
      </c>
      <c r="E3055" t="str">
        <f t="shared" si="47"/>
        <v>251-SAUCA</v>
      </c>
    </row>
    <row r="3056" spans="1:5" x14ac:dyDescent="0.3">
      <c r="A3056" s="12">
        <v>19</v>
      </c>
      <c r="B3056" s="14">
        <v>252</v>
      </c>
      <c r="C3056" s="12" t="s">
        <v>3200</v>
      </c>
      <c r="E3056" t="str">
        <f t="shared" si="47"/>
        <v>252-SAYATON</v>
      </c>
    </row>
    <row r="3057" spans="1:5" x14ac:dyDescent="0.3">
      <c r="A3057" s="12">
        <v>19</v>
      </c>
      <c r="B3057" s="14">
        <v>254</v>
      </c>
      <c r="C3057" s="12" t="s">
        <v>3201</v>
      </c>
      <c r="E3057" t="str">
        <f t="shared" si="47"/>
        <v>254-SELAS</v>
      </c>
    </row>
    <row r="3058" spans="1:5" x14ac:dyDescent="0.3">
      <c r="A3058" s="12">
        <v>19</v>
      </c>
      <c r="B3058" s="14">
        <v>255</v>
      </c>
      <c r="C3058" s="12" t="s">
        <v>3202</v>
      </c>
      <c r="E3058" t="str">
        <f t="shared" si="47"/>
        <v>255-SETILES</v>
      </c>
    </row>
    <row r="3059" spans="1:5" x14ac:dyDescent="0.3">
      <c r="A3059" s="12">
        <v>19</v>
      </c>
      <c r="B3059" s="14">
        <v>256</v>
      </c>
      <c r="C3059" s="12" t="s">
        <v>3203</v>
      </c>
      <c r="E3059" t="str">
        <f t="shared" si="47"/>
        <v>256-SIENES</v>
      </c>
    </row>
    <row r="3060" spans="1:5" x14ac:dyDescent="0.3">
      <c r="A3060" s="12">
        <v>19</v>
      </c>
      <c r="B3060" s="14">
        <v>257</v>
      </c>
      <c r="C3060" s="12" t="s">
        <v>3204</v>
      </c>
      <c r="E3060" t="str">
        <f t="shared" si="47"/>
        <v>257-SIGÜENZA</v>
      </c>
    </row>
    <row r="3061" spans="1:5" x14ac:dyDescent="0.3">
      <c r="A3061" s="12">
        <v>19</v>
      </c>
      <c r="B3061" s="14">
        <v>258</v>
      </c>
      <c r="C3061" s="12" t="s">
        <v>3205</v>
      </c>
      <c r="E3061" t="str">
        <f t="shared" si="47"/>
        <v>258-SOLANILLOS DEL EXTREMO</v>
      </c>
    </row>
    <row r="3062" spans="1:5" x14ac:dyDescent="0.3">
      <c r="A3062" s="12">
        <v>19</v>
      </c>
      <c r="B3062" s="14">
        <v>259</v>
      </c>
      <c r="C3062" s="12" t="s">
        <v>3206</v>
      </c>
      <c r="E3062" t="str">
        <f t="shared" si="47"/>
        <v>259-SOMOLINOS</v>
      </c>
    </row>
    <row r="3063" spans="1:5" x14ac:dyDescent="0.3">
      <c r="A3063" s="12">
        <v>19</v>
      </c>
      <c r="B3063" s="14">
        <v>260</v>
      </c>
      <c r="C3063" s="12" t="s">
        <v>3207</v>
      </c>
      <c r="E3063" t="str">
        <f t="shared" si="47"/>
        <v>260-SOTILLO, EL</v>
      </c>
    </row>
    <row r="3064" spans="1:5" x14ac:dyDescent="0.3">
      <c r="A3064" s="12">
        <v>19</v>
      </c>
      <c r="B3064" s="14">
        <v>261</v>
      </c>
      <c r="C3064" s="12" t="s">
        <v>3208</v>
      </c>
      <c r="E3064" t="str">
        <f t="shared" si="47"/>
        <v>261-SOTODOSOS</v>
      </c>
    </row>
    <row r="3065" spans="1:5" x14ac:dyDescent="0.3">
      <c r="A3065" s="12">
        <v>19</v>
      </c>
      <c r="B3065" s="14">
        <v>262</v>
      </c>
      <c r="C3065" s="12" t="s">
        <v>3209</v>
      </c>
      <c r="E3065" t="str">
        <f t="shared" si="47"/>
        <v>262-TAMAJON</v>
      </c>
    </row>
    <row r="3066" spans="1:5" x14ac:dyDescent="0.3">
      <c r="A3066" s="12">
        <v>19</v>
      </c>
      <c r="B3066" s="14">
        <v>263</v>
      </c>
      <c r="C3066" s="12" t="s">
        <v>3210</v>
      </c>
      <c r="E3066" t="str">
        <f t="shared" si="47"/>
        <v>263-TARAGUDO</v>
      </c>
    </row>
    <row r="3067" spans="1:5" x14ac:dyDescent="0.3">
      <c r="A3067" s="12">
        <v>19</v>
      </c>
      <c r="B3067" s="14">
        <v>264</v>
      </c>
      <c r="C3067" s="12" t="s">
        <v>3211</v>
      </c>
      <c r="E3067" t="str">
        <f t="shared" si="47"/>
        <v>264-TARAVILLA</v>
      </c>
    </row>
    <row r="3068" spans="1:5" x14ac:dyDescent="0.3">
      <c r="A3068" s="12">
        <v>19</v>
      </c>
      <c r="B3068" s="14">
        <v>265</v>
      </c>
      <c r="C3068" s="12" t="s">
        <v>3212</v>
      </c>
      <c r="E3068" t="str">
        <f t="shared" si="47"/>
        <v>265-TARTANEDO</v>
      </c>
    </row>
    <row r="3069" spans="1:5" x14ac:dyDescent="0.3">
      <c r="A3069" s="12">
        <v>19</v>
      </c>
      <c r="B3069" s="14">
        <v>266</v>
      </c>
      <c r="C3069" s="12" t="s">
        <v>3213</v>
      </c>
      <c r="E3069" t="str">
        <f t="shared" si="47"/>
        <v>266-TENDILLA</v>
      </c>
    </row>
    <row r="3070" spans="1:5" x14ac:dyDescent="0.3">
      <c r="A3070" s="12">
        <v>19</v>
      </c>
      <c r="B3070" s="14">
        <v>267</v>
      </c>
      <c r="C3070" s="12" t="s">
        <v>3214</v>
      </c>
      <c r="E3070" t="str">
        <f t="shared" si="47"/>
        <v>267-TERZAGA</v>
      </c>
    </row>
    <row r="3071" spans="1:5" x14ac:dyDescent="0.3">
      <c r="A3071" s="12">
        <v>19</v>
      </c>
      <c r="B3071" s="14">
        <v>268</v>
      </c>
      <c r="C3071" s="12" t="s">
        <v>3215</v>
      </c>
      <c r="E3071" t="str">
        <f t="shared" si="47"/>
        <v>268-TIERZO</v>
      </c>
    </row>
    <row r="3072" spans="1:5" x14ac:dyDescent="0.3">
      <c r="A3072" s="12">
        <v>19</v>
      </c>
      <c r="B3072" s="14">
        <v>269</v>
      </c>
      <c r="C3072" s="12" t="s">
        <v>3216</v>
      </c>
      <c r="E3072" t="str">
        <f t="shared" si="47"/>
        <v>269-TOBA, LA</v>
      </c>
    </row>
    <row r="3073" spans="1:5" x14ac:dyDescent="0.3">
      <c r="A3073" s="12">
        <v>19</v>
      </c>
      <c r="B3073" s="14">
        <v>270</v>
      </c>
      <c r="C3073" s="12" t="s">
        <v>3217</v>
      </c>
      <c r="E3073" t="str">
        <f t="shared" si="47"/>
        <v>270-TORDELRABANO</v>
      </c>
    </row>
    <row r="3074" spans="1:5" x14ac:dyDescent="0.3">
      <c r="A3074" s="12">
        <v>19</v>
      </c>
      <c r="B3074" s="14">
        <v>271</v>
      </c>
      <c r="C3074" s="12" t="s">
        <v>3218</v>
      </c>
      <c r="E3074" t="str">
        <f t="shared" si="47"/>
        <v>271-TORDELLEGO</v>
      </c>
    </row>
    <row r="3075" spans="1:5" x14ac:dyDescent="0.3">
      <c r="A3075" s="12">
        <v>19</v>
      </c>
      <c r="B3075" s="14">
        <v>272</v>
      </c>
      <c r="C3075" s="12" t="s">
        <v>3219</v>
      </c>
      <c r="E3075" t="str">
        <f t="shared" ref="E3075:E3138" si="48">CONCATENATE(B3075,"-",C3075)</f>
        <v>272-TORDESILOS</v>
      </c>
    </row>
    <row r="3076" spans="1:5" x14ac:dyDescent="0.3">
      <c r="A3076" s="12">
        <v>19</v>
      </c>
      <c r="B3076" s="14">
        <v>274</v>
      </c>
      <c r="C3076" s="12" t="s">
        <v>3220</v>
      </c>
      <c r="E3076" t="str">
        <f t="shared" si="48"/>
        <v>274-TORIJA</v>
      </c>
    </row>
    <row r="3077" spans="1:5" x14ac:dyDescent="0.3">
      <c r="A3077" s="12">
        <v>19</v>
      </c>
      <c r="B3077" s="14">
        <v>277</v>
      </c>
      <c r="C3077" s="12" t="s">
        <v>3221</v>
      </c>
      <c r="E3077" t="str">
        <f t="shared" si="48"/>
        <v>277-TORRECUADRADA DE MOLINA</v>
      </c>
    </row>
    <row r="3078" spans="1:5" x14ac:dyDescent="0.3">
      <c r="A3078" s="12">
        <v>19</v>
      </c>
      <c r="B3078" s="14">
        <v>278</v>
      </c>
      <c r="C3078" s="12" t="s">
        <v>3222</v>
      </c>
      <c r="E3078" t="str">
        <f t="shared" si="48"/>
        <v>278-TORRECUADRADILLA</v>
      </c>
    </row>
    <row r="3079" spans="1:5" x14ac:dyDescent="0.3">
      <c r="A3079" s="12">
        <v>19</v>
      </c>
      <c r="B3079" s="14">
        <v>279</v>
      </c>
      <c r="C3079" s="12" t="s">
        <v>3223</v>
      </c>
      <c r="E3079" t="str">
        <f t="shared" si="48"/>
        <v>279-TORRE DEL BURGO</v>
      </c>
    </row>
    <row r="3080" spans="1:5" x14ac:dyDescent="0.3">
      <c r="A3080" s="12">
        <v>19</v>
      </c>
      <c r="B3080" s="14">
        <v>280</v>
      </c>
      <c r="C3080" s="12" t="s">
        <v>3224</v>
      </c>
      <c r="E3080" t="str">
        <f t="shared" si="48"/>
        <v>280-TORREJON DEL REY</v>
      </c>
    </row>
    <row r="3081" spans="1:5" x14ac:dyDescent="0.3">
      <c r="A3081" s="12">
        <v>19</v>
      </c>
      <c r="B3081" s="14">
        <v>281</v>
      </c>
      <c r="C3081" s="12" t="s">
        <v>3225</v>
      </c>
      <c r="E3081" t="str">
        <f t="shared" si="48"/>
        <v>281-TORREMOCHA DE JADRAQUE</v>
      </c>
    </row>
    <row r="3082" spans="1:5" x14ac:dyDescent="0.3">
      <c r="A3082" s="12">
        <v>19</v>
      </c>
      <c r="B3082" s="14">
        <v>282</v>
      </c>
      <c r="C3082" s="12" t="s">
        <v>3226</v>
      </c>
      <c r="E3082" t="str">
        <f t="shared" si="48"/>
        <v>282-TORREMOCHA DEL CAMPO</v>
      </c>
    </row>
    <row r="3083" spans="1:5" x14ac:dyDescent="0.3">
      <c r="A3083" s="12">
        <v>19</v>
      </c>
      <c r="B3083" s="14">
        <v>283</v>
      </c>
      <c r="C3083" s="12" t="s">
        <v>3227</v>
      </c>
      <c r="E3083" t="str">
        <f t="shared" si="48"/>
        <v>283-TORREMOCHA DEL PINAR</v>
      </c>
    </row>
    <row r="3084" spans="1:5" x14ac:dyDescent="0.3">
      <c r="A3084" s="12">
        <v>19</v>
      </c>
      <c r="B3084" s="14">
        <v>284</v>
      </c>
      <c r="C3084" s="12" t="s">
        <v>3228</v>
      </c>
      <c r="E3084" t="str">
        <f t="shared" si="48"/>
        <v>284-TORREMOCHUELA</v>
      </c>
    </row>
    <row r="3085" spans="1:5" x14ac:dyDescent="0.3">
      <c r="A3085" s="12">
        <v>19</v>
      </c>
      <c r="B3085" s="14">
        <v>285</v>
      </c>
      <c r="C3085" s="12" t="s">
        <v>3229</v>
      </c>
      <c r="E3085" t="str">
        <f t="shared" si="48"/>
        <v>285-TORRUBIA</v>
      </c>
    </row>
    <row r="3086" spans="1:5" x14ac:dyDescent="0.3">
      <c r="A3086" s="12">
        <v>19</v>
      </c>
      <c r="B3086" s="14">
        <v>286</v>
      </c>
      <c r="C3086" s="12" t="s">
        <v>3230</v>
      </c>
      <c r="E3086" t="str">
        <f t="shared" si="48"/>
        <v>286-TORTOLA DE HENARES</v>
      </c>
    </row>
    <row r="3087" spans="1:5" x14ac:dyDescent="0.3">
      <c r="A3087" s="12">
        <v>19</v>
      </c>
      <c r="B3087" s="14">
        <v>287</v>
      </c>
      <c r="C3087" s="12" t="s">
        <v>3231</v>
      </c>
      <c r="E3087" t="str">
        <f t="shared" si="48"/>
        <v>287-TORTUERA</v>
      </c>
    </row>
    <row r="3088" spans="1:5" x14ac:dyDescent="0.3">
      <c r="A3088" s="12">
        <v>19</v>
      </c>
      <c r="B3088" s="14">
        <v>288</v>
      </c>
      <c r="C3088" s="12" t="s">
        <v>3232</v>
      </c>
      <c r="E3088" t="str">
        <f t="shared" si="48"/>
        <v>288-TORTUERO</v>
      </c>
    </row>
    <row r="3089" spans="1:5" x14ac:dyDescent="0.3">
      <c r="A3089" s="12">
        <v>19</v>
      </c>
      <c r="B3089" s="14">
        <v>289</v>
      </c>
      <c r="C3089" s="12" t="s">
        <v>3233</v>
      </c>
      <c r="E3089" t="str">
        <f t="shared" si="48"/>
        <v>289-TRAID</v>
      </c>
    </row>
    <row r="3090" spans="1:5" x14ac:dyDescent="0.3">
      <c r="A3090" s="12">
        <v>19</v>
      </c>
      <c r="B3090" s="14">
        <v>290</v>
      </c>
      <c r="C3090" s="12" t="s">
        <v>3234</v>
      </c>
      <c r="E3090" t="str">
        <f t="shared" si="48"/>
        <v>290-TRIJUEQUE</v>
      </c>
    </row>
    <row r="3091" spans="1:5" x14ac:dyDescent="0.3">
      <c r="A3091" s="12">
        <v>19</v>
      </c>
      <c r="B3091" s="14">
        <v>291</v>
      </c>
      <c r="C3091" s="12" t="s">
        <v>3235</v>
      </c>
      <c r="E3091" t="str">
        <f t="shared" si="48"/>
        <v>291-TRILLO</v>
      </c>
    </row>
    <row r="3092" spans="1:5" x14ac:dyDescent="0.3">
      <c r="A3092" s="12">
        <v>19</v>
      </c>
      <c r="B3092" s="14">
        <v>293</v>
      </c>
      <c r="C3092" s="12" t="s">
        <v>3236</v>
      </c>
      <c r="E3092" t="str">
        <f t="shared" si="48"/>
        <v>293-UCEDA</v>
      </c>
    </row>
    <row r="3093" spans="1:5" x14ac:dyDescent="0.3">
      <c r="A3093" s="12">
        <v>19</v>
      </c>
      <c r="B3093" s="14">
        <v>294</v>
      </c>
      <c r="C3093" s="12" t="s">
        <v>3237</v>
      </c>
      <c r="E3093" t="str">
        <f t="shared" si="48"/>
        <v>294-UJADOS</v>
      </c>
    </row>
    <row r="3094" spans="1:5" x14ac:dyDescent="0.3">
      <c r="A3094" s="12">
        <v>19</v>
      </c>
      <c r="B3094" s="14">
        <v>296</v>
      </c>
      <c r="C3094" s="12" t="s">
        <v>3238</v>
      </c>
      <c r="E3094" t="str">
        <f t="shared" si="48"/>
        <v>296-UTANDE</v>
      </c>
    </row>
    <row r="3095" spans="1:5" x14ac:dyDescent="0.3">
      <c r="A3095" s="12">
        <v>19</v>
      </c>
      <c r="B3095" s="14">
        <v>297</v>
      </c>
      <c r="C3095" s="12" t="s">
        <v>3239</v>
      </c>
      <c r="E3095" t="str">
        <f t="shared" si="48"/>
        <v>297-VALDARACHAS</v>
      </c>
    </row>
    <row r="3096" spans="1:5" x14ac:dyDescent="0.3">
      <c r="A3096" s="12">
        <v>19</v>
      </c>
      <c r="B3096" s="14">
        <v>298</v>
      </c>
      <c r="C3096" s="12" t="s">
        <v>3240</v>
      </c>
      <c r="E3096" t="str">
        <f t="shared" si="48"/>
        <v>298-VALDEARENAS</v>
      </c>
    </row>
    <row r="3097" spans="1:5" x14ac:dyDescent="0.3">
      <c r="A3097" s="12">
        <v>19</v>
      </c>
      <c r="B3097" s="14">
        <v>299</v>
      </c>
      <c r="C3097" s="12" t="s">
        <v>3241</v>
      </c>
      <c r="E3097" t="str">
        <f t="shared" si="48"/>
        <v>299-VALDEAVELLANO</v>
      </c>
    </row>
    <row r="3098" spans="1:5" x14ac:dyDescent="0.3">
      <c r="A3098" s="12">
        <v>19</v>
      </c>
      <c r="B3098" s="14">
        <v>300</v>
      </c>
      <c r="C3098" s="12" t="s">
        <v>3242</v>
      </c>
      <c r="E3098" t="str">
        <f t="shared" si="48"/>
        <v>300-VALDEAVERUELO</v>
      </c>
    </row>
    <row r="3099" spans="1:5" x14ac:dyDescent="0.3">
      <c r="A3099" s="12">
        <v>19</v>
      </c>
      <c r="B3099" s="14">
        <v>301</v>
      </c>
      <c r="C3099" s="12" t="s">
        <v>3243</v>
      </c>
      <c r="E3099" t="str">
        <f t="shared" si="48"/>
        <v>301-VALDECONCHA</v>
      </c>
    </row>
    <row r="3100" spans="1:5" x14ac:dyDescent="0.3">
      <c r="A3100" s="12">
        <v>19</v>
      </c>
      <c r="B3100" s="14">
        <v>302</v>
      </c>
      <c r="C3100" s="12" t="s">
        <v>3244</v>
      </c>
      <c r="E3100" t="str">
        <f t="shared" si="48"/>
        <v>302-VALDEGRUDAS</v>
      </c>
    </row>
    <row r="3101" spans="1:5" x14ac:dyDescent="0.3">
      <c r="A3101" s="12">
        <v>19</v>
      </c>
      <c r="B3101" s="14">
        <v>303</v>
      </c>
      <c r="C3101" s="12" t="s">
        <v>3245</v>
      </c>
      <c r="E3101" t="str">
        <f t="shared" si="48"/>
        <v>303-VALDELCUBO</v>
      </c>
    </row>
    <row r="3102" spans="1:5" x14ac:dyDescent="0.3">
      <c r="A3102" s="12">
        <v>19</v>
      </c>
      <c r="B3102" s="14">
        <v>304</v>
      </c>
      <c r="C3102" s="12" t="s">
        <v>3246</v>
      </c>
      <c r="E3102" t="str">
        <f t="shared" si="48"/>
        <v>304-VALDENUÑO FERNANDEZ</v>
      </c>
    </row>
    <row r="3103" spans="1:5" x14ac:dyDescent="0.3">
      <c r="A3103" s="12">
        <v>19</v>
      </c>
      <c r="B3103" s="14">
        <v>305</v>
      </c>
      <c r="C3103" s="12" t="s">
        <v>3247</v>
      </c>
      <c r="E3103" t="str">
        <f t="shared" si="48"/>
        <v>305-VALDEPEÑAS DE LA SIERRA</v>
      </c>
    </row>
    <row r="3104" spans="1:5" x14ac:dyDescent="0.3">
      <c r="A3104" s="12">
        <v>19</v>
      </c>
      <c r="B3104" s="14">
        <v>306</v>
      </c>
      <c r="C3104" s="12" t="s">
        <v>3248</v>
      </c>
      <c r="E3104" t="str">
        <f t="shared" si="48"/>
        <v>306-VALDERREBOLLO</v>
      </c>
    </row>
    <row r="3105" spans="1:5" x14ac:dyDescent="0.3">
      <c r="A3105" s="12">
        <v>19</v>
      </c>
      <c r="B3105" s="14">
        <v>307</v>
      </c>
      <c r="C3105" s="12" t="s">
        <v>3249</v>
      </c>
      <c r="E3105" t="str">
        <f t="shared" si="48"/>
        <v>307-VALDESOTOS</v>
      </c>
    </row>
    <row r="3106" spans="1:5" x14ac:dyDescent="0.3">
      <c r="A3106" s="12">
        <v>19</v>
      </c>
      <c r="B3106" s="14">
        <v>308</v>
      </c>
      <c r="C3106" s="12" t="s">
        <v>3250</v>
      </c>
      <c r="E3106" t="str">
        <f t="shared" si="48"/>
        <v>308-VALFERMOSO DE TAJUÑA</v>
      </c>
    </row>
    <row r="3107" spans="1:5" x14ac:dyDescent="0.3">
      <c r="A3107" s="12">
        <v>19</v>
      </c>
      <c r="B3107" s="14">
        <v>309</v>
      </c>
      <c r="C3107" s="12" t="s">
        <v>3251</v>
      </c>
      <c r="E3107" t="str">
        <f t="shared" si="48"/>
        <v>309-VALHERMOSO</v>
      </c>
    </row>
    <row r="3108" spans="1:5" x14ac:dyDescent="0.3">
      <c r="A3108" s="12">
        <v>19</v>
      </c>
      <c r="B3108" s="14">
        <v>310</v>
      </c>
      <c r="C3108" s="12" t="s">
        <v>3252</v>
      </c>
      <c r="E3108" t="str">
        <f t="shared" si="48"/>
        <v>310-VALTABLADO DEL RIO</v>
      </c>
    </row>
    <row r="3109" spans="1:5" x14ac:dyDescent="0.3">
      <c r="A3109" s="12">
        <v>19</v>
      </c>
      <c r="B3109" s="14">
        <v>311</v>
      </c>
      <c r="C3109" s="12" t="s">
        <v>3253</v>
      </c>
      <c r="E3109" t="str">
        <f t="shared" si="48"/>
        <v>311-VALVERDE DE LOS ARROYOS</v>
      </c>
    </row>
    <row r="3110" spans="1:5" x14ac:dyDescent="0.3">
      <c r="A3110" s="12">
        <v>19</v>
      </c>
      <c r="B3110" s="14">
        <v>314</v>
      </c>
      <c r="C3110" s="12" t="s">
        <v>3254</v>
      </c>
      <c r="E3110" t="str">
        <f t="shared" si="48"/>
        <v>314-VIANA DE JADRAQUE</v>
      </c>
    </row>
    <row r="3111" spans="1:5" x14ac:dyDescent="0.3">
      <c r="A3111" s="12">
        <v>19</v>
      </c>
      <c r="B3111" s="14">
        <v>317</v>
      </c>
      <c r="C3111" s="12" t="s">
        <v>3255</v>
      </c>
      <c r="E3111" t="str">
        <f t="shared" si="48"/>
        <v>317-VILLANUEVA DE ALCORON</v>
      </c>
    </row>
    <row r="3112" spans="1:5" x14ac:dyDescent="0.3">
      <c r="A3112" s="12">
        <v>19</v>
      </c>
      <c r="B3112" s="14">
        <v>318</v>
      </c>
      <c r="C3112" s="12" t="s">
        <v>3256</v>
      </c>
      <c r="E3112" t="str">
        <f t="shared" si="48"/>
        <v>318-VILLANUEVA DE ARGECILLA</v>
      </c>
    </row>
    <row r="3113" spans="1:5" x14ac:dyDescent="0.3">
      <c r="A3113" s="12">
        <v>19</v>
      </c>
      <c r="B3113" s="14">
        <v>319</v>
      </c>
      <c r="C3113" s="12" t="s">
        <v>3257</v>
      </c>
      <c r="E3113" t="str">
        <f t="shared" si="48"/>
        <v>319-VILLANUEVA DE LA TORRE</v>
      </c>
    </row>
    <row r="3114" spans="1:5" x14ac:dyDescent="0.3">
      <c r="A3114" s="12">
        <v>19</v>
      </c>
      <c r="B3114" s="14">
        <v>321</v>
      </c>
      <c r="C3114" s="12" t="s">
        <v>3258</v>
      </c>
      <c r="E3114" t="str">
        <f t="shared" si="48"/>
        <v>321-VILLARES DE JADRAQUE</v>
      </c>
    </row>
    <row r="3115" spans="1:5" x14ac:dyDescent="0.3">
      <c r="A3115" s="12">
        <v>19</v>
      </c>
      <c r="B3115" s="14">
        <v>322</v>
      </c>
      <c r="C3115" s="12" t="s">
        <v>3259</v>
      </c>
      <c r="E3115" t="str">
        <f t="shared" si="48"/>
        <v>322-VILLASECA DE HENARES</v>
      </c>
    </row>
    <row r="3116" spans="1:5" x14ac:dyDescent="0.3">
      <c r="A3116" s="12">
        <v>19</v>
      </c>
      <c r="B3116" s="14">
        <v>323</v>
      </c>
      <c r="C3116" s="12" t="s">
        <v>3260</v>
      </c>
      <c r="E3116" t="str">
        <f t="shared" si="48"/>
        <v>323-VILLASECA DE UCEDA</v>
      </c>
    </row>
    <row r="3117" spans="1:5" x14ac:dyDescent="0.3">
      <c r="A3117" s="12">
        <v>19</v>
      </c>
      <c r="B3117" s="14">
        <v>324</v>
      </c>
      <c r="C3117" s="12" t="s">
        <v>3261</v>
      </c>
      <c r="E3117" t="str">
        <f t="shared" si="48"/>
        <v>324-VILLEL DE MESA</v>
      </c>
    </row>
    <row r="3118" spans="1:5" x14ac:dyDescent="0.3">
      <c r="A3118" s="12">
        <v>19</v>
      </c>
      <c r="B3118" s="14">
        <v>325</v>
      </c>
      <c r="C3118" s="12" t="s">
        <v>3262</v>
      </c>
      <c r="E3118" t="str">
        <f t="shared" si="48"/>
        <v>325-VIÑUELAS</v>
      </c>
    </row>
    <row r="3119" spans="1:5" x14ac:dyDescent="0.3">
      <c r="A3119" s="12">
        <v>19</v>
      </c>
      <c r="B3119" s="14">
        <v>326</v>
      </c>
      <c r="C3119" s="12" t="s">
        <v>3263</v>
      </c>
      <c r="E3119" t="str">
        <f t="shared" si="48"/>
        <v>326-YEBES</v>
      </c>
    </row>
    <row r="3120" spans="1:5" x14ac:dyDescent="0.3">
      <c r="A3120" s="12">
        <v>19</v>
      </c>
      <c r="B3120" s="14">
        <v>327</v>
      </c>
      <c r="C3120" s="12" t="s">
        <v>3264</v>
      </c>
      <c r="E3120" t="str">
        <f t="shared" si="48"/>
        <v>327-YEBRA</v>
      </c>
    </row>
    <row r="3121" spans="1:5" x14ac:dyDescent="0.3">
      <c r="A3121" s="12">
        <v>19</v>
      </c>
      <c r="B3121" s="14">
        <v>329</v>
      </c>
      <c r="C3121" s="12" t="s">
        <v>3265</v>
      </c>
      <c r="E3121" t="str">
        <f t="shared" si="48"/>
        <v>329-YELAMOS DE ABAJO</v>
      </c>
    </row>
    <row r="3122" spans="1:5" x14ac:dyDescent="0.3">
      <c r="A3122" s="12">
        <v>19</v>
      </c>
      <c r="B3122" s="14">
        <v>330</v>
      </c>
      <c r="C3122" s="12" t="s">
        <v>3266</v>
      </c>
      <c r="E3122" t="str">
        <f t="shared" si="48"/>
        <v>330-YELAMOS DE ARRIBA</v>
      </c>
    </row>
    <row r="3123" spans="1:5" x14ac:dyDescent="0.3">
      <c r="A3123" s="12">
        <v>19</v>
      </c>
      <c r="B3123" s="14">
        <v>331</v>
      </c>
      <c r="C3123" s="12" t="s">
        <v>3267</v>
      </c>
      <c r="E3123" t="str">
        <f t="shared" si="48"/>
        <v>331-YUNQUERA DE HENARES</v>
      </c>
    </row>
    <row r="3124" spans="1:5" x14ac:dyDescent="0.3">
      <c r="A3124" s="12">
        <v>19</v>
      </c>
      <c r="B3124" s="14">
        <v>332</v>
      </c>
      <c r="C3124" s="12" t="s">
        <v>3268</v>
      </c>
      <c r="E3124" t="str">
        <f t="shared" si="48"/>
        <v>332-YUNTA, LA</v>
      </c>
    </row>
    <row r="3125" spans="1:5" x14ac:dyDescent="0.3">
      <c r="A3125" s="12">
        <v>19</v>
      </c>
      <c r="B3125" s="14">
        <v>333</v>
      </c>
      <c r="C3125" s="12" t="s">
        <v>3269</v>
      </c>
      <c r="E3125" t="str">
        <f t="shared" si="48"/>
        <v>333-ZAOREJAS</v>
      </c>
    </row>
    <row r="3126" spans="1:5" x14ac:dyDescent="0.3">
      <c r="A3126" s="12">
        <v>19</v>
      </c>
      <c r="B3126" s="14">
        <v>334</v>
      </c>
      <c r="C3126" s="12" t="s">
        <v>3270</v>
      </c>
      <c r="E3126" t="str">
        <f t="shared" si="48"/>
        <v>334-ZARZUELA DE JADRAQUE</v>
      </c>
    </row>
    <row r="3127" spans="1:5" x14ac:dyDescent="0.3">
      <c r="A3127" s="12">
        <v>19</v>
      </c>
      <c r="B3127" s="14">
        <v>335</v>
      </c>
      <c r="C3127" s="12" t="s">
        <v>3271</v>
      </c>
      <c r="E3127" t="str">
        <f t="shared" si="48"/>
        <v>335-ZORITA DE LOS CANES</v>
      </c>
    </row>
    <row r="3128" spans="1:5" x14ac:dyDescent="0.3">
      <c r="A3128" s="12">
        <v>19</v>
      </c>
      <c r="B3128" s="14">
        <v>901</v>
      </c>
      <c r="C3128" s="12" t="s">
        <v>3272</v>
      </c>
      <c r="E3128" t="str">
        <f t="shared" si="48"/>
        <v>901-SEMILLAS</v>
      </c>
    </row>
    <row r="3129" spans="1:5" x14ac:dyDescent="0.3">
      <c r="A3129" s="12">
        <v>20</v>
      </c>
      <c r="B3129" s="14">
        <v>1</v>
      </c>
      <c r="C3129" s="12" t="s">
        <v>3273</v>
      </c>
      <c r="E3129" t="str">
        <f t="shared" si="48"/>
        <v>1-ABALTZISKETA</v>
      </c>
    </row>
    <row r="3130" spans="1:5" x14ac:dyDescent="0.3">
      <c r="A3130" s="12">
        <v>20</v>
      </c>
      <c r="B3130" s="14">
        <v>2</v>
      </c>
      <c r="C3130" s="12" t="s">
        <v>3274</v>
      </c>
      <c r="E3130" t="str">
        <f t="shared" si="48"/>
        <v>2-ADUNA</v>
      </c>
    </row>
    <row r="3131" spans="1:5" x14ac:dyDescent="0.3">
      <c r="A3131" s="12">
        <v>20</v>
      </c>
      <c r="B3131" s="14">
        <v>3</v>
      </c>
      <c r="C3131" s="12" t="s">
        <v>3275</v>
      </c>
      <c r="E3131" t="str">
        <f t="shared" si="48"/>
        <v>3-AIZARNAZABAL</v>
      </c>
    </row>
    <row r="3132" spans="1:5" x14ac:dyDescent="0.3">
      <c r="A3132" s="12">
        <v>20</v>
      </c>
      <c r="B3132" s="14">
        <v>4</v>
      </c>
      <c r="C3132" s="12" t="s">
        <v>3276</v>
      </c>
      <c r="E3132" t="str">
        <f t="shared" si="48"/>
        <v>4-ALBIZTUR</v>
      </c>
    </row>
    <row r="3133" spans="1:5" x14ac:dyDescent="0.3">
      <c r="A3133" s="12">
        <v>20</v>
      </c>
      <c r="B3133" s="14">
        <v>5</v>
      </c>
      <c r="C3133" s="12" t="s">
        <v>3277</v>
      </c>
      <c r="E3133" t="str">
        <f t="shared" si="48"/>
        <v>5-ALEGIA</v>
      </c>
    </row>
    <row r="3134" spans="1:5" x14ac:dyDescent="0.3">
      <c r="A3134" s="12">
        <v>20</v>
      </c>
      <c r="B3134" s="14">
        <v>6</v>
      </c>
      <c r="C3134" s="12" t="s">
        <v>3278</v>
      </c>
      <c r="E3134" t="str">
        <f t="shared" si="48"/>
        <v>6-ALKIZA</v>
      </c>
    </row>
    <row r="3135" spans="1:5" x14ac:dyDescent="0.3">
      <c r="A3135" s="12">
        <v>20</v>
      </c>
      <c r="B3135" s="14">
        <v>7</v>
      </c>
      <c r="C3135" s="12" t="s">
        <v>3279</v>
      </c>
      <c r="E3135" t="str">
        <f t="shared" si="48"/>
        <v>7-ALTZO</v>
      </c>
    </row>
    <row r="3136" spans="1:5" x14ac:dyDescent="0.3">
      <c r="A3136" s="12">
        <v>20</v>
      </c>
      <c r="B3136" s="14">
        <v>8</v>
      </c>
      <c r="C3136" s="12" t="s">
        <v>3280</v>
      </c>
      <c r="E3136" t="str">
        <f t="shared" si="48"/>
        <v>8-AMEZKETA</v>
      </c>
    </row>
    <row r="3137" spans="1:5" x14ac:dyDescent="0.3">
      <c r="A3137" s="12">
        <v>20</v>
      </c>
      <c r="B3137" s="14">
        <v>9</v>
      </c>
      <c r="C3137" s="12" t="s">
        <v>3281</v>
      </c>
      <c r="E3137" t="str">
        <f t="shared" si="48"/>
        <v>9-ANDOAIN</v>
      </c>
    </row>
    <row r="3138" spans="1:5" x14ac:dyDescent="0.3">
      <c r="A3138" s="12">
        <v>20</v>
      </c>
      <c r="B3138" s="14">
        <v>10</v>
      </c>
      <c r="C3138" s="12" t="s">
        <v>3282</v>
      </c>
      <c r="E3138" t="str">
        <f t="shared" si="48"/>
        <v>10-ANOETA</v>
      </c>
    </row>
    <row r="3139" spans="1:5" x14ac:dyDescent="0.3">
      <c r="A3139" s="12">
        <v>20</v>
      </c>
      <c r="B3139" s="14">
        <v>11</v>
      </c>
      <c r="C3139" s="12" t="s">
        <v>3283</v>
      </c>
      <c r="E3139" t="str">
        <f t="shared" ref="E3139:E3202" si="49">CONCATENATE(B3139,"-",C3139)</f>
        <v>11-ANTZUOLA</v>
      </c>
    </row>
    <row r="3140" spans="1:5" x14ac:dyDescent="0.3">
      <c r="A3140" s="12">
        <v>20</v>
      </c>
      <c r="B3140" s="14">
        <v>12</v>
      </c>
      <c r="C3140" s="12" t="s">
        <v>3284</v>
      </c>
      <c r="E3140" t="str">
        <f t="shared" si="49"/>
        <v>12-ARAMA</v>
      </c>
    </row>
    <row r="3141" spans="1:5" x14ac:dyDescent="0.3">
      <c r="A3141" s="12">
        <v>20</v>
      </c>
      <c r="B3141" s="14">
        <v>13</v>
      </c>
      <c r="C3141" s="12" t="s">
        <v>3285</v>
      </c>
      <c r="E3141" t="str">
        <f t="shared" si="49"/>
        <v>13-ARETXABALETA</v>
      </c>
    </row>
    <row r="3142" spans="1:5" x14ac:dyDescent="0.3">
      <c r="A3142" s="12">
        <v>20</v>
      </c>
      <c r="B3142" s="14">
        <v>14</v>
      </c>
      <c r="C3142" s="12" t="s">
        <v>3286</v>
      </c>
      <c r="E3142" t="str">
        <f t="shared" si="49"/>
        <v>14-ASTEASU</v>
      </c>
    </row>
    <row r="3143" spans="1:5" x14ac:dyDescent="0.3">
      <c r="A3143" s="12">
        <v>20</v>
      </c>
      <c r="B3143" s="14">
        <v>15</v>
      </c>
      <c r="C3143" s="12" t="s">
        <v>3287</v>
      </c>
      <c r="E3143" t="str">
        <f t="shared" si="49"/>
        <v>15-ATAUN</v>
      </c>
    </row>
    <row r="3144" spans="1:5" x14ac:dyDescent="0.3">
      <c r="A3144" s="12">
        <v>20</v>
      </c>
      <c r="B3144" s="14">
        <v>16</v>
      </c>
      <c r="C3144" s="12" t="s">
        <v>3288</v>
      </c>
      <c r="E3144" t="str">
        <f t="shared" si="49"/>
        <v>16-AIA</v>
      </c>
    </row>
    <row r="3145" spans="1:5" x14ac:dyDescent="0.3">
      <c r="A3145" s="12">
        <v>20</v>
      </c>
      <c r="B3145" s="14">
        <v>17</v>
      </c>
      <c r="C3145" s="12" t="s">
        <v>3289</v>
      </c>
      <c r="E3145" t="str">
        <f t="shared" si="49"/>
        <v>17-AZKOITIA</v>
      </c>
    </row>
    <row r="3146" spans="1:5" x14ac:dyDescent="0.3">
      <c r="A3146" s="12">
        <v>20</v>
      </c>
      <c r="B3146" s="14">
        <v>18</v>
      </c>
      <c r="C3146" s="12" t="s">
        <v>3290</v>
      </c>
      <c r="E3146" t="str">
        <f t="shared" si="49"/>
        <v>18-AZPEITIA</v>
      </c>
    </row>
    <row r="3147" spans="1:5" x14ac:dyDescent="0.3">
      <c r="A3147" s="12">
        <v>20</v>
      </c>
      <c r="B3147" s="14">
        <v>19</v>
      </c>
      <c r="C3147" s="12" t="s">
        <v>3291</v>
      </c>
      <c r="E3147" t="str">
        <f t="shared" si="49"/>
        <v>19-BEASAIN</v>
      </c>
    </row>
    <row r="3148" spans="1:5" x14ac:dyDescent="0.3">
      <c r="A3148" s="12">
        <v>20</v>
      </c>
      <c r="B3148" s="14">
        <v>20</v>
      </c>
      <c r="C3148" s="12" t="s">
        <v>3292</v>
      </c>
      <c r="E3148" t="str">
        <f t="shared" si="49"/>
        <v>20-BEIZAMA</v>
      </c>
    </row>
    <row r="3149" spans="1:5" x14ac:dyDescent="0.3">
      <c r="A3149" s="12">
        <v>20</v>
      </c>
      <c r="B3149" s="14">
        <v>21</v>
      </c>
      <c r="C3149" s="12" t="s">
        <v>3293</v>
      </c>
      <c r="E3149" t="str">
        <f t="shared" si="49"/>
        <v>21-BELAUNTZA</v>
      </c>
    </row>
    <row r="3150" spans="1:5" x14ac:dyDescent="0.3">
      <c r="A3150" s="12">
        <v>20</v>
      </c>
      <c r="B3150" s="14">
        <v>22</v>
      </c>
      <c r="C3150" s="12" t="s">
        <v>3294</v>
      </c>
      <c r="E3150" t="str">
        <f t="shared" si="49"/>
        <v>22-BERASTEGI</v>
      </c>
    </row>
    <row r="3151" spans="1:5" x14ac:dyDescent="0.3">
      <c r="A3151" s="12">
        <v>20</v>
      </c>
      <c r="B3151" s="14">
        <v>23</v>
      </c>
      <c r="C3151" s="12" t="s">
        <v>3295</v>
      </c>
      <c r="E3151" t="str">
        <f t="shared" si="49"/>
        <v>23-BERROBI</v>
      </c>
    </row>
    <row r="3152" spans="1:5" x14ac:dyDescent="0.3">
      <c r="A3152" s="12">
        <v>20</v>
      </c>
      <c r="B3152" s="14">
        <v>24</v>
      </c>
      <c r="C3152" s="12" t="s">
        <v>3296</v>
      </c>
      <c r="E3152" t="str">
        <f t="shared" si="49"/>
        <v>24-BIDEGOYAN</v>
      </c>
    </row>
    <row r="3153" spans="1:5" x14ac:dyDescent="0.3">
      <c r="A3153" s="12">
        <v>20</v>
      </c>
      <c r="B3153" s="14">
        <v>25</v>
      </c>
      <c r="C3153" s="12" t="s">
        <v>3297</v>
      </c>
      <c r="E3153" t="str">
        <f t="shared" si="49"/>
        <v>25-ZEGAMA</v>
      </c>
    </row>
    <row r="3154" spans="1:5" x14ac:dyDescent="0.3">
      <c r="A3154" s="12">
        <v>20</v>
      </c>
      <c r="B3154" s="14">
        <v>26</v>
      </c>
      <c r="C3154" s="12" t="s">
        <v>3298</v>
      </c>
      <c r="E3154" t="str">
        <f t="shared" si="49"/>
        <v>26-ZERAIN</v>
      </c>
    </row>
    <row r="3155" spans="1:5" x14ac:dyDescent="0.3">
      <c r="A3155" s="12">
        <v>20</v>
      </c>
      <c r="B3155" s="14">
        <v>27</v>
      </c>
      <c r="C3155" s="12" t="s">
        <v>3299</v>
      </c>
      <c r="E3155" t="str">
        <f t="shared" si="49"/>
        <v>27-ZESTOA</v>
      </c>
    </row>
    <row r="3156" spans="1:5" x14ac:dyDescent="0.3">
      <c r="A3156" s="12">
        <v>20</v>
      </c>
      <c r="B3156" s="14">
        <v>28</v>
      </c>
      <c r="C3156" s="12" t="s">
        <v>3300</v>
      </c>
      <c r="E3156" t="str">
        <f t="shared" si="49"/>
        <v>28-ZIZURKIL</v>
      </c>
    </row>
    <row r="3157" spans="1:5" x14ac:dyDescent="0.3">
      <c r="A3157" s="12">
        <v>20</v>
      </c>
      <c r="B3157" s="14">
        <v>29</v>
      </c>
      <c r="C3157" s="12" t="s">
        <v>3301</v>
      </c>
      <c r="E3157" t="str">
        <f t="shared" si="49"/>
        <v>29-DEBA</v>
      </c>
    </row>
    <row r="3158" spans="1:5" x14ac:dyDescent="0.3">
      <c r="A3158" s="12">
        <v>20</v>
      </c>
      <c r="B3158" s="14">
        <v>30</v>
      </c>
      <c r="C3158" s="12" t="s">
        <v>3302</v>
      </c>
      <c r="E3158" t="str">
        <f t="shared" si="49"/>
        <v>30-EIBAR</v>
      </c>
    </row>
    <row r="3159" spans="1:5" x14ac:dyDescent="0.3">
      <c r="A3159" s="12">
        <v>20</v>
      </c>
      <c r="B3159" s="14">
        <v>31</v>
      </c>
      <c r="C3159" s="12" t="s">
        <v>3303</v>
      </c>
      <c r="E3159" t="str">
        <f t="shared" si="49"/>
        <v>31-ELDUAIN</v>
      </c>
    </row>
    <row r="3160" spans="1:5" x14ac:dyDescent="0.3">
      <c r="A3160" s="12">
        <v>20</v>
      </c>
      <c r="B3160" s="14">
        <v>32</v>
      </c>
      <c r="C3160" s="12" t="s">
        <v>3304</v>
      </c>
      <c r="E3160" t="str">
        <f t="shared" si="49"/>
        <v>32-ELGOIBAR</v>
      </c>
    </row>
    <row r="3161" spans="1:5" x14ac:dyDescent="0.3">
      <c r="A3161" s="12">
        <v>20</v>
      </c>
      <c r="B3161" s="14">
        <v>33</v>
      </c>
      <c r="C3161" s="12" t="s">
        <v>3305</v>
      </c>
      <c r="E3161" t="str">
        <f t="shared" si="49"/>
        <v>33-ELGETA</v>
      </c>
    </row>
    <row r="3162" spans="1:5" x14ac:dyDescent="0.3">
      <c r="A3162" s="12">
        <v>20</v>
      </c>
      <c r="B3162" s="14">
        <v>34</v>
      </c>
      <c r="C3162" s="12" t="s">
        <v>3306</v>
      </c>
      <c r="E3162" t="str">
        <f t="shared" si="49"/>
        <v>34-ESKORIATZA</v>
      </c>
    </row>
    <row r="3163" spans="1:5" x14ac:dyDescent="0.3">
      <c r="A3163" s="12">
        <v>20</v>
      </c>
      <c r="B3163" s="14">
        <v>35</v>
      </c>
      <c r="C3163" s="12" t="s">
        <v>3307</v>
      </c>
      <c r="E3163" t="str">
        <f t="shared" si="49"/>
        <v>35-EZKIO-ITSASO</v>
      </c>
    </row>
    <row r="3164" spans="1:5" x14ac:dyDescent="0.3">
      <c r="A3164" s="12">
        <v>20</v>
      </c>
      <c r="B3164" s="14">
        <v>36</v>
      </c>
      <c r="C3164" s="12" t="s">
        <v>3308</v>
      </c>
      <c r="E3164" t="str">
        <f t="shared" si="49"/>
        <v>36-HONDARRIBIA</v>
      </c>
    </row>
    <row r="3165" spans="1:5" x14ac:dyDescent="0.3">
      <c r="A3165" s="12">
        <v>20</v>
      </c>
      <c r="B3165" s="14">
        <v>37</v>
      </c>
      <c r="C3165" s="12" t="s">
        <v>3309</v>
      </c>
      <c r="E3165" t="str">
        <f t="shared" si="49"/>
        <v>37-GAINTZA</v>
      </c>
    </row>
    <row r="3166" spans="1:5" x14ac:dyDescent="0.3">
      <c r="A3166" s="12">
        <v>20</v>
      </c>
      <c r="B3166" s="14">
        <v>38</v>
      </c>
      <c r="C3166" s="12" t="s">
        <v>3310</v>
      </c>
      <c r="E3166" t="str">
        <f t="shared" si="49"/>
        <v>38-GABIRIA</v>
      </c>
    </row>
    <row r="3167" spans="1:5" x14ac:dyDescent="0.3">
      <c r="A3167" s="12">
        <v>20</v>
      </c>
      <c r="B3167" s="14">
        <v>39</v>
      </c>
      <c r="C3167" s="12" t="s">
        <v>3311</v>
      </c>
      <c r="E3167" t="str">
        <f t="shared" si="49"/>
        <v>39-GETARIA</v>
      </c>
    </row>
    <row r="3168" spans="1:5" x14ac:dyDescent="0.3">
      <c r="A3168" s="12">
        <v>20</v>
      </c>
      <c r="B3168" s="14">
        <v>40</v>
      </c>
      <c r="C3168" s="12" t="s">
        <v>3312</v>
      </c>
      <c r="E3168" t="str">
        <f t="shared" si="49"/>
        <v>40-HERNANI</v>
      </c>
    </row>
    <row r="3169" spans="1:5" x14ac:dyDescent="0.3">
      <c r="A3169" s="12">
        <v>20</v>
      </c>
      <c r="B3169" s="14">
        <v>41</v>
      </c>
      <c r="C3169" s="12" t="s">
        <v>3313</v>
      </c>
      <c r="E3169" t="str">
        <f t="shared" si="49"/>
        <v>41-HERNIALDE</v>
      </c>
    </row>
    <row r="3170" spans="1:5" x14ac:dyDescent="0.3">
      <c r="A3170" s="12">
        <v>20</v>
      </c>
      <c r="B3170" s="14">
        <v>42</v>
      </c>
      <c r="C3170" s="12" t="s">
        <v>3314</v>
      </c>
      <c r="E3170" t="str">
        <f t="shared" si="49"/>
        <v>42-IBARRA</v>
      </c>
    </row>
    <row r="3171" spans="1:5" x14ac:dyDescent="0.3">
      <c r="A3171" s="12">
        <v>20</v>
      </c>
      <c r="B3171" s="14">
        <v>43</v>
      </c>
      <c r="C3171" s="12" t="s">
        <v>3315</v>
      </c>
      <c r="E3171" t="str">
        <f t="shared" si="49"/>
        <v>43-IDIAZABAL</v>
      </c>
    </row>
    <row r="3172" spans="1:5" x14ac:dyDescent="0.3">
      <c r="A3172" s="12">
        <v>20</v>
      </c>
      <c r="B3172" s="14">
        <v>44</v>
      </c>
      <c r="C3172" s="12" t="s">
        <v>3316</v>
      </c>
      <c r="E3172" t="str">
        <f t="shared" si="49"/>
        <v>44-IKAZTEGIETA</v>
      </c>
    </row>
    <row r="3173" spans="1:5" x14ac:dyDescent="0.3">
      <c r="A3173" s="12">
        <v>20</v>
      </c>
      <c r="B3173" s="14">
        <v>45</v>
      </c>
      <c r="C3173" s="12" t="s">
        <v>3317</v>
      </c>
      <c r="E3173" t="str">
        <f t="shared" si="49"/>
        <v>45-IRUN</v>
      </c>
    </row>
    <row r="3174" spans="1:5" x14ac:dyDescent="0.3">
      <c r="A3174" s="12">
        <v>20</v>
      </c>
      <c r="B3174" s="14">
        <v>46</v>
      </c>
      <c r="C3174" s="12" t="s">
        <v>3318</v>
      </c>
      <c r="E3174" t="str">
        <f t="shared" si="49"/>
        <v>46-IRURA</v>
      </c>
    </row>
    <row r="3175" spans="1:5" x14ac:dyDescent="0.3">
      <c r="A3175" s="12">
        <v>20</v>
      </c>
      <c r="B3175" s="14">
        <v>47</v>
      </c>
      <c r="C3175" s="12" t="s">
        <v>3319</v>
      </c>
      <c r="E3175" t="str">
        <f t="shared" si="49"/>
        <v>47-ITSASONDO</v>
      </c>
    </row>
    <row r="3176" spans="1:5" x14ac:dyDescent="0.3">
      <c r="A3176" s="12">
        <v>20</v>
      </c>
      <c r="B3176" s="14">
        <v>48</v>
      </c>
      <c r="C3176" s="12" t="s">
        <v>3320</v>
      </c>
      <c r="E3176" t="str">
        <f t="shared" si="49"/>
        <v>48-LARRAUL</v>
      </c>
    </row>
    <row r="3177" spans="1:5" x14ac:dyDescent="0.3">
      <c r="A3177" s="12">
        <v>20</v>
      </c>
      <c r="B3177" s="14">
        <v>49</v>
      </c>
      <c r="C3177" s="12" t="s">
        <v>3321</v>
      </c>
      <c r="E3177" t="str">
        <f t="shared" si="49"/>
        <v>49-LAZKAO</v>
      </c>
    </row>
    <row r="3178" spans="1:5" x14ac:dyDescent="0.3">
      <c r="A3178" s="12">
        <v>20</v>
      </c>
      <c r="B3178" s="14">
        <v>50</v>
      </c>
      <c r="C3178" s="12" t="s">
        <v>3322</v>
      </c>
      <c r="E3178" t="str">
        <f t="shared" si="49"/>
        <v>50-LEABURU</v>
      </c>
    </row>
    <row r="3179" spans="1:5" x14ac:dyDescent="0.3">
      <c r="A3179" s="12">
        <v>20</v>
      </c>
      <c r="B3179" s="14">
        <v>51</v>
      </c>
      <c r="C3179" s="12" t="s">
        <v>3323</v>
      </c>
      <c r="E3179" t="str">
        <f t="shared" si="49"/>
        <v>51-LEGAZPI</v>
      </c>
    </row>
    <row r="3180" spans="1:5" x14ac:dyDescent="0.3">
      <c r="A3180" s="12">
        <v>20</v>
      </c>
      <c r="B3180" s="14">
        <v>52</v>
      </c>
      <c r="C3180" s="12" t="s">
        <v>3324</v>
      </c>
      <c r="E3180" t="str">
        <f t="shared" si="49"/>
        <v>52-LEGORRETA</v>
      </c>
    </row>
    <row r="3181" spans="1:5" x14ac:dyDescent="0.3">
      <c r="A3181" s="12">
        <v>20</v>
      </c>
      <c r="B3181" s="14">
        <v>53</v>
      </c>
      <c r="C3181" s="12" t="s">
        <v>3325</v>
      </c>
      <c r="E3181" t="str">
        <f t="shared" si="49"/>
        <v>53-LEZO</v>
      </c>
    </row>
    <row r="3182" spans="1:5" x14ac:dyDescent="0.3">
      <c r="A3182" s="12">
        <v>20</v>
      </c>
      <c r="B3182" s="14">
        <v>54</v>
      </c>
      <c r="C3182" s="12" t="s">
        <v>3326</v>
      </c>
      <c r="E3182" t="str">
        <f t="shared" si="49"/>
        <v>54-LIZARTZA</v>
      </c>
    </row>
    <row r="3183" spans="1:5" x14ac:dyDescent="0.3">
      <c r="A3183" s="12">
        <v>20</v>
      </c>
      <c r="B3183" s="14">
        <v>55</v>
      </c>
      <c r="C3183" s="12" t="s">
        <v>3327</v>
      </c>
      <c r="E3183" t="str">
        <f t="shared" si="49"/>
        <v>55-ARRASATE/MONDRAGON</v>
      </c>
    </row>
    <row r="3184" spans="1:5" x14ac:dyDescent="0.3">
      <c r="A3184" s="12">
        <v>20</v>
      </c>
      <c r="B3184" s="14">
        <v>56</v>
      </c>
      <c r="C3184" s="12" t="s">
        <v>3328</v>
      </c>
      <c r="E3184" t="str">
        <f t="shared" si="49"/>
        <v>56-MUTRIKU</v>
      </c>
    </row>
    <row r="3185" spans="1:5" x14ac:dyDescent="0.3">
      <c r="A3185" s="12">
        <v>20</v>
      </c>
      <c r="B3185" s="14">
        <v>57</v>
      </c>
      <c r="C3185" s="12" t="s">
        <v>3329</v>
      </c>
      <c r="E3185" t="str">
        <f t="shared" si="49"/>
        <v>57-MUTILOA</v>
      </c>
    </row>
    <row r="3186" spans="1:5" x14ac:dyDescent="0.3">
      <c r="A3186" s="12">
        <v>20</v>
      </c>
      <c r="B3186" s="14">
        <v>58</v>
      </c>
      <c r="C3186" s="12" t="s">
        <v>3330</v>
      </c>
      <c r="E3186" t="str">
        <f t="shared" si="49"/>
        <v>58-OLABERRIA</v>
      </c>
    </row>
    <row r="3187" spans="1:5" x14ac:dyDescent="0.3">
      <c r="A3187" s="12">
        <v>20</v>
      </c>
      <c r="B3187" s="14">
        <v>59</v>
      </c>
      <c r="C3187" s="12" t="s">
        <v>3331</v>
      </c>
      <c r="E3187" t="str">
        <f t="shared" si="49"/>
        <v>59-OÑATI</v>
      </c>
    </row>
    <row r="3188" spans="1:5" x14ac:dyDescent="0.3">
      <c r="A3188" s="12">
        <v>20</v>
      </c>
      <c r="B3188" s="14">
        <v>60</v>
      </c>
      <c r="C3188" s="12" t="s">
        <v>3332</v>
      </c>
      <c r="E3188" t="str">
        <f t="shared" si="49"/>
        <v>60-OREXA</v>
      </c>
    </row>
    <row r="3189" spans="1:5" x14ac:dyDescent="0.3">
      <c r="A3189" s="12">
        <v>20</v>
      </c>
      <c r="B3189" s="14">
        <v>61</v>
      </c>
      <c r="C3189" s="12" t="s">
        <v>3333</v>
      </c>
      <c r="E3189" t="str">
        <f t="shared" si="49"/>
        <v>61-ORIO</v>
      </c>
    </row>
    <row r="3190" spans="1:5" x14ac:dyDescent="0.3">
      <c r="A3190" s="12">
        <v>20</v>
      </c>
      <c r="B3190" s="14">
        <v>62</v>
      </c>
      <c r="C3190" s="12" t="s">
        <v>3334</v>
      </c>
      <c r="E3190" t="str">
        <f t="shared" si="49"/>
        <v>62-ORMAIZTEGI</v>
      </c>
    </row>
    <row r="3191" spans="1:5" x14ac:dyDescent="0.3">
      <c r="A3191" s="12">
        <v>20</v>
      </c>
      <c r="B3191" s="14">
        <v>63</v>
      </c>
      <c r="C3191" s="12" t="s">
        <v>3335</v>
      </c>
      <c r="E3191" t="str">
        <f t="shared" si="49"/>
        <v>63-OIARTZUN</v>
      </c>
    </row>
    <row r="3192" spans="1:5" x14ac:dyDescent="0.3">
      <c r="A3192" s="12">
        <v>20</v>
      </c>
      <c r="B3192" s="14">
        <v>64</v>
      </c>
      <c r="C3192" s="12" t="s">
        <v>3336</v>
      </c>
      <c r="E3192" t="str">
        <f t="shared" si="49"/>
        <v>64-PASAIA</v>
      </c>
    </row>
    <row r="3193" spans="1:5" x14ac:dyDescent="0.3">
      <c r="A3193" s="12">
        <v>20</v>
      </c>
      <c r="B3193" s="14">
        <v>65</v>
      </c>
      <c r="C3193" s="12" t="s">
        <v>3337</v>
      </c>
      <c r="E3193" t="str">
        <f t="shared" si="49"/>
        <v>65-SORALUZE/PLACENCIA DE LAS ARMAS</v>
      </c>
    </row>
    <row r="3194" spans="1:5" x14ac:dyDescent="0.3">
      <c r="A3194" s="12">
        <v>20</v>
      </c>
      <c r="B3194" s="14">
        <v>66</v>
      </c>
      <c r="C3194" s="12" t="s">
        <v>3338</v>
      </c>
      <c r="E3194" t="str">
        <f t="shared" si="49"/>
        <v>66-ERREZIL</v>
      </c>
    </row>
    <row r="3195" spans="1:5" x14ac:dyDescent="0.3">
      <c r="A3195" s="12">
        <v>20</v>
      </c>
      <c r="B3195" s="14">
        <v>67</v>
      </c>
      <c r="C3195" s="12" t="s">
        <v>3339</v>
      </c>
      <c r="E3195" t="str">
        <f t="shared" si="49"/>
        <v>67-ERRENTERIA</v>
      </c>
    </row>
    <row r="3196" spans="1:5" x14ac:dyDescent="0.3">
      <c r="A3196" s="12">
        <v>20</v>
      </c>
      <c r="B3196" s="14">
        <v>68</v>
      </c>
      <c r="C3196" s="12" t="s">
        <v>3340</v>
      </c>
      <c r="E3196" t="str">
        <f t="shared" si="49"/>
        <v>68-LEINTZ-GATZAGA</v>
      </c>
    </row>
    <row r="3197" spans="1:5" x14ac:dyDescent="0.3">
      <c r="A3197" s="12">
        <v>20</v>
      </c>
      <c r="B3197" s="14">
        <v>69</v>
      </c>
      <c r="C3197" s="12" t="s">
        <v>3341</v>
      </c>
      <c r="E3197" t="str">
        <f t="shared" si="49"/>
        <v>69-DONOSTIA-SAN SEBASTIAN</v>
      </c>
    </row>
    <row r="3198" spans="1:5" x14ac:dyDescent="0.3">
      <c r="A3198" s="12">
        <v>20</v>
      </c>
      <c r="B3198" s="14">
        <v>70</v>
      </c>
      <c r="C3198" s="12" t="s">
        <v>3342</v>
      </c>
      <c r="E3198" t="str">
        <f t="shared" si="49"/>
        <v>70-SEGURA</v>
      </c>
    </row>
    <row r="3199" spans="1:5" x14ac:dyDescent="0.3">
      <c r="A3199" s="12">
        <v>20</v>
      </c>
      <c r="B3199" s="14">
        <v>71</v>
      </c>
      <c r="C3199" s="12" t="s">
        <v>3343</v>
      </c>
      <c r="E3199" t="str">
        <f t="shared" si="49"/>
        <v>71-TOLOSA</v>
      </c>
    </row>
    <row r="3200" spans="1:5" x14ac:dyDescent="0.3">
      <c r="A3200" s="12">
        <v>20</v>
      </c>
      <c r="B3200" s="14">
        <v>72</v>
      </c>
      <c r="C3200" s="12" t="s">
        <v>3344</v>
      </c>
      <c r="E3200" t="str">
        <f t="shared" si="49"/>
        <v>72-URNIETA</v>
      </c>
    </row>
    <row r="3201" spans="1:5" x14ac:dyDescent="0.3">
      <c r="A3201" s="12">
        <v>20</v>
      </c>
      <c r="B3201" s="14">
        <v>73</v>
      </c>
      <c r="C3201" s="12" t="s">
        <v>3345</v>
      </c>
      <c r="E3201" t="str">
        <f t="shared" si="49"/>
        <v>73-USURBIL</v>
      </c>
    </row>
    <row r="3202" spans="1:5" x14ac:dyDescent="0.3">
      <c r="A3202" s="12">
        <v>20</v>
      </c>
      <c r="B3202" s="14">
        <v>74</v>
      </c>
      <c r="C3202" s="12" t="s">
        <v>3346</v>
      </c>
      <c r="E3202" t="str">
        <f t="shared" si="49"/>
        <v>74-BERGARA</v>
      </c>
    </row>
    <row r="3203" spans="1:5" x14ac:dyDescent="0.3">
      <c r="A3203" s="12">
        <v>20</v>
      </c>
      <c r="B3203" s="14">
        <v>75</v>
      </c>
      <c r="C3203" s="12" t="s">
        <v>3347</v>
      </c>
      <c r="E3203" t="str">
        <f t="shared" ref="E3203:E3266" si="50">CONCATENATE(B3203,"-",C3203)</f>
        <v>75-VILLABONA</v>
      </c>
    </row>
    <row r="3204" spans="1:5" x14ac:dyDescent="0.3">
      <c r="A3204" s="12">
        <v>20</v>
      </c>
      <c r="B3204" s="14">
        <v>76</v>
      </c>
      <c r="C3204" s="12" t="s">
        <v>3348</v>
      </c>
      <c r="E3204" t="str">
        <f t="shared" si="50"/>
        <v>76-ORDIZIA</v>
      </c>
    </row>
    <row r="3205" spans="1:5" x14ac:dyDescent="0.3">
      <c r="A3205" s="12">
        <v>20</v>
      </c>
      <c r="B3205" s="14">
        <v>77</v>
      </c>
      <c r="C3205" s="12" t="s">
        <v>3349</v>
      </c>
      <c r="E3205" t="str">
        <f t="shared" si="50"/>
        <v>77-URRETXU</v>
      </c>
    </row>
    <row r="3206" spans="1:5" x14ac:dyDescent="0.3">
      <c r="A3206" s="12">
        <v>20</v>
      </c>
      <c r="B3206" s="14">
        <v>78</v>
      </c>
      <c r="C3206" s="12" t="s">
        <v>3350</v>
      </c>
      <c r="E3206" t="str">
        <f t="shared" si="50"/>
        <v>78-ZALDIBIA</v>
      </c>
    </row>
    <row r="3207" spans="1:5" x14ac:dyDescent="0.3">
      <c r="A3207" s="12">
        <v>20</v>
      </c>
      <c r="B3207" s="14">
        <v>79</v>
      </c>
      <c r="C3207" s="12" t="s">
        <v>3351</v>
      </c>
      <c r="E3207" t="str">
        <f t="shared" si="50"/>
        <v>79-ZARAUTZ</v>
      </c>
    </row>
    <row r="3208" spans="1:5" x14ac:dyDescent="0.3">
      <c r="A3208" s="12">
        <v>20</v>
      </c>
      <c r="B3208" s="14">
        <v>80</v>
      </c>
      <c r="C3208" s="12" t="s">
        <v>3352</v>
      </c>
      <c r="E3208" t="str">
        <f t="shared" si="50"/>
        <v>80-ZUMARRAGA</v>
      </c>
    </row>
    <row r="3209" spans="1:5" x14ac:dyDescent="0.3">
      <c r="A3209" s="12">
        <v>20</v>
      </c>
      <c r="B3209" s="14">
        <v>81</v>
      </c>
      <c r="C3209" s="12" t="s">
        <v>3353</v>
      </c>
      <c r="E3209" t="str">
        <f t="shared" si="50"/>
        <v>81-ZUMAIA</v>
      </c>
    </row>
    <row r="3210" spans="1:5" x14ac:dyDescent="0.3">
      <c r="A3210" s="12">
        <v>20</v>
      </c>
      <c r="B3210" s="14">
        <v>901</v>
      </c>
      <c r="C3210" s="12" t="s">
        <v>3354</v>
      </c>
      <c r="E3210" t="str">
        <f t="shared" si="50"/>
        <v>901-MENDARO</v>
      </c>
    </row>
    <row r="3211" spans="1:5" x14ac:dyDescent="0.3">
      <c r="A3211" s="12">
        <v>20</v>
      </c>
      <c r="B3211" s="14">
        <v>902</v>
      </c>
      <c r="C3211" s="12" t="s">
        <v>3355</v>
      </c>
      <c r="E3211" t="str">
        <f t="shared" si="50"/>
        <v>902-LASARTE-ORIA</v>
      </c>
    </row>
    <row r="3212" spans="1:5" x14ac:dyDescent="0.3">
      <c r="A3212" s="12">
        <v>20</v>
      </c>
      <c r="B3212" s="14">
        <v>903</v>
      </c>
      <c r="C3212" s="12" t="s">
        <v>3356</v>
      </c>
      <c r="E3212" t="str">
        <f t="shared" si="50"/>
        <v>903-ASTIGARRAGA</v>
      </c>
    </row>
    <row r="3213" spans="1:5" x14ac:dyDescent="0.3">
      <c r="A3213" s="12">
        <v>20</v>
      </c>
      <c r="B3213" s="14">
        <v>904</v>
      </c>
      <c r="C3213" s="12" t="s">
        <v>3357</v>
      </c>
      <c r="E3213" t="str">
        <f t="shared" si="50"/>
        <v>904-BALIARRAIN</v>
      </c>
    </row>
    <row r="3214" spans="1:5" x14ac:dyDescent="0.3">
      <c r="A3214" s="12">
        <v>20</v>
      </c>
      <c r="B3214" s="14">
        <v>905</v>
      </c>
      <c r="C3214" s="12" t="s">
        <v>3358</v>
      </c>
      <c r="E3214" t="str">
        <f t="shared" si="50"/>
        <v>905-ORENDAIN</v>
      </c>
    </row>
    <row r="3215" spans="1:5" x14ac:dyDescent="0.3">
      <c r="A3215" s="12">
        <v>20</v>
      </c>
      <c r="B3215" s="14">
        <v>906</v>
      </c>
      <c r="C3215" s="12" t="s">
        <v>3359</v>
      </c>
      <c r="E3215" t="str">
        <f t="shared" si="50"/>
        <v>906-ALTZAGA</v>
      </c>
    </row>
    <row r="3216" spans="1:5" x14ac:dyDescent="0.3">
      <c r="A3216" s="12">
        <v>20</v>
      </c>
      <c r="B3216" s="14">
        <v>907</v>
      </c>
      <c r="C3216" s="12" t="s">
        <v>3360</v>
      </c>
      <c r="E3216" t="str">
        <f t="shared" si="50"/>
        <v>907-GAZTELU</v>
      </c>
    </row>
    <row r="3217" spans="1:5" x14ac:dyDescent="0.3">
      <c r="A3217" s="12">
        <v>21</v>
      </c>
      <c r="B3217" s="14">
        <v>1</v>
      </c>
      <c r="C3217" s="12" t="s">
        <v>3361</v>
      </c>
      <c r="E3217" t="str">
        <f t="shared" si="50"/>
        <v>1-ALAJAR</v>
      </c>
    </row>
    <row r="3218" spans="1:5" x14ac:dyDescent="0.3">
      <c r="A3218" s="12">
        <v>21</v>
      </c>
      <c r="B3218" s="14">
        <v>2</v>
      </c>
      <c r="C3218" s="12" t="s">
        <v>3362</v>
      </c>
      <c r="E3218" t="str">
        <f t="shared" si="50"/>
        <v>2-ALJARAQUE</v>
      </c>
    </row>
    <row r="3219" spans="1:5" x14ac:dyDescent="0.3">
      <c r="A3219" s="12">
        <v>21</v>
      </c>
      <c r="B3219" s="14">
        <v>3</v>
      </c>
      <c r="C3219" s="12" t="s">
        <v>3363</v>
      </c>
      <c r="E3219" t="str">
        <f t="shared" si="50"/>
        <v>3-ALMENDRO, EL</v>
      </c>
    </row>
    <row r="3220" spans="1:5" x14ac:dyDescent="0.3">
      <c r="A3220" s="12">
        <v>21</v>
      </c>
      <c r="B3220" s="14">
        <v>4</v>
      </c>
      <c r="C3220" s="12" t="s">
        <v>3364</v>
      </c>
      <c r="E3220" t="str">
        <f t="shared" si="50"/>
        <v>4-ALMONASTER LA REAL</v>
      </c>
    </row>
    <row r="3221" spans="1:5" x14ac:dyDescent="0.3">
      <c r="A3221" s="12">
        <v>21</v>
      </c>
      <c r="B3221" s="14">
        <v>5</v>
      </c>
      <c r="C3221" s="12" t="s">
        <v>3365</v>
      </c>
      <c r="E3221" t="str">
        <f t="shared" si="50"/>
        <v>5-ALMONTE</v>
      </c>
    </row>
    <row r="3222" spans="1:5" x14ac:dyDescent="0.3">
      <c r="A3222" s="12">
        <v>21</v>
      </c>
      <c r="B3222" s="14">
        <v>6</v>
      </c>
      <c r="C3222" s="12" t="s">
        <v>3366</v>
      </c>
      <c r="E3222" t="str">
        <f t="shared" si="50"/>
        <v>6-ALOSNO</v>
      </c>
    </row>
    <row r="3223" spans="1:5" x14ac:dyDescent="0.3">
      <c r="A3223" s="12">
        <v>21</v>
      </c>
      <c r="B3223" s="14">
        <v>7</v>
      </c>
      <c r="C3223" s="12" t="s">
        <v>3367</v>
      </c>
      <c r="E3223" t="str">
        <f t="shared" si="50"/>
        <v>7-ARACENA</v>
      </c>
    </row>
    <row r="3224" spans="1:5" x14ac:dyDescent="0.3">
      <c r="A3224" s="12">
        <v>21</v>
      </c>
      <c r="B3224" s="14">
        <v>8</v>
      </c>
      <c r="C3224" s="12" t="s">
        <v>3368</v>
      </c>
      <c r="E3224" t="str">
        <f t="shared" si="50"/>
        <v>8-AROCHE</v>
      </c>
    </row>
    <row r="3225" spans="1:5" x14ac:dyDescent="0.3">
      <c r="A3225" s="12">
        <v>21</v>
      </c>
      <c r="B3225" s="14">
        <v>9</v>
      </c>
      <c r="C3225" s="12" t="s">
        <v>3369</v>
      </c>
      <c r="E3225" t="str">
        <f t="shared" si="50"/>
        <v>9-ARROYOMOLINOS DE LEON</v>
      </c>
    </row>
    <row r="3226" spans="1:5" x14ac:dyDescent="0.3">
      <c r="A3226" s="12">
        <v>21</v>
      </c>
      <c r="B3226" s="14">
        <v>10</v>
      </c>
      <c r="C3226" s="12" t="s">
        <v>3370</v>
      </c>
      <c r="E3226" t="str">
        <f t="shared" si="50"/>
        <v>10-AYAMONTE</v>
      </c>
    </row>
    <row r="3227" spans="1:5" x14ac:dyDescent="0.3">
      <c r="A3227" s="12">
        <v>21</v>
      </c>
      <c r="B3227" s="14">
        <v>11</v>
      </c>
      <c r="C3227" s="12" t="s">
        <v>3371</v>
      </c>
      <c r="E3227" t="str">
        <f t="shared" si="50"/>
        <v>11-BEAS</v>
      </c>
    </row>
    <row r="3228" spans="1:5" x14ac:dyDescent="0.3">
      <c r="A3228" s="12">
        <v>21</v>
      </c>
      <c r="B3228" s="14">
        <v>12</v>
      </c>
      <c r="C3228" s="12" t="s">
        <v>3372</v>
      </c>
      <c r="E3228" t="str">
        <f t="shared" si="50"/>
        <v>12-BERROCAL</v>
      </c>
    </row>
    <row r="3229" spans="1:5" x14ac:dyDescent="0.3">
      <c r="A3229" s="12">
        <v>21</v>
      </c>
      <c r="B3229" s="14">
        <v>13</v>
      </c>
      <c r="C3229" s="12" t="s">
        <v>3373</v>
      </c>
      <c r="E3229" t="str">
        <f t="shared" si="50"/>
        <v>13-BOLLULLOS PAR DEL CONDADO</v>
      </c>
    </row>
    <row r="3230" spans="1:5" x14ac:dyDescent="0.3">
      <c r="A3230" s="12">
        <v>21</v>
      </c>
      <c r="B3230" s="14">
        <v>14</v>
      </c>
      <c r="C3230" s="12" t="s">
        <v>3374</v>
      </c>
      <c r="E3230" t="str">
        <f t="shared" si="50"/>
        <v>14-BONARES</v>
      </c>
    </row>
    <row r="3231" spans="1:5" x14ac:dyDescent="0.3">
      <c r="A3231" s="12">
        <v>21</v>
      </c>
      <c r="B3231" s="14">
        <v>15</v>
      </c>
      <c r="C3231" s="12" t="s">
        <v>3375</v>
      </c>
      <c r="E3231" t="str">
        <f t="shared" si="50"/>
        <v>15-CABEZAS RUBIAS</v>
      </c>
    </row>
    <row r="3232" spans="1:5" x14ac:dyDescent="0.3">
      <c r="A3232" s="12">
        <v>21</v>
      </c>
      <c r="B3232" s="14">
        <v>16</v>
      </c>
      <c r="C3232" s="12" t="s">
        <v>3376</v>
      </c>
      <c r="E3232" t="str">
        <f t="shared" si="50"/>
        <v>16-CALA</v>
      </c>
    </row>
    <row r="3233" spans="1:5" x14ac:dyDescent="0.3">
      <c r="A3233" s="12">
        <v>21</v>
      </c>
      <c r="B3233" s="14">
        <v>17</v>
      </c>
      <c r="C3233" s="12" t="s">
        <v>3377</v>
      </c>
      <c r="E3233" t="str">
        <f t="shared" si="50"/>
        <v>17-CALAÑAS</v>
      </c>
    </row>
    <row r="3234" spans="1:5" x14ac:dyDescent="0.3">
      <c r="A3234" s="12">
        <v>21</v>
      </c>
      <c r="B3234" s="14">
        <v>18</v>
      </c>
      <c r="C3234" s="12" t="s">
        <v>3378</v>
      </c>
      <c r="E3234" t="str">
        <f t="shared" si="50"/>
        <v>18-CAMPILLO, EL</v>
      </c>
    </row>
    <row r="3235" spans="1:5" x14ac:dyDescent="0.3">
      <c r="A3235" s="12">
        <v>21</v>
      </c>
      <c r="B3235" s="14">
        <v>19</v>
      </c>
      <c r="C3235" s="12" t="s">
        <v>3379</v>
      </c>
      <c r="E3235" t="str">
        <f t="shared" si="50"/>
        <v>19-CAMPOFRIO</v>
      </c>
    </row>
    <row r="3236" spans="1:5" x14ac:dyDescent="0.3">
      <c r="A3236" s="12">
        <v>21</v>
      </c>
      <c r="B3236" s="14">
        <v>20</v>
      </c>
      <c r="C3236" s="12" t="s">
        <v>3380</v>
      </c>
      <c r="E3236" t="str">
        <f t="shared" si="50"/>
        <v>20-CAÑAVERAL DE LEON</v>
      </c>
    </row>
    <row r="3237" spans="1:5" x14ac:dyDescent="0.3">
      <c r="A3237" s="12">
        <v>21</v>
      </c>
      <c r="B3237" s="14">
        <v>21</v>
      </c>
      <c r="C3237" s="12" t="s">
        <v>3381</v>
      </c>
      <c r="E3237" t="str">
        <f t="shared" si="50"/>
        <v>21-CARTAYA</v>
      </c>
    </row>
    <row r="3238" spans="1:5" x14ac:dyDescent="0.3">
      <c r="A3238" s="12">
        <v>21</v>
      </c>
      <c r="B3238" s="14">
        <v>22</v>
      </c>
      <c r="C3238" s="12" t="s">
        <v>3382</v>
      </c>
      <c r="E3238" t="str">
        <f t="shared" si="50"/>
        <v>22-CASTAÑO DEL ROBLEDO</v>
      </c>
    </row>
    <row r="3239" spans="1:5" x14ac:dyDescent="0.3">
      <c r="A3239" s="12">
        <v>21</v>
      </c>
      <c r="B3239" s="14">
        <v>23</v>
      </c>
      <c r="C3239" s="12" t="s">
        <v>3383</v>
      </c>
      <c r="E3239" t="str">
        <f t="shared" si="50"/>
        <v>23-CERRO DE ANDEVALO, EL</v>
      </c>
    </row>
    <row r="3240" spans="1:5" x14ac:dyDescent="0.3">
      <c r="A3240" s="12">
        <v>21</v>
      </c>
      <c r="B3240" s="14">
        <v>24</v>
      </c>
      <c r="C3240" s="12" t="s">
        <v>3384</v>
      </c>
      <c r="E3240" t="str">
        <f t="shared" si="50"/>
        <v>24-CORTECONCEPCION</v>
      </c>
    </row>
    <row r="3241" spans="1:5" x14ac:dyDescent="0.3">
      <c r="A3241" s="12">
        <v>21</v>
      </c>
      <c r="B3241" s="14">
        <v>25</v>
      </c>
      <c r="C3241" s="12" t="s">
        <v>3385</v>
      </c>
      <c r="E3241" t="str">
        <f t="shared" si="50"/>
        <v>25-CORTEGANA</v>
      </c>
    </row>
    <row r="3242" spans="1:5" x14ac:dyDescent="0.3">
      <c r="A3242" s="12">
        <v>21</v>
      </c>
      <c r="B3242" s="14">
        <v>26</v>
      </c>
      <c r="C3242" s="12" t="s">
        <v>3386</v>
      </c>
      <c r="E3242" t="str">
        <f t="shared" si="50"/>
        <v>26-CORTELAZOR</v>
      </c>
    </row>
    <row r="3243" spans="1:5" x14ac:dyDescent="0.3">
      <c r="A3243" s="12">
        <v>21</v>
      </c>
      <c r="B3243" s="14">
        <v>27</v>
      </c>
      <c r="C3243" s="12" t="s">
        <v>3387</v>
      </c>
      <c r="E3243" t="str">
        <f t="shared" si="50"/>
        <v>27-CUMBRES DE ENMEDIO</v>
      </c>
    </row>
    <row r="3244" spans="1:5" x14ac:dyDescent="0.3">
      <c r="A3244" s="12">
        <v>21</v>
      </c>
      <c r="B3244" s="14">
        <v>28</v>
      </c>
      <c r="C3244" s="12" t="s">
        <v>3388</v>
      </c>
      <c r="E3244" t="str">
        <f t="shared" si="50"/>
        <v>28-CUMBRES DE SAN BARTOLOME</v>
      </c>
    </row>
    <row r="3245" spans="1:5" x14ac:dyDescent="0.3">
      <c r="A3245" s="12">
        <v>21</v>
      </c>
      <c r="B3245" s="14">
        <v>29</v>
      </c>
      <c r="C3245" s="12" t="s">
        <v>3389</v>
      </c>
      <c r="E3245" t="str">
        <f t="shared" si="50"/>
        <v>29-CUMBRES MAYORES</v>
      </c>
    </row>
    <row r="3246" spans="1:5" x14ac:dyDescent="0.3">
      <c r="A3246" s="12">
        <v>21</v>
      </c>
      <c r="B3246" s="14">
        <v>30</v>
      </c>
      <c r="C3246" s="12" t="s">
        <v>3390</v>
      </c>
      <c r="E3246" t="str">
        <f t="shared" si="50"/>
        <v>30-CHUCENA</v>
      </c>
    </row>
    <row r="3247" spans="1:5" x14ac:dyDescent="0.3">
      <c r="A3247" s="12">
        <v>21</v>
      </c>
      <c r="B3247" s="14">
        <v>31</v>
      </c>
      <c r="C3247" s="12" t="s">
        <v>3391</v>
      </c>
      <c r="E3247" t="str">
        <f t="shared" si="50"/>
        <v>31-ENCINASOLA</v>
      </c>
    </row>
    <row r="3248" spans="1:5" x14ac:dyDescent="0.3">
      <c r="A3248" s="12">
        <v>21</v>
      </c>
      <c r="B3248" s="14">
        <v>32</v>
      </c>
      <c r="C3248" s="12" t="s">
        <v>3392</v>
      </c>
      <c r="E3248" t="str">
        <f t="shared" si="50"/>
        <v>32-ESCACENA DEL CAMPO</v>
      </c>
    </row>
    <row r="3249" spans="1:5" x14ac:dyDescent="0.3">
      <c r="A3249" s="12">
        <v>21</v>
      </c>
      <c r="B3249" s="14">
        <v>33</v>
      </c>
      <c r="C3249" s="12" t="s">
        <v>3393</v>
      </c>
      <c r="E3249" t="str">
        <f t="shared" si="50"/>
        <v>33-FUENTEHERIDOS</v>
      </c>
    </row>
    <row r="3250" spans="1:5" x14ac:dyDescent="0.3">
      <c r="A3250" s="12">
        <v>21</v>
      </c>
      <c r="B3250" s="14">
        <v>34</v>
      </c>
      <c r="C3250" s="12" t="s">
        <v>3394</v>
      </c>
      <c r="E3250" t="str">
        <f t="shared" si="50"/>
        <v>34-GALAROZA</v>
      </c>
    </row>
    <row r="3251" spans="1:5" x14ac:dyDescent="0.3">
      <c r="A3251" s="12">
        <v>21</v>
      </c>
      <c r="B3251" s="14">
        <v>35</v>
      </c>
      <c r="C3251" s="12" t="s">
        <v>3395</v>
      </c>
      <c r="E3251" t="str">
        <f t="shared" si="50"/>
        <v>35-GIBRALEON</v>
      </c>
    </row>
    <row r="3252" spans="1:5" x14ac:dyDescent="0.3">
      <c r="A3252" s="12">
        <v>21</v>
      </c>
      <c r="B3252" s="14">
        <v>36</v>
      </c>
      <c r="C3252" s="12" t="s">
        <v>3396</v>
      </c>
      <c r="E3252" t="str">
        <f t="shared" si="50"/>
        <v>36-GRANADA DE RIO-TINTO, LA</v>
      </c>
    </row>
    <row r="3253" spans="1:5" x14ac:dyDescent="0.3">
      <c r="A3253" s="12">
        <v>21</v>
      </c>
      <c r="B3253" s="14">
        <v>37</v>
      </c>
      <c r="C3253" s="12" t="s">
        <v>3397</v>
      </c>
      <c r="E3253" t="str">
        <f t="shared" si="50"/>
        <v>37-GRANADO, EL</v>
      </c>
    </row>
    <row r="3254" spans="1:5" x14ac:dyDescent="0.3">
      <c r="A3254" s="12">
        <v>21</v>
      </c>
      <c r="B3254" s="14">
        <v>38</v>
      </c>
      <c r="C3254" s="12" t="s">
        <v>3398</v>
      </c>
      <c r="E3254" t="str">
        <f t="shared" si="50"/>
        <v>38-HIGUERA DE LA SIERRA</v>
      </c>
    </row>
    <row r="3255" spans="1:5" x14ac:dyDescent="0.3">
      <c r="A3255" s="12">
        <v>21</v>
      </c>
      <c r="B3255" s="14">
        <v>39</v>
      </c>
      <c r="C3255" s="12" t="s">
        <v>3399</v>
      </c>
      <c r="E3255" t="str">
        <f t="shared" si="50"/>
        <v>39-HINOJALES</v>
      </c>
    </row>
    <row r="3256" spans="1:5" x14ac:dyDescent="0.3">
      <c r="A3256" s="12">
        <v>21</v>
      </c>
      <c r="B3256" s="14">
        <v>40</v>
      </c>
      <c r="C3256" s="12" t="s">
        <v>3400</v>
      </c>
      <c r="E3256" t="str">
        <f t="shared" si="50"/>
        <v>40-HINOJOS</v>
      </c>
    </row>
    <row r="3257" spans="1:5" x14ac:dyDescent="0.3">
      <c r="A3257" s="12">
        <v>21</v>
      </c>
      <c r="B3257" s="14">
        <v>41</v>
      </c>
      <c r="C3257" s="12" t="s">
        <v>130</v>
      </c>
      <c r="E3257" t="str">
        <f t="shared" si="50"/>
        <v>41-HUELVA</v>
      </c>
    </row>
    <row r="3258" spans="1:5" x14ac:dyDescent="0.3">
      <c r="A3258" s="12">
        <v>21</v>
      </c>
      <c r="B3258" s="14">
        <v>42</v>
      </c>
      <c r="C3258" s="12" t="s">
        <v>3401</v>
      </c>
      <c r="E3258" t="str">
        <f t="shared" si="50"/>
        <v>42-ISLA CRISTINA</v>
      </c>
    </row>
    <row r="3259" spans="1:5" x14ac:dyDescent="0.3">
      <c r="A3259" s="12">
        <v>21</v>
      </c>
      <c r="B3259" s="14">
        <v>43</v>
      </c>
      <c r="C3259" s="12" t="s">
        <v>3402</v>
      </c>
      <c r="E3259" t="str">
        <f t="shared" si="50"/>
        <v>43-JABUGO</v>
      </c>
    </row>
    <row r="3260" spans="1:5" x14ac:dyDescent="0.3">
      <c r="A3260" s="12">
        <v>21</v>
      </c>
      <c r="B3260" s="14">
        <v>44</v>
      </c>
      <c r="C3260" s="12" t="s">
        <v>3403</v>
      </c>
      <c r="E3260" t="str">
        <f t="shared" si="50"/>
        <v>44-LEPE</v>
      </c>
    </row>
    <row r="3261" spans="1:5" x14ac:dyDescent="0.3">
      <c r="A3261" s="12">
        <v>21</v>
      </c>
      <c r="B3261" s="14">
        <v>45</v>
      </c>
      <c r="C3261" s="12" t="s">
        <v>3404</v>
      </c>
      <c r="E3261" t="str">
        <f t="shared" si="50"/>
        <v>45-LINARES DE LA SIERRA</v>
      </c>
    </row>
    <row r="3262" spans="1:5" x14ac:dyDescent="0.3">
      <c r="A3262" s="12">
        <v>21</v>
      </c>
      <c r="B3262" s="14">
        <v>46</v>
      </c>
      <c r="C3262" s="12" t="s">
        <v>3405</v>
      </c>
      <c r="E3262" t="str">
        <f t="shared" si="50"/>
        <v>46-LUCENA DEL PUERTO</v>
      </c>
    </row>
    <row r="3263" spans="1:5" x14ac:dyDescent="0.3">
      <c r="A3263" s="12">
        <v>21</v>
      </c>
      <c r="B3263" s="14">
        <v>47</v>
      </c>
      <c r="C3263" s="12" t="s">
        <v>3406</v>
      </c>
      <c r="E3263" t="str">
        <f t="shared" si="50"/>
        <v>47-MANZANILLA</v>
      </c>
    </row>
    <row r="3264" spans="1:5" x14ac:dyDescent="0.3">
      <c r="A3264" s="12">
        <v>21</v>
      </c>
      <c r="B3264" s="14">
        <v>48</v>
      </c>
      <c r="C3264" s="12" t="s">
        <v>3407</v>
      </c>
      <c r="E3264" t="str">
        <f t="shared" si="50"/>
        <v>48-MARINES, LOS</v>
      </c>
    </row>
    <row r="3265" spans="1:5" x14ac:dyDescent="0.3">
      <c r="A3265" s="12">
        <v>21</v>
      </c>
      <c r="B3265" s="14">
        <v>49</v>
      </c>
      <c r="C3265" s="12" t="s">
        <v>3408</v>
      </c>
      <c r="E3265" t="str">
        <f t="shared" si="50"/>
        <v>49-MINAS DE RIOTINTO</v>
      </c>
    </row>
    <row r="3266" spans="1:5" x14ac:dyDescent="0.3">
      <c r="A3266" s="12">
        <v>21</v>
      </c>
      <c r="B3266" s="14">
        <v>50</v>
      </c>
      <c r="C3266" s="12" t="s">
        <v>3409</v>
      </c>
      <c r="E3266" t="str">
        <f t="shared" si="50"/>
        <v>50-MOGUER</v>
      </c>
    </row>
    <row r="3267" spans="1:5" x14ac:dyDescent="0.3">
      <c r="A3267" s="12">
        <v>21</v>
      </c>
      <c r="B3267" s="14">
        <v>51</v>
      </c>
      <c r="C3267" s="12" t="s">
        <v>3410</v>
      </c>
      <c r="E3267" t="str">
        <f t="shared" ref="E3267:E3330" si="51">CONCATENATE(B3267,"-",C3267)</f>
        <v>51-NAVA, LA</v>
      </c>
    </row>
    <row r="3268" spans="1:5" x14ac:dyDescent="0.3">
      <c r="A3268" s="12">
        <v>21</v>
      </c>
      <c r="B3268" s="14">
        <v>52</v>
      </c>
      <c r="C3268" s="12" t="s">
        <v>3411</v>
      </c>
      <c r="E3268" t="str">
        <f t="shared" si="51"/>
        <v>52-NERVA</v>
      </c>
    </row>
    <row r="3269" spans="1:5" x14ac:dyDescent="0.3">
      <c r="A3269" s="12">
        <v>21</v>
      </c>
      <c r="B3269" s="14">
        <v>53</v>
      </c>
      <c r="C3269" s="12" t="s">
        <v>3412</v>
      </c>
      <c r="E3269" t="str">
        <f t="shared" si="51"/>
        <v>53-NIEBLA</v>
      </c>
    </row>
    <row r="3270" spans="1:5" x14ac:dyDescent="0.3">
      <c r="A3270" s="12">
        <v>21</v>
      </c>
      <c r="B3270" s="14">
        <v>54</v>
      </c>
      <c r="C3270" s="12" t="s">
        <v>3413</v>
      </c>
      <c r="E3270" t="str">
        <f t="shared" si="51"/>
        <v>54-PALMA DEL CONDADO, LA</v>
      </c>
    </row>
    <row r="3271" spans="1:5" x14ac:dyDescent="0.3">
      <c r="A3271" s="12">
        <v>21</v>
      </c>
      <c r="B3271" s="14">
        <v>55</v>
      </c>
      <c r="C3271" s="12" t="s">
        <v>3414</v>
      </c>
      <c r="E3271" t="str">
        <f t="shared" si="51"/>
        <v>55-PALOS DE LA FRONTERA</v>
      </c>
    </row>
    <row r="3272" spans="1:5" x14ac:dyDescent="0.3">
      <c r="A3272" s="12">
        <v>21</v>
      </c>
      <c r="B3272" s="14">
        <v>56</v>
      </c>
      <c r="C3272" s="12" t="s">
        <v>3415</v>
      </c>
      <c r="E3272" t="str">
        <f t="shared" si="51"/>
        <v>56-PATERNA DEL CAMPO</v>
      </c>
    </row>
    <row r="3273" spans="1:5" x14ac:dyDescent="0.3">
      <c r="A3273" s="12">
        <v>21</v>
      </c>
      <c r="B3273" s="14">
        <v>57</v>
      </c>
      <c r="C3273" s="12" t="s">
        <v>3416</v>
      </c>
      <c r="E3273" t="str">
        <f t="shared" si="51"/>
        <v>57-PAYMOGO</v>
      </c>
    </row>
    <row r="3274" spans="1:5" x14ac:dyDescent="0.3">
      <c r="A3274" s="12">
        <v>21</v>
      </c>
      <c r="B3274" s="14">
        <v>58</v>
      </c>
      <c r="C3274" s="12" t="s">
        <v>3417</v>
      </c>
      <c r="E3274" t="str">
        <f t="shared" si="51"/>
        <v>58-PUEBLA DE GUZMAN</v>
      </c>
    </row>
    <row r="3275" spans="1:5" x14ac:dyDescent="0.3">
      <c r="A3275" s="12">
        <v>21</v>
      </c>
      <c r="B3275" s="14">
        <v>59</v>
      </c>
      <c r="C3275" s="12" t="s">
        <v>3418</v>
      </c>
      <c r="E3275" t="str">
        <f t="shared" si="51"/>
        <v>59-PUERTO MORAL</v>
      </c>
    </row>
    <row r="3276" spans="1:5" x14ac:dyDescent="0.3">
      <c r="A3276" s="12">
        <v>21</v>
      </c>
      <c r="B3276" s="14">
        <v>60</v>
      </c>
      <c r="C3276" s="12" t="s">
        <v>3419</v>
      </c>
      <c r="E3276" t="str">
        <f t="shared" si="51"/>
        <v>60-PUNTA UMBRIA</v>
      </c>
    </row>
    <row r="3277" spans="1:5" x14ac:dyDescent="0.3">
      <c r="A3277" s="12">
        <v>21</v>
      </c>
      <c r="B3277" s="14">
        <v>61</v>
      </c>
      <c r="C3277" s="12" t="s">
        <v>3420</v>
      </c>
      <c r="E3277" t="str">
        <f t="shared" si="51"/>
        <v>61-ROCIANA DEL CONDADO</v>
      </c>
    </row>
    <row r="3278" spans="1:5" x14ac:dyDescent="0.3">
      <c r="A3278" s="12">
        <v>21</v>
      </c>
      <c r="B3278" s="14">
        <v>62</v>
      </c>
      <c r="C3278" s="12" t="s">
        <v>3421</v>
      </c>
      <c r="E3278" t="str">
        <f t="shared" si="51"/>
        <v>62-ROSAL DE LA FRONTERA</v>
      </c>
    </row>
    <row r="3279" spans="1:5" x14ac:dyDescent="0.3">
      <c r="A3279" s="12">
        <v>21</v>
      </c>
      <c r="B3279" s="14">
        <v>63</v>
      </c>
      <c r="C3279" s="12" t="s">
        <v>3422</v>
      </c>
      <c r="E3279" t="str">
        <f t="shared" si="51"/>
        <v>63-SAN BARTOLOME DE LA TORRE</v>
      </c>
    </row>
    <row r="3280" spans="1:5" x14ac:dyDescent="0.3">
      <c r="A3280" s="12">
        <v>21</v>
      </c>
      <c r="B3280" s="14">
        <v>64</v>
      </c>
      <c r="C3280" s="12" t="s">
        <v>3423</v>
      </c>
      <c r="E3280" t="str">
        <f t="shared" si="51"/>
        <v>64-SAN JUAN DEL PUERTO</v>
      </c>
    </row>
    <row r="3281" spans="1:5" x14ac:dyDescent="0.3">
      <c r="A3281" s="12">
        <v>21</v>
      </c>
      <c r="B3281" s="14">
        <v>65</v>
      </c>
      <c r="C3281" s="12" t="s">
        <v>3424</v>
      </c>
      <c r="E3281" t="str">
        <f t="shared" si="51"/>
        <v>65-SANLUCAR DE GUADIANA</v>
      </c>
    </row>
    <row r="3282" spans="1:5" x14ac:dyDescent="0.3">
      <c r="A3282" s="12">
        <v>21</v>
      </c>
      <c r="B3282" s="14">
        <v>66</v>
      </c>
      <c r="C3282" s="12" t="s">
        <v>3425</v>
      </c>
      <c r="E3282" t="str">
        <f t="shared" si="51"/>
        <v>66-SAN SILVESTRE DE GUZMAN</v>
      </c>
    </row>
    <row r="3283" spans="1:5" x14ac:dyDescent="0.3">
      <c r="A3283" s="12">
        <v>21</v>
      </c>
      <c r="B3283" s="14">
        <v>67</v>
      </c>
      <c r="C3283" s="12" t="s">
        <v>3426</v>
      </c>
      <c r="E3283" t="str">
        <f t="shared" si="51"/>
        <v>67-SANTA ANA LA REAL</v>
      </c>
    </row>
    <row r="3284" spans="1:5" x14ac:dyDescent="0.3">
      <c r="A3284" s="12">
        <v>21</v>
      </c>
      <c r="B3284" s="14">
        <v>68</v>
      </c>
      <c r="C3284" s="12" t="s">
        <v>3427</v>
      </c>
      <c r="E3284" t="str">
        <f t="shared" si="51"/>
        <v>68-SANTA BARBARA DE CASA</v>
      </c>
    </row>
    <row r="3285" spans="1:5" x14ac:dyDescent="0.3">
      <c r="A3285" s="12">
        <v>21</v>
      </c>
      <c r="B3285" s="14">
        <v>69</v>
      </c>
      <c r="C3285" s="12" t="s">
        <v>3428</v>
      </c>
      <c r="E3285" t="str">
        <f t="shared" si="51"/>
        <v>69-SANTA OLALLA DEL CALA</v>
      </c>
    </row>
    <row r="3286" spans="1:5" x14ac:dyDescent="0.3">
      <c r="A3286" s="12">
        <v>21</v>
      </c>
      <c r="B3286" s="14">
        <v>70</v>
      </c>
      <c r="C3286" s="12" t="s">
        <v>3429</v>
      </c>
      <c r="E3286" t="str">
        <f t="shared" si="51"/>
        <v>70-TRIGUEROS</v>
      </c>
    </row>
    <row r="3287" spans="1:5" x14ac:dyDescent="0.3">
      <c r="A3287" s="12">
        <v>21</v>
      </c>
      <c r="B3287" s="14">
        <v>71</v>
      </c>
      <c r="C3287" s="12" t="s">
        <v>3430</v>
      </c>
      <c r="E3287" t="str">
        <f t="shared" si="51"/>
        <v>71-VALDELARCO</v>
      </c>
    </row>
    <row r="3288" spans="1:5" x14ac:dyDescent="0.3">
      <c r="A3288" s="12">
        <v>21</v>
      </c>
      <c r="B3288" s="14">
        <v>72</v>
      </c>
      <c r="C3288" s="12" t="s">
        <v>3431</v>
      </c>
      <c r="E3288" t="str">
        <f t="shared" si="51"/>
        <v>72-VALVERDE DEL CAMINO</v>
      </c>
    </row>
    <row r="3289" spans="1:5" x14ac:dyDescent="0.3">
      <c r="A3289" s="12">
        <v>21</v>
      </c>
      <c r="B3289" s="14">
        <v>73</v>
      </c>
      <c r="C3289" s="12" t="s">
        <v>3432</v>
      </c>
      <c r="E3289" t="str">
        <f t="shared" si="51"/>
        <v>73-VILLABLANCA</v>
      </c>
    </row>
    <row r="3290" spans="1:5" x14ac:dyDescent="0.3">
      <c r="A3290" s="12">
        <v>21</v>
      </c>
      <c r="B3290" s="14">
        <v>74</v>
      </c>
      <c r="C3290" s="12" t="s">
        <v>3433</v>
      </c>
      <c r="E3290" t="str">
        <f t="shared" si="51"/>
        <v>74-VILLALBA DEL ALCOR</v>
      </c>
    </row>
    <row r="3291" spans="1:5" x14ac:dyDescent="0.3">
      <c r="A3291" s="12">
        <v>21</v>
      </c>
      <c r="B3291" s="14">
        <v>75</v>
      </c>
      <c r="C3291" s="12" t="s">
        <v>3434</v>
      </c>
      <c r="E3291" t="str">
        <f t="shared" si="51"/>
        <v>75-VILLANUEVA DE LAS CRUCES</v>
      </c>
    </row>
    <row r="3292" spans="1:5" x14ac:dyDescent="0.3">
      <c r="A3292" s="12">
        <v>21</v>
      </c>
      <c r="B3292" s="14">
        <v>76</v>
      </c>
      <c r="C3292" s="12" t="s">
        <v>3435</v>
      </c>
      <c r="E3292" t="str">
        <f t="shared" si="51"/>
        <v>76-VILLANUEVA DE LOS CASTILLEJOS</v>
      </c>
    </row>
    <row r="3293" spans="1:5" x14ac:dyDescent="0.3">
      <c r="A3293" s="12">
        <v>21</v>
      </c>
      <c r="B3293" s="14">
        <v>77</v>
      </c>
      <c r="C3293" s="12" t="s">
        <v>3436</v>
      </c>
      <c r="E3293" t="str">
        <f t="shared" si="51"/>
        <v>77-VILLARRASA</v>
      </c>
    </row>
    <row r="3294" spans="1:5" x14ac:dyDescent="0.3">
      <c r="A3294" s="12">
        <v>21</v>
      </c>
      <c r="B3294" s="14">
        <v>78</v>
      </c>
      <c r="C3294" s="12" t="s">
        <v>3437</v>
      </c>
      <c r="E3294" t="str">
        <f t="shared" si="51"/>
        <v>78-ZALAMEA LA REAL</v>
      </c>
    </row>
    <row r="3295" spans="1:5" x14ac:dyDescent="0.3">
      <c r="A3295" s="12">
        <v>21</v>
      </c>
      <c r="B3295" s="14">
        <v>79</v>
      </c>
      <c r="C3295" s="12" t="s">
        <v>3438</v>
      </c>
      <c r="E3295" t="str">
        <f t="shared" si="51"/>
        <v>79-ZUFRE</v>
      </c>
    </row>
    <row r="3296" spans="1:5" x14ac:dyDescent="0.3">
      <c r="A3296" s="12">
        <v>22</v>
      </c>
      <c r="B3296" s="14">
        <v>1</v>
      </c>
      <c r="C3296" s="12" t="s">
        <v>3439</v>
      </c>
      <c r="E3296" t="str">
        <f t="shared" si="51"/>
        <v>1-ABIEGO</v>
      </c>
    </row>
    <row r="3297" spans="1:5" x14ac:dyDescent="0.3">
      <c r="A3297" s="12">
        <v>22</v>
      </c>
      <c r="B3297" s="14">
        <v>2</v>
      </c>
      <c r="C3297" s="12" t="s">
        <v>3440</v>
      </c>
      <c r="E3297" t="str">
        <f t="shared" si="51"/>
        <v>2-ABIZANDA</v>
      </c>
    </row>
    <row r="3298" spans="1:5" x14ac:dyDescent="0.3">
      <c r="A3298" s="12">
        <v>22</v>
      </c>
      <c r="B3298" s="14">
        <v>3</v>
      </c>
      <c r="C3298" s="12" t="s">
        <v>3441</v>
      </c>
      <c r="E3298" t="str">
        <f t="shared" si="51"/>
        <v>3-ADAHUESCA</v>
      </c>
    </row>
    <row r="3299" spans="1:5" x14ac:dyDescent="0.3">
      <c r="A3299" s="12">
        <v>22</v>
      </c>
      <c r="B3299" s="14">
        <v>4</v>
      </c>
      <c r="C3299" s="12" t="s">
        <v>3442</v>
      </c>
      <c r="E3299" t="str">
        <f t="shared" si="51"/>
        <v>4-AG?RO</v>
      </c>
    </row>
    <row r="3300" spans="1:5" x14ac:dyDescent="0.3">
      <c r="A3300" s="12">
        <v>22</v>
      </c>
      <c r="B3300" s="14">
        <v>6</v>
      </c>
      <c r="C3300" s="12" t="s">
        <v>3443</v>
      </c>
      <c r="E3300" t="str">
        <f t="shared" si="51"/>
        <v>6-AISA</v>
      </c>
    </row>
    <row r="3301" spans="1:5" x14ac:dyDescent="0.3">
      <c r="A3301" s="12">
        <v>22</v>
      </c>
      <c r="B3301" s="14">
        <v>7</v>
      </c>
      <c r="C3301" s="12" t="s">
        <v>3444</v>
      </c>
      <c r="E3301" t="str">
        <f t="shared" si="51"/>
        <v>7-ALBALATE DE CINCA</v>
      </c>
    </row>
    <row r="3302" spans="1:5" x14ac:dyDescent="0.3">
      <c r="A3302" s="12">
        <v>22</v>
      </c>
      <c r="B3302" s="14">
        <v>8</v>
      </c>
      <c r="C3302" s="12" t="s">
        <v>3445</v>
      </c>
      <c r="E3302" t="str">
        <f t="shared" si="51"/>
        <v>8-ALBALATILLO</v>
      </c>
    </row>
    <row r="3303" spans="1:5" x14ac:dyDescent="0.3">
      <c r="A3303" s="12">
        <v>22</v>
      </c>
      <c r="B3303" s="14">
        <v>9</v>
      </c>
      <c r="C3303" s="12" t="s">
        <v>3446</v>
      </c>
      <c r="E3303" t="str">
        <f t="shared" si="51"/>
        <v>9-ALBELDA</v>
      </c>
    </row>
    <row r="3304" spans="1:5" x14ac:dyDescent="0.3">
      <c r="A3304" s="12">
        <v>22</v>
      </c>
      <c r="B3304" s="14">
        <v>11</v>
      </c>
      <c r="C3304" s="12" t="s">
        <v>3447</v>
      </c>
      <c r="E3304" t="str">
        <f t="shared" si="51"/>
        <v>11-ALBERO ALTO</v>
      </c>
    </row>
    <row r="3305" spans="1:5" x14ac:dyDescent="0.3">
      <c r="A3305" s="12">
        <v>22</v>
      </c>
      <c r="B3305" s="14">
        <v>12</v>
      </c>
      <c r="C3305" s="12" t="s">
        <v>3448</v>
      </c>
      <c r="E3305" t="str">
        <f t="shared" si="51"/>
        <v>12-ALBERO BAJO</v>
      </c>
    </row>
    <row r="3306" spans="1:5" x14ac:dyDescent="0.3">
      <c r="A3306" s="12">
        <v>22</v>
      </c>
      <c r="B3306" s="14">
        <v>13</v>
      </c>
      <c r="C3306" s="12" t="s">
        <v>3449</v>
      </c>
      <c r="E3306" t="str">
        <f t="shared" si="51"/>
        <v>13-ALBERUELA DE TUBO</v>
      </c>
    </row>
    <row r="3307" spans="1:5" x14ac:dyDescent="0.3">
      <c r="A3307" s="12">
        <v>22</v>
      </c>
      <c r="B3307" s="14">
        <v>14</v>
      </c>
      <c r="C3307" s="12" t="s">
        <v>3450</v>
      </c>
      <c r="E3307" t="str">
        <f t="shared" si="51"/>
        <v>14-ALCALA DE GURREA</v>
      </c>
    </row>
    <row r="3308" spans="1:5" x14ac:dyDescent="0.3">
      <c r="A3308" s="12">
        <v>22</v>
      </c>
      <c r="B3308" s="14">
        <v>15</v>
      </c>
      <c r="C3308" s="12" t="s">
        <v>3451</v>
      </c>
      <c r="E3308" t="str">
        <f t="shared" si="51"/>
        <v>15-ALCALA DEL OBISPO</v>
      </c>
    </row>
    <row r="3309" spans="1:5" x14ac:dyDescent="0.3">
      <c r="A3309" s="12">
        <v>22</v>
      </c>
      <c r="B3309" s="14">
        <v>16</v>
      </c>
      <c r="C3309" s="12" t="s">
        <v>3452</v>
      </c>
      <c r="E3309" t="str">
        <f t="shared" si="51"/>
        <v>16-ALCAMPELL</v>
      </c>
    </row>
    <row r="3310" spans="1:5" x14ac:dyDescent="0.3">
      <c r="A3310" s="12">
        <v>22</v>
      </c>
      <c r="B3310" s="14">
        <v>17</v>
      </c>
      <c r="C3310" s="12" t="s">
        <v>3453</v>
      </c>
      <c r="E3310" t="str">
        <f t="shared" si="51"/>
        <v>17-ALCOLEA DE CINCA</v>
      </c>
    </row>
    <row r="3311" spans="1:5" x14ac:dyDescent="0.3">
      <c r="A3311" s="12">
        <v>22</v>
      </c>
      <c r="B3311" s="14">
        <v>18</v>
      </c>
      <c r="C3311" s="12" t="s">
        <v>3454</v>
      </c>
      <c r="E3311" t="str">
        <f t="shared" si="51"/>
        <v>18-ALCUBIERRE</v>
      </c>
    </row>
    <row r="3312" spans="1:5" x14ac:dyDescent="0.3">
      <c r="A3312" s="12">
        <v>22</v>
      </c>
      <c r="B3312" s="14">
        <v>19</v>
      </c>
      <c r="C3312" s="12" t="s">
        <v>3455</v>
      </c>
      <c r="E3312" t="str">
        <f t="shared" si="51"/>
        <v>19-ALERRE</v>
      </c>
    </row>
    <row r="3313" spans="1:5" x14ac:dyDescent="0.3">
      <c r="A3313" s="12">
        <v>22</v>
      </c>
      <c r="B3313" s="14">
        <v>20</v>
      </c>
      <c r="C3313" s="12" t="s">
        <v>3456</v>
      </c>
      <c r="E3313" t="str">
        <f t="shared" si="51"/>
        <v>20-ALFANTEGA</v>
      </c>
    </row>
    <row r="3314" spans="1:5" x14ac:dyDescent="0.3">
      <c r="A3314" s="12">
        <v>22</v>
      </c>
      <c r="B3314" s="14">
        <v>21</v>
      </c>
      <c r="C3314" s="12" t="s">
        <v>3457</v>
      </c>
      <c r="E3314" t="str">
        <f t="shared" si="51"/>
        <v>21-ALMUDEVAR</v>
      </c>
    </row>
    <row r="3315" spans="1:5" x14ac:dyDescent="0.3">
      <c r="A3315" s="12">
        <v>22</v>
      </c>
      <c r="B3315" s="14">
        <v>22</v>
      </c>
      <c r="C3315" s="12" t="s">
        <v>3458</v>
      </c>
      <c r="E3315" t="str">
        <f t="shared" si="51"/>
        <v>22-ALMUNIA DE SAN JUAN</v>
      </c>
    </row>
    <row r="3316" spans="1:5" x14ac:dyDescent="0.3">
      <c r="A3316" s="12">
        <v>22</v>
      </c>
      <c r="B3316" s="14">
        <v>23</v>
      </c>
      <c r="C3316" s="12" t="s">
        <v>3459</v>
      </c>
      <c r="E3316" t="str">
        <f t="shared" si="51"/>
        <v>23-ALMUNIENTE</v>
      </c>
    </row>
    <row r="3317" spans="1:5" x14ac:dyDescent="0.3">
      <c r="A3317" s="12">
        <v>22</v>
      </c>
      <c r="B3317" s="14">
        <v>24</v>
      </c>
      <c r="C3317" s="12" t="s">
        <v>3460</v>
      </c>
      <c r="E3317" t="str">
        <f t="shared" si="51"/>
        <v>24-ALQUEZAR</v>
      </c>
    </row>
    <row r="3318" spans="1:5" x14ac:dyDescent="0.3">
      <c r="A3318" s="12">
        <v>22</v>
      </c>
      <c r="B3318" s="14">
        <v>25</v>
      </c>
      <c r="C3318" s="12" t="s">
        <v>3461</v>
      </c>
      <c r="E3318" t="str">
        <f t="shared" si="51"/>
        <v>25-ALTORRICON</v>
      </c>
    </row>
    <row r="3319" spans="1:5" x14ac:dyDescent="0.3">
      <c r="A3319" s="12">
        <v>22</v>
      </c>
      <c r="B3319" s="14">
        <v>27</v>
      </c>
      <c r="C3319" s="12" t="s">
        <v>3462</v>
      </c>
      <c r="E3319" t="str">
        <f t="shared" si="51"/>
        <v>27-ANG?S</v>
      </c>
    </row>
    <row r="3320" spans="1:5" x14ac:dyDescent="0.3">
      <c r="A3320" s="12">
        <v>22</v>
      </c>
      <c r="B3320" s="14">
        <v>28</v>
      </c>
      <c r="C3320" s="12" t="s">
        <v>3463</v>
      </c>
      <c r="E3320" t="str">
        <f t="shared" si="51"/>
        <v>28-ANSO</v>
      </c>
    </row>
    <row r="3321" spans="1:5" x14ac:dyDescent="0.3">
      <c r="A3321" s="12">
        <v>22</v>
      </c>
      <c r="B3321" s="14">
        <v>29</v>
      </c>
      <c r="C3321" s="12" t="s">
        <v>3464</v>
      </c>
      <c r="E3321" t="str">
        <f t="shared" si="51"/>
        <v>29-ANTILLON</v>
      </c>
    </row>
    <row r="3322" spans="1:5" x14ac:dyDescent="0.3">
      <c r="A3322" s="12">
        <v>22</v>
      </c>
      <c r="B3322" s="14">
        <v>32</v>
      </c>
      <c r="C3322" s="12" t="s">
        <v>3465</v>
      </c>
      <c r="E3322" t="str">
        <f t="shared" si="51"/>
        <v>32-ARAG?S DEL PUERTO</v>
      </c>
    </row>
    <row r="3323" spans="1:5" x14ac:dyDescent="0.3">
      <c r="A3323" s="12">
        <v>22</v>
      </c>
      <c r="B3323" s="14">
        <v>35</v>
      </c>
      <c r="C3323" s="12" t="s">
        <v>3466</v>
      </c>
      <c r="E3323" t="str">
        <f t="shared" si="51"/>
        <v>35-AREN</v>
      </c>
    </row>
    <row r="3324" spans="1:5" x14ac:dyDescent="0.3">
      <c r="A3324" s="12">
        <v>22</v>
      </c>
      <c r="B3324" s="14">
        <v>36</v>
      </c>
      <c r="C3324" s="12" t="s">
        <v>3467</v>
      </c>
      <c r="E3324" t="str">
        <f t="shared" si="51"/>
        <v>36-ARGAVIESO</v>
      </c>
    </row>
    <row r="3325" spans="1:5" x14ac:dyDescent="0.3">
      <c r="A3325" s="12">
        <v>22</v>
      </c>
      <c r="B3325" s="14">
        <v>37</v>
      </c>
      <c r="C3325" s="12" t="s">
        <v>3468</v>
      </c>
      <c r="E3325" t="str">
        <f t="shared" si="51"/>
        <v>37-ARGUIS</v>
      </c>
    </row>
    <row r="3326" spans="1:5" x14ac:dyDescent="0.3">
      <c r="A3326" s="12">
        <v>22</v>
      </c>
      <c r="B3326" s="14">
        <v>39</v>
      </c>
      <c r="C3326" s="12" t="s">
        <v>3469</v>
      </c>
      <c r="E3326" t="str">
        <f t="shared" si="51"/>
        <v>39-AYERBE</v>
      </c>
    </row>
    <row r="3327" spans="1:5" x14ac:dyDescent="0.3">
      <c r="A3327" s="12">
        <v>22</v>
      </c>
      <c r="B3327" s="14">
        <v>40</v>
      </c>
      <c r="C3327" s="12" t="s">
        <v>3470</v>
      </c>
      <c r="E3327" t="str">
        <f t="shared" si="51"/>
        <v>40-AZANUY-ALINS</v>
      </c>
    </row>
    <row r="3328" spans="1:5" x14ac:dyDescent="0.3">
      <c r="A3328" s="12">
        <v>22</v>
      </c>
      <c r="B3328" s="14">
        <v>41</v>
      </c>
      <c r="C3328" s="12" t="s">
        <v>3471</v>
      </c>
      <c r="E3328" t="str">
        <f t="shared" si="51"/>
        <v>41-AZARA</v>
      </c>
    </row>
    <row r="3329" spans="1:5" x14ac:dyDescent="0.3">
      <c r="A3329" s="12">
        <v>22</v>
      </c>
      <c r="B3329" s="14">
        <v>42</v>
      </c>
      <c r="C3329" s="12" t="s">
        <v>3472</v>
      </c>
      <c r="E3329" t="str">
        <f t="shared" si="51"/>
        <v>42-AZLOR</v>
      </c>
    </row>
    <row r="3330" spans="1:5" x14ac:dyDescent="0.3">
      <c r="A3330" s="12">
        <v>22</v>
      </c>
      <c r="B3330" s="14">
        <v>43</v>
      </c>
      <c r="C3330" s="12" t="s">
        <v>3473</v>
      </c>
      <c r="E3330" t="str">
        <f t="shared" si="51"/>
        <v>43-BAELLS</v>
      </c>
    </row>
    <row r="3331" spans="1:5" x14ac:dyDescent="0.3">
      <c r="A3331" s="12">
        <v>22</v>
      </c>
      <c r="B3331" s="14">
        <v>44</v>
      </c>
      <c r="C3331" s="12" t="s">
        <v>3474</v>
      </c>
      <c r="E3331" t="str">
        <f t="shared" ref="E3331:E3394" si="52">CONCATENATE(B3331,"-",C3331)</f>
        <v>44-BAILO</v>
      </c>
    </row>
    <row r="3332" spans="1:5" x14ac:dyDescent="0.3">
      <c r="A3332" s="12">
        <v>22</v>
      </c>
      <c r="B3332" s="14">
        <v>45</v>
      </c>
      <c r="C3332" s="12" t="s">
        <v>3475</v>
      </c>
      <c r="E3332" t="str">
        <f t="shared" si="52"/>
        <v>45-BALDELLOU</v>
      </c>
    </row>
    <row r="3333" spans="1:5" x14ac:dyDescent="0.3">
      <c r="A3333" s="12">
        <v>22</v>
      </c>
      <c r="B3333" s="14">
        <v>46</v>
      </c>
      <c r="C3333" s="12" t="s">
        <v>3476</v>
      </c>
      <c r="E3333" t="str">
        <f t="shared" si="52"/>
        <v>46-BALLOBAR</v>
      </c>
    </row>
    <row r="3334" spans="1:5" x14ac:dyDescent="0.3">
      <c r="A3334" s="12">
        <v>22</v>
      </c>
      <c r="B3334" s="14">
        <v>47</v>
      </c>
      <c r="C3334" s="12" t="s">
        <v>3477</v>
      </c>
      <c r="E3334" t="str">
        <f t="shared" si="52"/>
        <v>47-BANASTAS</v>
      </c>
    </row>
    <row r="3335" spans="1:5" x14ac:dyDescent="0.3">
      <c r="A3335" s="12">
        <v>22</v>
      </c>
      <c r="B3335" s="14">
        <v>48</v>
      </c>
      <c r="C3335" s="12" t="s">
        <v>3478</v>
      </c>
      <c r="E3335" t="str">
        <f t="shared" si="52"/>
        <v>48-BARBASTRO</v>
      </c>
    </row>
    <row r="3336" spans="1:5" x14ac:dyDescent="0.3">
      <c r="A3336" s="12">
        <v>22</v>
      </c>
      <c r="B3336" s="14">
        <v>49</v>
      </c>
      <c r="C3336" s="12" t="s">
        <v>3479</v>
      </c>
      <c r="E3336" t="str">
        <f t="shared" si="52"/>
        <v>49-BARBUES</v>
      </c>
    </row>
    <row r="3337" spans="1:5" x14ac:dyDescent="0.3">
      <c r="A3337" s="12">
        <v>22</v>
      </c>
      <c r="B3337" s="14">
        <v>50</v>
      </c>
      <c r="C3337" s="12" t="s">
        <v>3480</v>
      </c>
      <c r="E3337" t="str">
        <f t="shared" si="52"/>
        <v>50-BARBUÑALES</v>
      </c>
    </row>
    <row r="3338" spans="1:5" x14ac:dyDescent="0.3">
      <c r="A3338" s="12">
        <v>22</v>
      </c>
      <c r="B3338" s="14">
        <v>51</v>
      </c>
      <c r="C3338" s="12" t="s">
        <v>3481</v>
      </c>
      <c r="E3338" t="str">
        <f t="shared" si="52"/>
        <v>51-BARCABO</v>
      </c>
    </row>
    <row r="3339" spans="1:5" x14ac:dyDescent="0.3">
      <c r="A3339" s="12">
        <v>22</v>
      </c>
      <c r="B3339" s="14">
        <v>52</v>
      </c>
      <c r="C3339" s="12" t="s">
        <v>3482</v>
      </c>
      <c r="E3339" t="str">
        <f t="shared" si="52"/>
        <v>52-BELVER DE CINCA</v>
      </c>
    </row>
    <row r="3340" spans="1:5" x14ac:dyDescent="0.3">
      <c r="A3340" s="12">
        <v>22</v>
      </c>
      <c r="B3340" s="14">
        <v>53</v>
      </c>
      <c r="C3340" s="12" t="s">
        <v>3483</v>
      </c>
      <c r="E3340" t="str">
        <f t="shared" si="52"/>
        <v>53-BENABARRE</v>
      </c>
    </row>
    <row r="3341" spans="1:5" x14ac:dyDescent="0.3">
      <c r="A3341" s="12">
        <v>22</v>
      </c>
      <c r="B3341" s="14">
        <v>54</v>
      </c>
      <c r="C3341" s="12" t="s">
        <v>3484</v>
      </c>
      <c r="E3341" t="str">
        <f t="shared" si="52"/>
        <v>54-BENASQUE</v>
      </c>
    </row>
    <row r="3342" spans="1:5" x14ac:dyDescent="0.3">
      <c r="A3342" s="12">
        <v>22</v>
      </c>
      <c r="B3342" s="14">
        <v>55</v>
      </c>
      <c r="C3342" s="12" t="s">
        <v>3485</v>
      </c>
      <c r="E3342" t="str">
        <f t="shared" si="52"/>
        <v>55-BERBEGAL</v>
      </c>
    </row>
    <row r="3343" spans="1:5" x14ac:dyDescent="0.3">
      <c r="A3343" s="12">
        <v>22</v>
      </c>
      <c r="B3343" s="14">
        <v>57</v>
      </c>
      <c r="C3343" s="12" t="s">
        <v>3486</v>
      </c>
      <c r="E3343" t="str">
        <f t="shared" si="52"/>
        <v>57-BIELSA</v>
      </c>
    </row>
    <row r="3344" spans="1:5" x14ac:dyDescent="0.3">
      <c r="A3344" s="12">
        <v>22</v>
      </c>
      <c r="B3344" s="14">
        <v>58</v>
      </c>
      <c r="C3344" s="12" t="s">
        <v>3487</v>
      </c>
      <c r="E3344" t="str">
        <f t="shared" si="52"/>
        <v>58-BIERGE</v>
      </c>
    </row>
    <row r="3345" spans="1:5" x14ac:dyDescent="0.3">
      <c r="A3345" s="12">
        <v>22</v>
      </c>
      <c r="B3345" s="14">
        <v>59</v>
      </c>
      <c r="C3345" s="12" t="s">
        <v>3488</v>
      </c>
      <c r="E3345" t="str">
        <f t="shared" si="52"/>
        <v>59-BIESCAS</v>
      </c>
    </row>
    <row r="3346" spans="1:5" x14ac:dyDescent="0.3">
      <c r="A3346" s="12">
        <v>22</v>
      </c>
      <c r="B3346" s="14">
        <v>60</v>
      </c>
      <c r="C3346" s="12" t="s">
        <v>3489</v>
      </c>
      <c r="E3346" t="str">
        <f t="shared" si="52"/>
        <v>60-BINACED</v>
      </c>
    </row>
    <row r="3347" spans="1:5" x14ac:dyDescent="0.3">
      <c r="A3347" s="12">
        <v>22</v>
      </c>
      <c r="B3347" s="14">
        <v>61</v>
      </c>
      <c r="C3347" s="12" t="s">
        <v>3490</v>
      </c>
      <c r="E3347" t="str">
        <f t="shared" si="52"/>
        <v>61-BINEFAR</v>
      </c>
    </row>
    <row r="3348" spans="1:5" x14ac:dyDescent="0.3">
      <c r="A3348" s="12">
        <v>22</v>
      </c>
      <c r="B3348" s="14">
        <v>62</v>
      </c>
      <c r="C3348" s="12" t="s">
        <v>3491</v>
      </c>
      <c r="E3348" t="str">
        <f t="shared" si="52"/>
        <v>62-BISAURRI</v>
      </c>
    </row>
    <row r="3349" spans="1:5" x14ac:dyDescent="0.3">
      <c r="A3349" s="12">
        <v>22</v>
      </c>
      <c r="B3349" s="14">
        <v>63</v>
      </c>
      <c r="C3349" s="12" t="s">
        <v>3492</v>
      </c>
      <c r="E3349" t="str">
        <f t="shared" si="52"/>
        <v>63-BISCARRUES</v>
      </c>
    </row>
    <row r="3350" spans="1:5" x14ac:dyDescent="0.3">
      <c r="A3350" s="12">
        <v>22</v>
      </c>
      <c r="B3350" s="14">
        <v>64</v>
      </c>
      <c r="C3350" s="12" t="s">
        <v>3493</v>
      </c>
      <c r="E3350" t="str">
        <f t="shared" si="52"/>
        <v>64-BLECUA Y TORRES</v>
      </c>
    </row>
    <row r="3351" spans="1:5" x14ac:dyDescent="0.3">
      <c r="A3351" s="12">
        <v>22</v>
      </c>
      <c r="B3351" s="14">
        <v>66</v>
      </c>
      <c r="C3351" s="12" t="s">
        <v>3494</v>
      </c>
      <c r="E3351" t="str">
        <f t="shared" si="52"/>
        <v>66-BOLTAÑA</v>
      </c>
    </row>
    <row r="3352" spans="1:5" x14ac:dyDescent="0.3">
      <c r="A3352" s="12">
        <v>22</v>
      </c>
      <c r="B3352" s="14">
        <v>67</v>
      </c>
      <c r="C3352" s="12" t="s">
        <v>3495</v>
      </c>
      <c r="E3352" t="str">
        <f t="shared" si="52"/>
        <v>67-BONANSA</v>
      </c>
    </row>
    <row r="3353" spans="1:5" x14ac:dyDescent="0.3">
      <c r="A3353" s="12">
        <v>22</v>
      </c>
      <c r="B3353" s="14">
        <v>68</v>
      </c>
      <c r="C3353" s="12" t="s">
        <v>3496</v>
      </c>
      <c r="E3353" t="str">
        <f t="shared" si="52"/>
        <v>68-BORAU</v>
      </c>
    </row>
    <row r="3354" spans="1:5" x14ac:dyDescent="0.3">
      <c r="A3354" s="12">
        <v>22</v>
      </c>
      <c r="B3354" s="14">
        <v>69</v>
      </c>
      <c r="C3354" s="12" t="s">
        <v>3497</v>
      </c>
      <c r="E3354" t="str">
        <f t="shared" si="52"/>
        <v>69-BROTO</v>
      </c>
    </row>
    <row r="3355" spans="1:5" x14ac:dyDescent="0.3">
      <c r="A3355" s="12">
        <v>22</v>
      </c>
      <c r="B3355" s="14">
        <v>72</v>
      </c>
      <c r="C3355" s="12" t="s">
        <v>3498</v>
      </c>
      <c r="E3355" t="str">
        <f t="shared" si="52"/>
        <v>72-CALDEARENAS</v>
      </c>
    </row>
    <row r="3356" spans="1:5" x14ac:dyDescent="0.3">
      <c r="A3356" s="12">
        <v>22</v>
      </c>
      <c r="B3356" s="14">
        <v>74</v>
      </c>
      <c r="C3356" s="12" t="s">
        <v>3499</v>
      </c>
      <c r="E3356" t="str">
        <f t="shared" si="52"/>
        <v>74-CAMPO</v>
      </c>
    </row>
    <row r="3357" spans="1:5" x14ac:dyDescent="0.3">
      <c r="A3357" s="12">
        <v>22</v>
      </c>
      <c r="B3357" s="14">
        <v>75</v>
      </c>
      <c r="C3357" s="12" t="s">
        <v>3500</v>
      </c>
      <c r="E3357" t="str">
        <f t="shared" si="52"/>
        <v>75-CAMPORRELLS</v>
      </c>
    </row>
    <row r="3358" spans="1:5" x14ac:dyDescent="0.3">
      <c r="A3358" s="12">
        <v>22</v>
      </c>
      <c r="B3358" s="14">
        <v>76</v>
      </c>
      <c r="C3358" s="12" t="s">
        <v>3501</v>
      </c>
      <c r="E3358" t="str">
        <f t="shared" si="52"/>
        <v>76-CANAL DE BERDUN</v>
      </c>
    </row>
    <row r="3359" spans="1:5" x14ac:dyDescent="0.3">
      <c r="A3359" s="12">
        <v>22</v>
      </c>
      <c r="B3359" s="14">
        <v>77</v>
      </c>
      <c r="C3359" s="12" t="s">
        <v>3502</v>
      </c>
      <c r="E3359" t="str">
        <f t="shared" si="52"/>
        <v>77-CANDASNOS</v>
      </c>
    </row>
    <row r="3360" spans="1:5" x14ac:dyDescent="0.3">
      <c r="A3360" s="12">
        <v>22</v>
      </c>
      <c r="B3360" s="14">
        <v>78</v>
      </c>
      <c r="C3360" s="12" t="s">
        <v>3503</v>
      </c>
      <c r="E3360" t="str">
        <f t="shared" si="52"/>
        <v>78-CANFRANC</v>
      </c>
    </row>
    <row r="3361" spans="1:5" x14ac:dyDescent="0.3">
      <c r="A3361" s="12">
        <v>22</v>
      </c>
      <c r="B3361" s="14">
        <v>79</v>
      </c>
      <c r="C3361" s="12" t="s">
        <v>3504</v>
      </c>
      <c r="E3361" t="str">
        <f t="shared" si="52"/>
        <v>79-CAPDESASO</v>
      </c>
    </row>
    <row r="3362" spans="1:5" x14ac:dyDescent="0.3">
      <c r="A3362" s="12">
        <v>22</v>
      </c>
      <c r="B3362" s="14">
        <v>80</v>
      </c>
      <c r="C3362" s="12" t="s">
        <v>3505</v>
      </c>
      <c r="E3362" t="str">
        <f t="shared" si="52"/>
        <v>80-CAPELLA</v>
      </c>
    </row>
    <row r="3363" spans="1:5" x14ac:dyDescent="0.3">
      <c r="A3363" s="12">
        <v>22</v>
      </c>
      <c r="B3363" s="14">
        <v>81</v>
      </c>
      <c r="C3363" s="12" t="s">
        <v>3506</v>
      </c>
      <c r="E3363" t="str">
        <f t="shared" si="52"/>
        <v>81-CASBAS DE HUESCA</v>
      </c>
    </row>
    <row r="3364" spans="1:5" x14ac:dyDescent="0.3">
      <c r="A3364" s="12">
        <v>22</v>
      </c>
      <c r="B3364" s="14">
        <v>82</v>
      </c>
      <c r="C3364" s="12" t="s">
        <v>3507</v>
      </c>
      <c r="E3364" t="str">
        <f t="shared" si="52"/>
        <v>82-CASTEJON DEL PUENTE</v>
      </c>
    </row>
    <row r="3365" spans="1:5" x14ac:dyDescent="0.3">
      <c r="A3365" s="12">
        <v>22</v>
      </c>
      <c r="B3365" s="14">
        <v>83</v>
      </c>
      <c r="C3365" s="12" t="s">
        <v>3508</v>
      </c>
      <c r="E3365" t="str">
        <f t="shared" si="52"/>
        <v>83-CASTEJON DE MONEGROS</v>
      </c>
    </row>
    <row r="3366" spans="1:5" x14ac:dyDescent="0.3">
      <c r="A3366" s="12">
        <v>22</v>
      </c>
      <c r="B3366" s="14">
        <v>84</v>
      </c>
      <c r="C3366" s="12" t="s">
        <v>3509</v>
      </c>
      <c r="E3366" t="str">
        <f t="shared" si="52"/>
        <v>84-CASTEJON DE SOS</v>
      </c>
    </row>
    <row r="3367" spans="1:5" x14ac:dyDescent="0.3">
      <c r="A3367" s="12">
        <v>22</v>
      </c>
      <c r="B3367" s="14">
        <v>85</v>
      </c>
      <c r="C3367" s="12" t="s">
        <v>3510</v>
      </c>
      <c r="E3367" t="str">
        <f t="shared" si="52"/>
        <v>85-CASTELFLORITE</v>
      </c>
    </row>
    <row r="3368" spans="1:5" x14ac:dyDescent="0.3">
      <c r="A3368" s="12">
        <v>22</v>
      </c>
      <c r="B3368" s="14">
        <v>86</v>
      </c>
      <c r="C3368" s="12" t="s">
        <v>3511</v>
      </c>
      <c r="E3368" t="str">
        <f t="shared" si="52"/>
        <v>86-CASTIELLO DE JACA</v>
      </c>
    </row>
    <row r="3369" spans="1:5" x14ac:dyDescent="0.3">
      <c r="A3369" s="12">
        <v>22</v>
      </c>
      <c r="B3369" s="14">
        <v>87</v>
      </c>
      <c r="C3369" s="12" t="s">
        <v>3512</v>
      </c>
      <c r="E3369" t="str">
        <f t="shared" si="52"/>
        <v>87-CASTIGALEU</v>
      </c>
    </row>
    <row r="3370" spans="1:5" x14ac:dyDescent="0.3">
      <c r="A3370" s="12">
        <v>22</v>
      </c>
      <c r="B3370" s="14">
        <v>88</v>
      </c>
      <c r="C3370" s="12" t="s">
        <v>3513</v>
      </c>
      <c r="E3370" t="str">
        <f t="shared" si="52"/>
        <v>88-CASTILLAZUELO</v>
      </c>
    </row>
    <row r="3371" spans="1:5" x14ac:dyDescent="0.3">
      <c r="A3371" s="12">
        <v>22</v>
      </c>
      <c r="B3371" s="14">
        <v>89</v>
      </c>
      <c r="C3371" s="12" t="s">
        <v>3514</v>
      </c>
      <c r="E3371" t="str">
        <f t="shared" si="52"/>
        <v>89-CASTILLONROY</v>
      </c>
    </row>
    <row r="3372" spans="1:5" x14ac:dyDescent="0.3">
      <c r="A3372" s="12">
        <v>22</v>
      </c>
      <c r="B3372" s="14">
        <v>90</v>
      </c>
      <c r="C3372" s="12" t="s">
        <v>3515</v>
      </c>
      <c r="E3372" t="str">
        <f t="shared" si="52"/>
        <v>90-COLUNGO</v>
      </c>
    </row>
    <row r="3373" spans="1:5" x14ac:dyDescent="0.3">
      <c r="A3373" s="12">
        <v>22</v>
      </c>
      <c r="B3373" s="14">
        <v>94</v>
      </c>
      <c r="C3373" s="12" t="s">
        <v>3516</v>
      </c>
      <c r="E3373" t="str">
        <f t="shared" si="52"/>
        <v>94-CHALAMERA</v>
      </c>
    </row>
    <row r="3374" spans="1:5" x14ac:dyDescent="0.3">
      <c r="A3374" s="12">
        <v>22</v>
      </c>
      <c r="B3374" s="14">
        <v>95</v>
      </c>
      <c r="C3374" s="12" t="s">
        <v>3517</v>
      </c>
      <c r="E3374" t="str">
        <f t="shared" si="52"/>
        <v>95-CHIA</v>
      </c>
    </row>
    <row r="3375" spans="1:5" x14ac:dyDescent="0.3">
      <c r="A3375" s="12">
        <v>22</v>
      </c>
      <c r="B3375" s="14">
        <v>96</v>
      </c>
      <c r="C3375" s="12" t="s">
        <v>3518</v>
      </c>
      <c r="E3375" t="str">
        <f t="shared" si="52"/>
        <v>96-CHIMILLAS</v>
      </c>
    </row>
    <row r="3376" spans="1:5" x14ac:dyDescent="0.3">
      <c r="A3376" s="12">
        <v>22</v>
      </c>
      <c r="B3376" s="14">
        <v>99</v>
      </c>
      <c r="C3376" s="12" t="s">
        <v>3519</v>
      </c>
      <c r="E3376" t="str">
        <f t="shared" si="52"/>
        <v>99-ESPLUS</v>
      </c>
    </row>
    <row r="3377" spans="1:5" x14ac:dyDescent="0.3">
      <c r="A3377" s="12">
        <v>22</v>
      </c>
      <c r="B3377" s="14">
        <v>102</v>
      </c>
      <c r="C3377" s="12" t="s">
        <v>3520</v>
      </c>
      <c r="E3377" t="str">
        <f t="shared" si="52"/>
        <v>102-ESTADA</v>
      </c>
    </row>
    <row r="3378" spans="1:5" x14ac:dyDescent="0.3">
      <c r="A3378" s="12">
        <v>22</v>
      </c>
      <c r="B3378" s="14">
        <v>103</v>
      </c>
      <c r="C3378" s="12" t="s">
        <v>3521</v>
      </c>
      <c r="E3378" t="str">
        <f t="shared" si="52"/>
        <v>103-ESTADILLA</v>
      </c>
    </row>
    <row r="3379" spans="1:5" x14ac:dyDescent="0.3">
      <c r="A3379" s="12">
        <v>22</v>
      </c>
      <c r="B3379" s="14">
        <v>105</v>
      </c>
      <c r="C3379" s="12" t="s">
        <v>3522</v>
      </c>
      <c r="E3379" t="str">
        <f t="shared" si="52"/>
        <v>105-ESTOPIÑAN DEL CASTILLO</v>
      </c>
    </row>
    <row r="3380" spans="1:5" x14ac:dyDescent="0.3">
      <c r="A3380" s="12">
        <v>22</v>
      </c>
      <c r="B3380" s="14">
        <v>106</v>
      </c>
      <c r="C3380" s="12" t="s">
        <v>3523</v>
      </c>
      <c r="E3380" t="str">
        <f t="shared" si="52"/>
        <v>106-FAGO</v>
      </c>
    </row>
    <row r="3381" spans="1:5" x14ac:dyDescent="0.3">
      <c r="A3381" s="12">
        <v>22</v>
      </c>
      <c r="B3381" s="14">
        <v>107</v>
      </c>
      <c r="C3381" s="12" t="s">
        <v>3524</v>
      </c>
      <c r="E3381" t="str">
        <f t="shared" si="52"/>
        <v>107-FANLO</v>
      </c>
    </row>
    <row r="3382" spans="1:5" x14ac:dyDescent="0.3">
      <c r="A3382" s="12">
        <v>22</v>
      </c>
      <c r="B3382" s="14">
        <v>109</v>
      </c>
      <c r="C3382" s="12" t="s">
        <v>3525</v>
      </c>
      <c r="E3382" t="str">
        <f t="shared" si="52"/>
        <v>109-FISCAL</v>
      </c>
    </row>
    <row r="3383" spans="1:5" x14ac:dyDescent="0.3">
      <c r="A3383" s="12">
        <v>22</v>
      </c>
      <c r="B3383" s="14">
        <v>110</v>
      </c>
      <c r="C3383" s="12" t="s">
        <v>3526</v>
      </c>
      <c r="E3383" t="str">
        <f t="shared" si="52"/>
        <v>110-FONZ</v>
      </c>
    </row>
    <row r="3384" spans="1:5" x14ac:dyDescent="0.3">
      <c r="A3384" s="12">
        <v>22</v>
      </c>
      <c r="B3384" s="14">
        <v>111</v>
      </c>
      <c r="C3384" s="12" t="s">
        <v>3527</v>
      </c>
      <c r="E3384" t="str">
        <f t="shared" si="52"/>
        <v>111-FORADADA DEL TOSCAR</v>
      </c>
    </row>
    <row r="3385" spans="1:5" x14ac:dyDescent="0.3">
      <c r="A3385" s="12">
        <v>22</v>
      </c>
      <c r="B3385" s="14">
        <v>112</v>
      </c>
      <c r="C3385" s="12" t="s">
        <v>3528</v>
      </c>
      <c r="E3385" t="str">
        <f t="shared" si="52"/>
        <v>112-FRAGA</v>
      </c>
    </row>
    <row r="3386" spans="1:5" x14ac:dyDescent="0.3">
      <c r="A3386" s="12">
        <v>22</v>
      </c>
      <c r="B3386" s="14">
        <v>113</v>
      </c>
      <c r="C3386" s="12" t="s">
        <v>3529</v>
      </c>
      <c r="E3386" t="str">
        <f t="shared" si="52"/>
        <v>113-FUEVA, LA</v>
      </c>
    </row>
    <row r="3387" spans="1:5" x14ac:dyDescent="0.3">
      <c r="A3387" s="12">
        <v>22</v>
      </c>
      <c r="B3387" s="14">
        <v>114</v>
      </c>
      <c r="C3387" s="12" t="s">
        <v>3530</v>
      </c>
      <c r="E3387" t="str">
        <f t="shared" si="52"/>
        <v>114-GISTAIN</v>
      </c>
    </row>
    <row r="3388" spans="1:5" x14ac:dyDescent="0.3">
      <c r="A3388" s="12">
        <v>22</v>
      </c>
      <c r="B3388" s="14">
        <v>115</v>
      </c>
      <c r="C3388" s="12" t="s">
        <v>3531</v>
      </c>
      <c r="E3388" t="str">
        <f t="shared" si="52"/>
        <v>115-GRADO, EL</v>
      </c>
    </row>
    <row r="3389" spans="1:5" x14ac:dyDescent="0.3">
      <c r="A3389" s="12">
        <v>22</v>
      </c>
      <c r="B3389" s="14">
        <v>116</v>
      </c>
      <c r="C3389" s="12" t="s">
        <v>3532</v>
      </c>
      <c r="E3389" t="str">
        <f t="shared" si="52"/>
        <v>116-GRAÑEN</v>
      </c>
    </row>
    <row r="3390" spans="1:5" x14ac:dyDescent="0.3">
      <c r="A3390" s="12">
        <v>22</v>
      </c>
      <c r="B3390" s="14">
        <v>117</v>
      </c>
      <c r="C3390" s="12" t="s">
        <v>3533</v>
      </c>
      <c r="E3390" t="str">
        <f t="shared" si="52"/>
        <v>117-GRAUS</v>
      </c>
    </row>
    <row r="3391" spans="1:5" x14ac:dyDescent="0.3">
      <c r="A3391" s="12">
        <v>22</v>
      </c>
      <c r="B3391" s="14">
        <v>119</v>
      </c>
      <c r="C3391" s="12" t="s">
        <v>3534</v>
      </c>
      <c r="E3391" t="str">
        <f t="shared" si="52"/>
        <v>119-GURREA DE GALLEGO</v>
      </c>
    </row>
    <row r="3392" spans="1:5" x14ac:dyDescent="0.3">
      <c r="A3392" s="12">
        <v>22</v>
      </c>
      <c r="B3392" s="14">
        <v>122</v>
      </c>
      <c r="C3392" s="12" t="s">
        <v>3535</v>
      </c>
      <c r="E3392" t="str">
        <f t="shared" si="52"/>
        <v>122-HOZ DE JACA</v>
      </c>
    </row>
    <row r="3393" spans="1:5" x14ac:dyDescent="0.3">
      <c r="A3393" s="12">
        <v>22</v>
      </c>
      <c r="B3393" s="14">
        <v>124</v>
      </c>
      <c r="C3393" s="12" t="s">
        <v>3536</v>
      </c>
      <c r="E3393" t="str">
        <f t="shared" si="52"/>
        <v>124-HUERTO</v>
      </c>
    </row>
    <row r="3394" spans="1:5" x14ac:dyDescent="0.3">
      <c r="A3394" s="12">
        <v>22</v>
      </c>
      <c r="B3394" s="14">
        <v>125</v>
      </c>
      <c r="C3394" s="12" t="s">
        <v>131</v>
      </c>
      <c r="E3394" t="str">
        <f t="shared" si="52"/>
        <v>125-HUESCA</v>
      </c>
    </row>
    <row r="3395" spans="1:5" x14ac:dyDescent="0.3">
      <c r="A3395" s="12">
        <v>22</v>
      </c>
      <c r="B3395" s="14">
        <v>126</v>
      </c>
      <c r="C3395" s="12" t="s">
        <v>3537</v>
      </c>
      <c r="E3395" t="str">
        <f t="shared" ref="E3395:E3458" si="53">CONCATENATE(B3395,"-",C3395)</f>
        <v>126-IBIECA</v>
      </c>
    </row>
    <row r="3396" spans="1:5" x14ac:dyDescent="0.3">
      <c r="A3396" s="12">
        <v>22</v>
      </c>
      <c r="B3396" s="14">
        <v>127</v>
      </c>
      <c r="C3396" s="12" t="s">
        <v>3538</v>
      </c>
      <c r="E3396" t="str">
        <f t="shared" si="53"/>
        <v>127-IGRIES</v>
      </c>
    </row>
    <row r="3397" spans="1:5" x14ac:dyDescent="0.3">
      <c r="A3397" s="12">
        <v>22</v>
      </c>
      <c r="B3397" s="14">
        <v>128</v>
      </c>
      <c r="C3397" s="12" t="s">
        <v>3539</v>
      </c>
      <c r="E3397" t="str">
        <f t="shared" si="53"/>
        <v>128-ILCHE</v>
      </c>
    </row>
    <row r="3398" spans="1:5" x14ac:dyDescent="0.3">
      <c r="A3398" s="12">
        <v>22</v>
      </c>
      <c r="B3398" s="14">
        <v>129</v>
      </c>
      <c r="C3398" s="12" t="s">
        <v>3540</v>
      </c>
      <c r="E3398" t="str">
        <f t="shared" si="53"/>
        <v>129-ISABENA</v>
      </c>
    </row>
    <row r="3399" spans="1:5" x14ac:dyDescent="0.3">
      <c r="A3399" s="12">
        <v>22</v>
      </c>
      <c r="B3399" s="14">
        <v>130</v>
      </c>
      <c r="C3399" s="12" t="s">
        <v>3541</v>
      </c>
      <c r="E3399" t="str">
        <f t="shared" si="53"/>
        <v>130-JACA</v>
      </c>
    </row>
    <row r="3400" spans="1:5" x14ac:dyDescent="0.3">
      <c r="A3400" s="12">
        <v>22</v>
      </c>
      <c r="B3400" s="14">
        <v>131</v>
      </c>
      <c r="C3400" s="12" t="s">
        <v>3542</v>
      </c>
      <c r="E3400" t="str">
        <f t="shared" si="53"/>
        <v>131-JASA</v>
      </c>
    </row>
    <row r="3401" spans="1:5" x14ac:dyDescent="0.3">
      <c r="A3401" s="12">
        <v>22</v>
      </c>
      <c r="B3401" s="14">
        <v>133</v>
      </c>
      <c r="C3401" s="12" t="s">
        <v>3543</v>
      </c>
      <c r="E3401" t="str">
        <f t="shared" si="53"/>
        <v>133-LABUERDA</v>
      </c>
    </row>
    <row r="3402" spans="1:5" x14ac:dyDescent="0.3">
      <c r="A3402" s="12">
        <v>22</v>
      </c>
      <c r="B3402" s="14">
        <v>135</v>
      </c>
      <c r="C3402" s="12" t="s">
        <v>3544</v>
      </c>
      <c r="E3402" t="str">
        <f t="shared" si="53"/>
        <v>135-LALUENGA</v>
      </c>
    </row>
    <row r="3403" spans="1:5" x14ac:dyDescent="0.3">
      <c r="A3403" s="12">
        <v>22</v>
      </c>
      <c r="B3403" s="14">
        <v>136</v>
      </c>
      <c r="C3403" s="12" t="s">
        <v>3545</v>
      </c>
      <c r="E3403" t="str">
        <f t="shared" si="53"/>
        <v>136-LALUEZA</v>
      </c>
    </row>
    <row r="3404" spans="1:5" x14ac:dyDescent="0.3">
      <c r="A3404" s="12">
        <v>22</v>
      </c>
      <c r="B3404" s="14">
        <v>137</v>
      </c>
      <c r="C3404" s="12" t="s">
        <v>3546</v>
      </c>
      <c r="E3404" t="str">
        <f t="shared" si="53"/>
        <v>137-LANAJA</v>
      </c>
    </row>
    <row r="3405" spans="1:5" x14ac:dyDescent="0.3">
      <c r="A3405" s="12">
        <v>22</v>
      </c>
      <c r="B3405" s="14">
        <v>139</v>
      </c>
      <c r="C3405" s="12" t="s">
        <v>3547</v>
      </c>
      <c r="E3405" t="str">
        <f t="shared" si="53"/>
        <v>139-LAPERDIGUERA</v>
      </c>
    </row>
    <row r="3406" spans="1:5" x14ac:dyDescent="0.3">
      <c r="A3406" s="12">
        <v>22</v>
      </c>
      <c r="B3406" s="14">
        <v>141</v>
      </c>
      <c r="C3406" s="12" t="s">
        <v>3548</v>
      </c>
      <c r="E3406" t="str">
        <f t="shared" si="53"/>
        <v>141-LASCELLAS-PONZANO</v>
      </c>
    </row>
    <row r="3407" spans="1:5" x14ac:dyDescent="0.3">
      <c r="A3407" s="12">
        <v>22</v>
      </c>
      <c r="B3407" s="14">
        <v>142</v>
      </c>
      <c r="C3407" s="12" t="s">
        <v>3549</v>
      </c>
      <c r="E3407" t="str">
        <f t="shared" si="53"/>
        <v>142-LASCUARRE</v>
      </c>
    </row>
    <row r="3408" spans="1:5" x14ac:dyDescent="0.3">
      <c r="A3408" s="12">
        <v>22</v>
      </c>
      <c r="B3408" s="14">
        <v>143</v>
      </c>
      <c r="C3408" s="12" t="s">
        <v>3550</v>
      </c>
      <c r="E3408" t="str">
        <f t="shared" si="53"/>
        <v>143-LASPAULES</v>
      </c>
    </row>
    <row r="3409" spans="1:5" x14ac:dyDescent="0.3">
      <c r="A3409" s="12">
        <v>22</v>
      </c>
      <c r="B3409" s="14">
        <v>144</v>
      </c>
      <c r="C3409" s="12" t="s">
        <v>3551</v>
      </c>
      <c r="E3409" t="str">
        <f t="shared" si="53"/>
        <v>144-LASPUÑA</v>
      </c>
    </row>
    <row r="3410" spans="1:5" x14ac:dyDescent="0.3">
      <c r="A3410" s="12">
        <v>22</v>
      </c>
      <c r="B3410" s="14">
        <v>149</v>
      </c>
      <c r="C3410" s="12" t="s">
        <v>3552</v>
      </c>
      <c r="E3410" t="str">
        <f t="shared" si="53"/>
        <v>149-LOARRE</v>
      </c>
    </row>
    <row r="3411" spans="1:5" x14ac:dyDescent="0.3">
      <c r="A3411" s="12">
        <v>22</v>
      </c>
      <c r="B3411" s="14">
        <v>150</v>
      </c>
      <c r="C3411" s="12" t="s">
        <v>3553</v>
      </c>
      <c r="E3411" t="str">
        <f t="shared" si="53"/>
        <v>150-LOPORZANO</v>
      </c>
    </row>
    <row r="3412" spans="1:5" x14ac:dyDescent="0.3">
      <c r="A3412" s="12">
        <v>22</v>
      </c>
      <c r="B3412" s="14">
        <v>151</v>
      </c>
      <c r="C3412" s="12" t="s">
        <v>3554</v>
      </c>
      <c r="E3412" t="str">
        <f t="shared" si="53"/>
        <v>151-LOSCORRALES</v>
      </c>
    </row>
    <row r="3413" spans="1:5" x14ac:dyDescent="0.3">
      <c r="A3413" s="12">
        <v>22</v>
      </c>
      <c r="B3413" s="14">
        <v>155</v>
      </c>
      <c r="C3413" s="12" t="s">
        <v>3555</v>
      </c>
      <c r="E3413" t="str">
        <f t="shared" si="53"/>
        <v>155-MONESMA Y CAJIGAR</v>
      </c>
    </row>
    <row r="3414" spans="1:5" x14ac:dyDescent="0.3">
      <c r="A3414" s="12">
        <v>22</v>
      </c>
      <c r="B3414" s="14">
        <v>156</v>
      </c>
      <c r="C3414" s="12" t="s">
        <v>3556</v>
      </c>
      <c r="E3414" t="str">
        <f t="shared" si="53"/>
        <v>156-MONFLORITE-LASCASAS</v>
      </c>
    </row>
    <row r="3415" spans="1:5" x14ac:dyDescent="0.3">
      <c r="A3415" s="12">
        <v>22</v>
      </c>
      <c r="B3415" s="14">
        <v>157</v>
      </c>
      <c r="C3415" s="12" t="s">
        <v>3557</v>
      </c>
      <c r="E3415" t="str">
        <f t="shared" si="53"/>
        <v>157-MONTANUY</v>
      </c>
    </row>
    <row r="3416" spans="1:5" x14ac:dyDescent="0.3">
      <c r="A3416" s="12">
        <v>22</v>
      </c>
      <c r="B3416" s="14">
        <v>158</v>
      </c>
      <c r="C3416" s="12" t="s">
        <v>3558</v>
      </c>
      <c r="E3416" t="str">
        <f t="shared" si="53"/>
        <v>158-MONZON</v>
      </c>
    </row>
    <row r="3417" spans="1:5" x14ac:dyDescent="0.3">
      <c r="A3417" s="12">
        <v>22</v>
      </c>
      <c r="B3417" s="14">
        <v>160</v>
      </c>
      <c r="C3417" s="12" t="s">
        <v>3559</v>
      </c>
      <c r="E3417" t="str">
        <f t="shared" si="53"/>
        <v>160-NAVAL</v>
      </c>
    </row>
    <row r="3418" spans="1:5" x14ac:dyDescent="0.3">
      <c r="A3418" s="12">
        <v>22</v>
      </c>
      <c r="B3418" s="14">
        <v>162</v>
      </c>
      <c r="C3418" s="12" t="s">
        <v>3560</v>
      </c>
      <c r="E3418" t="str">
        <f t="shared" si="53"/>
        <v>162-NOVALES</v>
      </c>
    </row>
    <row r="3419" spans="1:5" x14ac:dyDescent="0.3">
      <c r="A3419" s="12">
        <v>22</v>
      </c>
      <c r="B3419" s="14">
        <v>163</v>
      </c>
      <c r="C3419" s="12" t="s">
        <v>3561</v>
      </c>
      <c r="E3419" t="str">
        <f t="shared" si="53"/>
        <v>163-NUENO</v>
      </c>
    </row>
    <row r="3420" spans="1:5" x14ac:dyDescent="0.3">
      <c r="A3420" s="12">
        <v>22</v>
      </c>
      <c r="B3420" s="14">
        <v>164</v>
      </c>
      <c r="C3420" s="12" t="s">
        <v>3562</v>
      </c>
      <c r="E3420" t="str">
        <f t="shared" si="53"/>
        <v>164-OLVENA</v>
      </c>
    </row>
    <row r="3421" spans="1:5" x14ac:dyDescent="0.3">
      <c r="A3421" s="12">
        <v>22</v>
      </c>
      <c r="B3421" s="14">
        <v>165</v>
      </c>
      <c r="C3421" s="12" t="s">
        <v>3563</v>
      </c>
      <c r="E3421" t="str">
        <f t="shared" si="53"/>
        <v>165-ONTIÑENA</v>
      </c>
    </row>
    <row r="3422" spans="1:5" x14ac:dyDescent="0.3">
      <c r="A3422" s="12">
        <v>22</v>
      </c>
      <c r="B3422" s="14">
        <v>167</v>
      </c>
      <c r="C3422" s="12" t="s">
        <v>3564</v>
      </c>
      <c r="E3422" t="str">
        <f t="shared" si="53"/>
        <v>167-OSSO DE CINCA</v>
      </c>
    </row>
    <row r="3423" spans="1:5" x14ac:dyDescent="0.3">
      <c r="A3423" s="12">
        <v>22</v>
      </c>
      <c r="B3423" s="14">
        <v>168</v>
      </c>
      <c r="C3423" s="12" t="s">
        <v>3565</v>
      </c>
      <c r="E3423" t="str">
        <f t="shared" si="53"/>
        <v>168-PALO</v>
      </c>
    </row>
    <row r="3424" spans="1:5" x14ac:dyDescent="0.3">
      <c r="A3424" s="12">
        <v>22</v>
      </c>
      <c r="B3424" s="14">
        <v>170</v>
      </c>
      <c r="C3424" s="12" t="s">
        <v>3566</v>
      </c>
      <c r="E3424" t="str">
        <f t="shared" si="53"/>
        <v>170-PANTICOSA</v>
      </c>
    </row>
    <row r="3425" spans="1:5" x14ac:dyDescent="0.3">
      <c r="A3425" s="12">
        <v>22</v>
      </c>
      <c r="B3425" s="14">
        <v>172</v>
      </c>
      <c r="C3425" s="12" t="s">
        <v>3567</v>
      </c>
      <c r="E3425" t="str">
        <f t="shared" si="53"/>
        <v>172-PEÑALBA</v>
      </c>
    </row>
    <row r="3426" spans="1:5" x14ac:dyDescent="0.3">
      <c r="A3426" s="12">
        <v>22</v>
      </c>
      <c r="B3426" s="14">
        <v>173</v>
      </c>
      <c r="C3426" s="12" t="s">
        <v>3568</v>
      </c>
      <c r="E3426" t="str">
        <f t="shared" si="53"/>
        <v>173-PEÑAS DE RIGLOS, LAS</v>
      </c>
    </row>
    <row r="3427" spans="1:5" x14ac:dyDescent="0.3">
      <c r="A3427" s="12">
        <v>22</v>
      </c>
      <c r="B3427" s="14">
        <v>174</v>
      </c>
      <c r="C3427" s="12" t="s">
        <v>3569</v>
      </c>
      <c r="E3427" t="str">
        <f t="shared" si="53"/>
        <v>174-PERALTA DE ALCOFEA</v>
      </c>
    </row>
    <row r="3428" spans="1:5" x14ac:dyDescent="0.3">
      <c r="A3428" s="12">
        <v>22</v>
      </c>
      <c r="B3428" s="14">
        <v>175</v>
      </c>
      <c r="C3428" s="12" t="s">
        <v>3570</v>
      </c>
      <c r="E3428" t="str">
        <f t="shared" si="53"/>
        <v>175-PERALTA DE CALASANZ</v>
      </c>
    </row>
    <row r="3429" spans="1:5" x14ac:dyDescent="0.3">
      <c r="A3429" s="12">
        <v>22</v>
      </c>
      <c r="B3429" s="14">
        <v>176</v>
      </c>
      <c r="C3429" s="12" t="s">
        <v>3571</v>
      </c>
      <c r="E3429" t="str">
        <f t="shared" si="53"/>
        <v>176-PERALTILLA</v>
      </c>
    </row>
    <row r="3430" spans="1:5" x14ac:dyDescent="0.3">
      <c r="A3430" s="12">
        <v>22</v>
      </c>
      <c r="B3430" s="14">
        <v>177</v>
      </c>
      <c r="C3430" s="12" t="s">
        <v>3572</v>
      </c>
      <c r="E3430" t="str">
        <f t="shared" si="53"/>
        <v>177-PERARRUA</v>
      </c>
    </row>
    <row r="3431" spans="1:5" x14ac:dyDescent="0.3">
      <c r="A3431" s="12">
        <v>22</v>
      </c>
      <c r="B3431" s="14">
        <v>178</v>
      </c>
      <c r="C3431" s="12" t="s">
        <v>3573</v>
      </c>
      <c r="E3431" t="str">
        <f t="shared" si="53"/>
        <v>178-PERTUSA</v>
      </c>
    </row>
    <row r="3432" spans="1:5" x14ac:dyDescent="0.3">
      <c r="A3432" s="12">
        <v>22</v>
      </c>
      <c r="B3432" s="14">
        <v>181</v>
      </c>
      <c r="C3432" s="12" t="s">
        <v>3574</v>
      </c>
      <c r="E3432" t="str">
        <f t="shared" si="53"/>
        <v>181-PIRACES</v>
      </c>
    </row>
    <row r="3433" spans="1:5" x14ac:dyDescent="0.3">
      <c r="A3433" s="12">
        <v>22</v>
      </c>
      <c r="B3433" s="14">
        <v>182</v>
      </c>
      <c r="C3433" s="12" t="s">
        <v>3575</v>
      </c>
      <c r="E3433" t="str">
        <f t="shared" si="53"/>
        <v>182-PLAN</v>
      </c>
    </row>
    <row r="3434" spans="1:5" x14ac:dyDescent="0.3">
      <c r="A3434" s="12">
        <v>22</v>
      </c>
      <c r="B3434" s="14">
        <v>184</v>
      </c>
      <c r="C3434" s="12" t="s">
        <v>3576</v>
      </c>
      <c r="E3434" t="str">
        <f t="shared" si="53"/>
        <v>184-POLEÑINO</v>
      </c>
    </row>
    <row r="3435" spans="1:5" x14ac:dyDescent="0.3">
      <c r="A3435" s="12">
        <v>22</v>
      </c>
      <c r="B3435" s="14">
        <v>186</v>
      </c>
      <c r="C3435" s="12" t="s">
        <v>3577</v>
      </c>
      <c r="E3435" t="str">
        <f t="shared" si="53"/>
        <v>186-POZAN DE VERO</v>
      </c>
    </row>
    <row r="3436" spans="1:5" x14ac:dyDescent="0.3">
      <c r="A3436" s="12">
        <v>22</v>
      </c>
      <c r="B3436" s="14">
        <v>187</v>
      </c>
      <c r="C3436" s="12" t="s">
        <v>3578</v>
      </c>
      <c r="E3436" t="str">
        <f t="shared" si="53"/>
        <v>187-PUEBLA DE CASTRO, LA</v>
      </c>
    </row>
    <row r="3437" spans="1:5" x14ac:dyDescent="0.3">
      <c r="A3437" s="12">
        <v>22</v>
      </c>
      <c r="B3437" s="14">
        <v>188</v>
      </c>
      <c r="C3437" s="12" t="s">
        <v>3579</v>
      </c>
      <c r="E3437" t="str">
        <f t="shared" si="53"/>
        <v>188-PUENTE DE MONTAÑANA</v>
      </c>
    </row>
    <row r="3438" spans="1:5" x14ac:dyDescent="0.3">
      <c r="A3438" s="12">
        <v>22</v>
      </c>
      <c r="B3438" s="14">
        <v>189</v>
      </c>
      <c r="C3438" s="12" t="s">
        <v>3580</v>
      </c>
      <c r="E3438" t="str">
        <f t="shared" si="53"/>
        <v>189-PUERTOLAS</v>
      </c>
    </row>
    <row r="3439" spans="1:5" x14ac:dyDescent="0.3">
      <c r="A3439" s="12">
        <v>22</v>
      </c>
      <c r="B3439" s="14">
        <v>190</v>
      </c>
      <c r="C3439" s="12" t="s">
        <v>3581</v>
      </c>
      <c r="E3439" t="str">
        <f t="shared" si="53"/>
        <v>190-PUEYO DE ARAGUAS, EL</v>
      </c>
    </row>
    <row r="3440" spans="1:5" x14ac:dyDescent="0.3">
      <c r="A3440" s="12">
        <v>22</v>
      </c>
      <c r="B3440" s="14">
        <v>193</v>
      </c>
      <c r="C3440" s="12" t="s">
        <v>3582</v>
      </c>
      <c r="E3440" t="str">
        <f t="shared" si="53"/>
        <v>193-PUEYO DE SANTA CRUZ</v>
      </c>
    </row>
    <row r="3441" spans="1:5" x14ac:dyDescent="0.3">
      <c r="A3441" s="12">
        <v>22</v>
      </c>
      <c r="B3441" s="14">
        <v>195</v>
      </c>
      <c r="C3441" s="12" t="s">
        <v>3583</v>
      </c>
      <c r="E3441" t="str">
        <f t="shared" si="53"/>
        <v>195-QUICENA</v>
      </c>
    </row>
    <row r="3442" spans="1:5" x14ac:dyDescent="0.3">
      <c r="A3442" s="12">
        <v>22</v>
      </c>
      <c r="B3442" s="14">
        <v>197</v>
      </c>
      <c r="C3442" s="12" t="s">
        <v>3584</v>
      </c>
      <c r="E3442" t="str">
        <f t="shared" si="53"/>
        <v>197-ROBRES</v>
      </c>
    </row>
    <row r="3443" spans="1:5" x14ac:dyDescent="0.3">
      <c r="A3443" s="12">
        <v>22</v>
      </c>
      <c r="B3443" s="14">
        <v>199</v>
      </c>
      <c r="C3443" s="12" t="s">
        <v>3585</v>
      </c>
      <c r="E3443" t="str">
        <f t="shared" si="53"/>
        <v>199-SABIÑANIGO</v>
      </c>
    </row>
    <row r="3444" spans="1:5" x14ac:dyDescent="0.3">
      <c r="A3444" s="12">
        <v>22</v>
      </c>
      <c r="B3444" s="14">
        <v>200</v>
      </c>
      <c r="C3444" s="12" t="s">
        <v>3586</v>
      </c>
      <c r="E3444" t="str">
        <f t="shared" si="53"/>
        <v>200-SAHUN</v>
      </c>
    </row>
    <row r="3445" spans="1:5" x14ac:dyDescent="0.3">
      <c r="A3445" s="12">
        <v>22</v>
      </c>
      <c r="B3445" s="14">
        <v>201</v>
      </c>
      <c r="C3445" s="12" t="s">
        <v>3587</v>
      </c>
      <c r="E3445" t="str">
        <f t="shared" si="53"/>
        <v>201-SALAS ALTAS</v>
      </c>
    </row>
    <row r="3446" spans="1:5" x14ac:dyDescent="0.3">
      <c r="A3446" s="12">
        <v>22</v>
      </c>
      <c r="B3446" s="14">
        <v>202</v>
      </c>
      <c r="C3446" s="12" t="s">
        <v>3588</v>
      </c>
      <c r="E3446" t="str">
        <f t="shared" si="53"/>
        <v>202-SALAS BAJAS</v>
      </c>
    </row>
    <row r="3447" spans="1:5" x14ac:dyDescent="0.3">
      <c r="A3447" s="12">
        <v>22</v>
      </c>
      <c r="B3447" s="14">
        <v>203</v>
      </c>
      <c r="C3447" s="12" t="s">
        <v>3589</v>
      </c>
      <c r="E3447" t="str">
        <f t="shared" si="53"/>
        <v>203-SALILLAS</v>
      </c>
    </row>
    <row r="3448" spans="1:5" x14ac:dyDescent="0.3">
      <c r="A3448" s="12">
        <v>22</v>
      </c>
      <c r="B3448" s="14">
        <v>204</v>
      </c>
      <c r="C3448" s="12" t="s">
        <v>3590</v>
      </c>
      <c r="E3448" t="str">
        <f t="shared" si="53"/>
        <v>204-SALLENT DE GALLEGO</v>
      </c>
    </row>
    <row r="3449" spans="1:5" x14ac:dyDescent="0.3">
      <c r="A3449" s="12">
        <v>22</v>
      </c>
      <c r="B3449" s="14">
        <v>205</v>
      </c>
      <c r="C3449" s="12" t="s">
        <v>3591</v>
      </c>
      <c r="E3449" t="str">
        <f t="shared" si="53"/>
        <v>205-SAN ESTEBAN DE LITERA</v>
      </c>
    </row>
    <row r="3450" spans="1:5" x14ac:dyDescent="0.3">
      <c r="A3450" s="12">
        <v>22</v>
      </c>
      <c r="B3450" s="14">
        <v>206</v>
      </c>
      <c r="C3450" s="12" t="s">
        <v>3592</v>
      </c>
      <c r="E3450" t="str">
        <f t="shared" si="53"/>
        <v>206-SANGARREN</v>
      </c>
    </row>
    <row r="3451" spans="1:5" x14ac:dyDescent="0.3">
      <c r="A3451" s="12">
        <v>22</v>
      </c>
      <c r="B3451" s="14">
        <v>207</v>
      </c>
      <c r="C3451" s="12" t="s">
        <v>3593</v>
      </c>
      <c r="E3451" t="str">
        <f t="shared" si="53"/>
        <v>207-SAN JUAN DE PLAN</v>
      </c>
    </row>
    <row r="3452" spans="1:5" x14ac:dyDescent="0.3">
      <c r="A3452" s="12">
        <v>22</v>
      </c>
      <c r="B3452" s="14">
        <v>208</v>
      </c>
      <c r="C3452" s="12" t="s">
        <v>3594</v>
      </c>
      <c r="E3452" t="str">
        <f t="shared" si="53"/>
        <v>208-SANTA CILIA DE JACA</v>
      </c>
    </row>
    <row r="3453" spans="1:5" x14ac:dyDescent="0.3">
      <c r="A3453" s="12">
        <v>22</v>
      </c>
      <c r="B3453" s="14">
        <v>209</v>
      </c>
      <c r="C3453" s="12" t="s">
        <v>3595</v>
      </c>
      <c r="E3453" t="str">
        <f t="shared" si="53"/>
        <v>209-SANTA CRUZ DE LA SEROS</v>
      </c>
    </row>
    <row r="3454" spans="1:5" x14ac:dyDescent="0.3">
      <c r="A3454" s="12">
        <v>22</v>
      </c>
      <c r="B3454" s="14">
        <v>212</v>
      </c>
      <c r="C3454" s="12" t="s">
        <v>3596</v>
      </c>
      <c r="E3454" t="str">
        <f t="shared" si="53"/>
        <v>212-SANTALIESTRA Y SAN QUILEZ</v>
      </c>
    </row>
    <row r="3455" spans="1:5" x14ac:dyDescent="0.3">
      <c r="A3455" s="12">
        <v>22</v>
      </c>
      <c r="B3455" s="14">
        <v>213</v>
      </c>
      <c r="C3455" s="12" t="s">
        <v>3597</v>
      </c>
      <c r="E3455" t="str">
        <f t="shared" si="53"/>
        <v>213-SARIÑENA</v>
      </c>
    </row>
    <row r="3456" spans="1:5" x14ac:dyDescent="0.3">
      <c r="A3456" s="12">
        <v>22</v>
      </c>
      <c r="B3456" s="14">
        <v>214</v>
      </c>
      <c r="C3456" s="12" t="s">
        <v>3598</v>
      </c>
      <c r="E3456" t="str">
        <f t="shared" si="53"/>
        <v>214-SECASTILLA</v>
      </c>
    </row>
    <row r="3457" spans="1:5" x14ac:dyDescent="0.3">
      <c r="A3457" s="12">
        <v>22</v>
      </c>
      <c r="B3457" s="14">
        <v>215</v>
      </c>
      <c r="C3457" s="12" t="s">
        <v>3599</v>
      </c>
      <c r="E3457" t="str">
        <f t="shared" si="53"/>
        <v>215-SEIRA</v>
      </c>
    </row>
    <row r="3458" spans="1:5" x14ac:dyDescent="0.3">
      <c r="A3458" s="12">
        <v>22</v>
      </c>
      <c r="B3458" s="14">
        <v>217</v>
      </c>
      <c r="C3458" s="12" t="s">
        <v>3600</v>
      </c>
      <c r="E3458" t="str">
        <f t="shared" si="53"/>
        <v>217-SENA</v>
      </c>
    </row>
    <row r="3459" spans="1:5" x14ac:dyDescent="0.3">
      <c r="A3459" s="12">
        <v>22</v>
      </c>
      <c r="B3459" s="14">
        <v>218</v>
      </c>
      <c r="C3459" s="12" t="s">
        <v>3601</v>
      </c>
      <c r="E3459" t="str">
        <f t="shared" ref="E3459:E3522" si="54">CONCATENATE(B3459,"-",C3459)</f>
        <v>218-SENES DE ALCUBIERRE</v>
      </c>
    </row>
    <row r="3460" spans="1:5" x14ac:dyDescent="0.3">
      <c r="A3460" s="12">
        <v>22</v>
      </c>
      <c r="B3460" s="14">
        <v>220</v>
      </c>
      <c r="C3460" s="12" t="s">
        <v>3602</v>
      </c>
      <c r="E3460" t="str">
        <f t="shared" si="54"/>
        <v>220-SESA</v>
      </c>
    </row>
    <row r="3461" spans="1:5" x14ac:dyDescent="0.3">
      <c r="A3461" s="12">
        <v>22</v>
      </c>
      <c r="B3461" s="14">
        <v>221</v>
      </c>
      <c r="C3461" s="12" t="s">
        <v>3603</v>
      </c>
      <c r="E3461" t="str">
        <f t="shared" si="54"/>
        <v>221-SESUE</v>
      </c>
    </row>
    <row r="3462" spans="1:5" x14ac:dyDescent="0.3">
      <c r="A3462" s="12">
        <v>22</v>
      </c>
      <c r="B3462" s="14">
        <v>222</v>
      </c>
      <c r="C3462" s="12" t="s">
        <v>3604</v>
      </c>
      <c r="E3462" t="str">
        <f t="shared" si="54"/>
        <v>222-SIETAMO</v>
      </c>
    </row>
    <row r="3463" spans="1:5" x14ac:dyDescent="0.3">
      <c r="A3463" s="12">
        <v>22</v>
      </c>
      <c r="B3463" s="14">
        <v>223</v>
      </c>
      <c r="C3463" s="12" t="s">
        <v>3605</v>
      </c>
      <c r="E3463" t="str">
        <f t="shared" si="54"/>
        <v>223-SOPEIRA</v>
      </c>
    </row>
    <row r="3464" spans="1:5" x14ac:dyDescent="0.3">
      <c r="A3464" s="12">
        <v>22</v>
      </c>
      <c r="B3464" s="14">
        <v>225</v>
      </c>
      <c r="C3464" s="12" t="s">
        <v>3606</v>
      </c>
      <c r="E3464" t="str">
        <f t="shared" si="54"/>
        <v>225-TAMARITE DE LITERA</v>
      </c>
    </row>
    <row r="3465" spans="1:5" x14ac:dyDescent="0.3">
      <c r="A3465" s="12">
        <v>22</v>
      </c>
      <c r="B3465" s="14">
        <v>226</v>
      </c>
      <c r="C3465" s="12" t="s">
        <v>3607</v>
      </c>
      <c r="E3465" t="str">
        <f t="shared" si="54"/>
        <v>226-TARDIENTA</v>
      </c>
    </row>
    <row r="3466" spans="1:5" x14ac:dyDescent="0.3">
      <c r="A3466" s="12">
        <v>22</v>
      </c>
      <c r="B3466" s="14">
        <v>227</v>
      </c>
      <c r="C3466" s="12" t="s">
        <v>3608</v>
      </c>
      <c r="E3466" t="str">
        <f t="shared" si="54"/>
        <v>227-TELLA-SIN</v>
      </c>
    </row>
    <row r="3467" spans="1:5" x14ac:dyDescent="0.3">
      <c r="A3467" s="12">
        <v>22</v>
      </c>
      <c r="B3467" s="14">
        <v>228</v>
      </c>
      <c r="C3467" s="12" t="s">
        <v>3609</v>
      </c>
      <c r="E3467" t="str">
        <f t="shared" si="54"/>
        <v>228-TIERZ</v>
      </c>
    </row>
    <row r="3468" spans="1:5" x14ac:dyDescent="0.3">
      <c r="A3468" s="12">
        <v>22</v>
      </c>
      <c r="B3468" s="14">
        <v>229</v>
      </c>
      <c r="C3468" s="12" t="s">
        <v>3610</v>
      </c>
      <c r="E3468" t="str">
        <f t="shared" si="54"/>
        <v>229-TOLVA</v>
      </c>
    </row>
    <row r="3469" spans="1:5" x14ac:dyDescent="0.3">
      <c r="A3469" s="12">
        <v>22</v>
      </c>
      <c r="B3469" s="14">
        <v>230</v>
      </c>
      <c r="C3469" s="12" t="s">
        <v>3611</v>
      </c>
      <c r="E3469" t="str">
        <f t="shared" si="54"/>
        <v>230-TORLA</v>
      </c>
    </row>
    <row r="3470" spans="1:5" x14ac:dyDescent="0.3">
      <c r="A3470" s="12">
        <v>22</v>
      </c>
      <c r="B3470" s="14">
        <v>232</v>
      </c>
      <c r="C3470" s="12" t="s">
        <v>3612</v>
      </c>
      <c r="E3470" t="str">
        <f t="shared" si="54"/>
        <v>232-TORRALBA DE ARAGON</v>
      </c>
    </row>
    <row r="3471" spans="1:5" x14ac:dyDescent="0.3">
      <c r="A3471" s="12">
        <v>22</v>
      </c>
      <c r="B3471" s="14">
        <v>233</v>
      </c>
      <c r="C3471" s="12" t="s">
        <v>3613</v>
      </c>
      <c r="E3471" t="str">
        <f t="shared" si="54"/>
        <v>233-TORRE LA RIBERA</v>
      </c>
    </row>
    <row r="3472" spans="1:5" x14ac:dyDescent="0.3">
      <c r="A3472" s="12">
        <v>22</v>
      </c>
      <c r="B3472" s="14">
        <v>234</v>
      </c>
      <c r="C3472" s="12" t="s">
        <v>3614</v>
      </c>
      <c r="E3472" t="str">
        <f t="shared" si="54"/>
        <v>234-TORRENTE DE CINCA</v>
      </c>
    </row>
    <row r="3473" spans="1:5" x14ac:dyDescent="0.3">
      <c r="A3473" s="12">
        <v>22</v>
      </c>
      <c r="B3473" s="14">
        <v>235</v>
      </c>
      <c r="C3473" s="12" t="s">
        <v>3615</v>
      </c>
      <c r="E3473" t="str">
        <f t="shared" si="54"/>
        <v>235-TORRES DE ALCANADRE</v>
      </c>
    </row>
    <row r="3474" spans="1:5" x14ac:dyDescent="0.3">
      <c r="A3474" s="12">
        <v>22</v>
      </c>
      <c r="B3474" s="14">
        <v>236</v>
      </c>
      <c r="C3474" s="12" t="s">
        <v>3616</v>
      </c>
      <c r="E3474" t="str">
        <f t="shared" si="54"/>
        <v>236-TORRES DE BARBUES</v>
      </c>
    </row>
    <row r="3475" spans="1:5" x14ac:dyDescent="0.3">
      <c r="A3475" s="12">
        <v>22</v>
      </c>
      <c r="B3475" s="14">
        <v>239</v>
      </c>
      <c r="C3475" s="12" t="s">
        <v>3617</v>
      </c>
      <c r="E3475" t="str">
        <f t="shared" si="54"/>
        <v>239-TRAMACED</v>
      </c>
    </row>
    <row r="3476" spans="1:5" x14ac:dyDescent="0.3">
      <c r="A3476" s="12">
        <v>22</v>
      </c>
      <c r="B3476" s="14">
        <v>242</v>
      </c>
      <c r="C3476" s="12" t="s">
        <v>3618</v>
      </c>
      <c r="E3476" t="str">
        <f t="shared" si="54"/>
        <v>242-VALFARTA</v>
      </c>
    </row>
    <row r="3477" spans="1:5" x14ac:dyDescent="0.3">
      <c r="A3477" s="12">
        <v>22</v>
      </c>
      <c r="B3477" s="14">
        <v>243</v>
      </c>
      <c r="C3477" s="12" t="s">
        <v>3619</v>
      </c>
      <c r="E3477" t="str">
        <f t="shared" si="54"/>
        <v>243-VALLE DE BARDAJI</v>
      </c>
    </row>
    <row r="3478" spans="1:5" x14ac:dyDescent="0.3">
      <c r="A3478" s="12">
        <v>22</v>
      </c>
      <c r="B3478" s="14">
        <v>244</v>
      </c>
      <c r="C3478" s="12" t="s">
        <v>3620</v>
      </c>
      <c r="E3478" t="str">
        <f t="shared" si="54"/>
        <v>244-VALLE DE LIERP</v>
      </c>
    </row>
    <row r="3479" spans="1:5" x14ac:dyDescent="0.3">
      <c r="A3479" s="12">
        <v>22</v>
      </c>
      <c r="B3479" s="14">
        <v>245</v>
      </c>
      <c r="C3479" s="12" t="s">
        <v>3621</v>
      </c>
      <c r="E3479" t="str">
        <f t="shared" si="54"/>
        <v>245-VELILLA DE CINCA</v>
      </c>
    </row>
    <row r="3480" spans="1:5" x14ac:dyDescent="0.3">
      <c r="A3480" s="12">
        <v>22</v>
      </c>
      <c r="B3480" s="14">
        <v>246</v>
      </c>
      <c r="C3480" s="12" t="s">
        <v>3622</v>
      </c>
      <c r="E3480" t="str">
        <f t="shared" si="54"/>
        <v>246-VERACRUZ</v>
      </c>
    </row>
    <row r="3481" spans="1:5" x14ac:dyDescent="0.3">
      <c r="A3481" s="12">
        <v>22</v>
      </c>
      <c r="B3481" s="14">
        <v>247</v>
      </c>
      <c r="C3481" s="12" t="s">
        <v>3623</v>
      </c>
      <c r="E3481" t="str">
        <f t="shared" si="54"/>
        <v>247-VIACAMP Y LITERA</v>
      </c>
    </row>
    <row r="3482" spans="1:5" x14ac:dyDescent="0.3">
      <c r="A3482" s="12">
        <v>22</v>
      </c>
      <c r="B3482" s="14">
        <v>248</v>
      </c>
      <c r="C3482" s="12" t="s">
        <v>3624</v>
      </c>
      <c r="E3482" t="str">
        <f t="shared" si="54"/>
        <v>248-VICIEN</v>
      </c>
    </row>
    <row r="3483" spans="1:5" x14ac:dyDescent="0.3">
      <c r="A3483" s="12">
        <v>22</v>
      </c>
      <c r="B3483" s="14">
        <v>249</v>
      </c>
      <c r="C3483" s="12" t="s">
        <v>3625</v>
      </c>
      <c r="E3483" t="str">
        <f t="shared" si="54"/>
        <v>249-VILLANOVA</v>
      </c>
    </row>
    <row r="3484" spans="1:5" x14ac:dyDescent="0.3">
      <c r="A3484" s="12">
        <v>22</v>
      </c>
      <c r="B3484" s="14">
        <v>250</v>
      </c>
      <c r="C3484" s="12" t="s">
        <v>3626</v>
      </c>
      <c r="E3484" t="str">
        <f t="shared" si="54"/>
        <v>250-VILLANUA</v>
      </c>
    </row>
    <row r="3485" spans="1:5" x14ac:dyDescent="0.3">
      <c r="A3485" s="12">
        <v>22</v>
      </c>
      <c r="B3485" s="14">
        <v>251</v>
      </c>
      <c r="C3485" s="12" t="s">
        <v>3627</v>
      </c>
      <c r="E3485" t="str">
        <f t="shared" si="54"/>
        <v>251-VILLANUEVA DE SIGENA</v>
      </c>
    </row>
    <row r="3486" spans="1:5" x14ac:dyDescent="0.3">
      <c r="A3486" s="12">
        <v>22</v>
      </c>
      <c r="B3486" s="14">
        <v>252</v>
      </c>
      <c r="C3486" s="12" t="s">
        <v>3628</v>
      </c>
      <c r="E3486" t="str">
        <f t="shared" si="54"/>
        <v>252-YEBRA DE BASA</v>
      </c>
    </row>
    <row r="3487" spans="1:5" x14ac:dyDescent="0.3">
      <c r="A3487" s="12">
        <v>22</v>
      </c>
      <c r="B3487" s="14">
        <v>253</v>
      </c>
      <c r="C3487" s="12" t="s">
        <v>3629</v>
      </c>
      <c r="E3487" t="str">
        <f t="shared" si="54"/>
        <v>253-YESERO</v>
      </c>
    </row>
    <row r="3488" spans="1:5" x14ac:dyDescent="0.3">
      <c r="A3488" s="12">
        <v>22</v>
      </c>
      <c r="B3488" s="14">
        <v>254</v>
      </c>
      <c r="C3488" s="12" t="s">
        <v>3630</v>
      </c>
      <c r="E3488" t="str">
        <f t="shared" si="54"/>
        <v>254-ZAIDIN</v>
      </c>
    </row>
    <row r="3489" spans="1:5" x14ac:dyDescent="0.3">
      <c r="A3489" s="12">
        <v>22</v>
      </c>
      <c r="B3489" s="14">
        <v>901</v>
      </c>
      <c r="C3489" s="12" t="s">
        <v>3631</v>
      </c>
      <c r="E3489" t="str">
        <f t="shared" si="54"/>
        <v>901-VALLE DE HECHO</v>
      </c>
    </row>
    <row r="3490" spans="1:5" x14ac:dyDescent="0.3">
      <c r="A3490" s="12">
        <v>22</v>
      </c>
      <c r="B3490" s="14">
        <v>902</v>
      </c>
      <c r="C3490" s="12" t="s">
        <v>3632</v>
      </c>
      <c r="E3490" t="str">
        <f t="shared" si="54"/>
        <v>902-PUENTE LA REINA DE JACA</v>
      </c>
    </row>
    <row r="3491" spans="1:5" x14ac:dyDescent="0.3">
      <c r="A3491" s="12">
        <v>22</v>
      </c>
      <c r="B3491" s="14">
        <v>903</v>
      </c>
      <c r="C3491" s="12" t="s">
        <v>3633</v>
      </c>
      <c r="E3491" t="str">
        <f t="shared" si="54"/>
        <v>903-SAN MIGUEL DEL CINCA</v>
      </c>
    </row>
    <row r="3492" spans="1:5" x14ac:dyDescent="0.3">
      <c r="A3492" s="12">
        <v>22</v>
      </c>
      <c r="B3492" s="14">
        <v>904</v>
      </c>
      <c r="C3492" s="12" t="s">
        <v>3634</v>
      </c>
      <c r="E3492" t="str">
        <f t="shared" si="54"/>
        <v>904-SOTONERA, LA</v>
      </c>
    </row>
    <row r="3493" spans="1:5" x14ac:dyDescent="0.3">
      <c r="A3493" s="12">
        <v>22</v>
      </c>
      <c r="B3493" s="14">
        <v>905</v>
      </c>
      <c r="C3493" s="12" t="s">
        <v>3635</v>
      </c>
      <c r="E3493" t="str">
        <f t="shared" si="54"/>
        <v>905-LUPIÑEN-ORTILLA</v>
      </c>
    </row>
    <row r="3494" spans="1:5" x14ac:dyDescent="0.3">
      <c r="A3494" s="12">
        <v>22</v>
      </c>
      <c r="B3494" s="14">
        <v>906</v>
      </c>
      <c r="C3494" s="12" t="s">
        <v>3636</v>
      </c>
      <c r="E3494" t="str">
        <f t="shared" si="54"/>
        <v>906-SANTA MARIA DE DULCIS</v>
      </c>
    </row>
    <row r="3495" spans="1:5" x14ac:dyDescent="0.3">
      <c r="A3495" s="12">
        <v>22</v>
      </c>
      <c r="B3495" s="14">
        <v>907</v>
      </c>
      <c r="C3495" s="12" t="s">
        <v>3637</v>
      </c>
      <c r="E3495" t="str">
        <f t="shared" si="54"/>
        <v>907-AINSA-SOBRARBE</v>
      </c>
    </row>
    <row r="3496" spans="1:5" x14ac:dyDescent="0.3">
      <c r="A3496" s="12">
        <v>22</v>
      </c>
      <c r="B3496" s="14">
        <v>908</v>
      </c>
      <c r="C3496" s="12" t="s">
        <v>3638</v>
      </c>
      <c r="E3496" t="str">
        <f t="shared" si="54"/>
        <v>908-HOZ Y COSTEAN</v>
      </c>
    </row>
    <row r="3497" spans="1:5" x14ac:dyDescent="0.3">
      <c r="A3497" s="12">
        <v>22</v>
      </c>
      <c r="B3497" s="14">
        <v>909</v>
      </c>
      <c r="C3497" s="12" t="s">
        <v>3639</v>
      </c>
      <c r="E3497" t="str">
        <f t="shared" si="54"/>
        <v>909-VENCILLON</v>
      </c>
    </row>
    <row r="3498" spans="1:5" x14ac:dyDescent="0.3">
      <c r="A3498" s="12">
        <v>23</v>
      </c>
      <c r="B3498" s="14">
        <v>1</v>
      </c>
      <c r="C3498" s="12" t="s">
        <v>3640</v>
      </c>
      <c r="E3498" t="str">
        <f t="shared" si="54"/>
        <v>1-ALBANCHEZ DE MAGINA</v>
      </c>
    </row>
    <row r="3499" spans="1:5" x14ac:dyDescent="0.3">
      <c r="A3499" s="12">
        <v>23</v>
      </c>
      <c r="B3499" s="14">
        <v>2</v>
      </c>
      <c r="C3499" s="12" t="s">
        <v>3641</v>
      </c>
      <c r="E3499" t="str">
        <f t="shared" si="54"/>
        <v>2-ALCALA LA REAL</v>
      </c>
    </row>
    <row r="3500" spans="1:5" x14ac:dyDescent="0.3">
      <c r="A3500" s="12">
        <v>23</v>
      </c>
      <c r="B3500" s="14">
        <v>3</v>
      </c>
      <c r="C3500" s="12" t="s">
        <v>3642</v>
      </c>
      <c r="E3500" t="str">
        <f t="shared" si="54"/>
        <v>3-ALCAUDETE</v>
      </c>
    </row>
    <row r="3501" spans="1:5" x14ac:dyDescent="0.3">
      <c r="A3501" s="12">
        <v>23</v>
      </c>
      <c r="B3501" s="14">
        <v>4</v>
      </c>
      <c r="C3501" s="12" t="s">
        <v>3643</v>
      </c>
      <c r="E3501" t="str">
        <f t="shared" si="54"/>
        <v>4-ALDEAQUEMADA</v>
      </c>
    </row>
    <row r="3502" spans="1:5" x14ac:dyDescent="0.3">
      <c r="A3502" s="12">
        <v>23</v>
      </c>
      <c r="B3502" s="14">
        <v>5</v>
      </c>
      <c r="C3502" s="12" t="s">
        <v>3644</v>
      </c>
      <c r="E3502" t="str">
        <f t="shared" si="54"/>
        <v>5-ANDUJAR</v>
      </c>
    </row>
    <row r="3503" spans="1:5" x14ac:dyDescent="0.3">
      <c r="A3503" s="12">
        <v>23</v>
      </c>
      <c r="B3503" s="14">
        <v>6</v>
      </c>
      <c r="C3503" s="12" t="s">
        <v>3645</v>
      </c>
      <c r="E3503" t="str">
        <f t="shared" si="54"/>
        <v>6-ARJONA</v>
      </c>
    </row>
    <row r="3504" spans="1:5" x14ac:dyDescent="0.3">
      <c r="A3504" s="12">
        <v>23</v>
      </c>
      <c r="B3504" s="14">
        <v>7</v>
      </c>
      <c r="C3504" s="12" t="s">
        <v>3646</v>
      </c>
      <c r="E3504" t="str">
        <f t="shared" si="54"/>
        <v>7-ARJONILLA</v>
      </c>
    </row>
    <row r="3505" spans="1:5" x14ac:dyDescent="0.3">
      <c r="A3505" s="12">
        <v>23</v>
      </c>
      <c r="B3505" s="14">
        <v>8</v>
      </c>
      <c r="C3505" s="12" t="s">
        <v>3647</v>
      </c>
      <c r="E3505" t="str">
        <f t="shared" si="54"/>
        <v>8-ARQUILLOS</v>
      </c>
    </row>
    <row r="3506" spans="1:5" x14ac:dyDescent="0.3">
      <c r="A3506" s="12">
        <v>23</v>
      </c>
      <c r="B3506" s="14">
        <v>9</v>
      </c>
      <c r="C3506" s="12" t="s">
        <v>3648</v>
      </c>
      <c r="E3506" t="str">
        <f t="shared" si="54"/>
        <v>9-BAEZA</v>
      </c>
    </row>
    <row r="3507" spans="1:5" x14ac:dyDescent="0.3">
      <c r="A3507" s="12">
        <v>23</v>
      </c>
      <c r="B3507" s="14">
        <v>10</v>
      </c>
      <c r="C3507" s="12" t="s">
        <v>3649</v>
      </c>
      <c r="E3507" t="str">
        <f t="shared" si="54"/>
        <v>10-BAILEN</v>
      </c>
    </row>
    <row r="3508" spans="1:5" x14ac:dyDescent="0.3">
      <c r="A3508" s="12">
        <v>23</v>
      </c>
      <c r="B3508" s="14">
        <v>11</v>
      </c>
      <c r="C3508" s="12" t="s">
        <v>3650</v>
      </c>
      <c r="E3508" t="str">
        <f t="shared" si="54"/>
        <v>11-BAÑOS DE LA ENCINA</v>
      </c>
    </row>
    <row r="3509" spans="1:5" x14ac:dyDescent="0.3">
      <c r="A3509" s="12">
        <v>23</v>
      </c>
      <c r="B3509" s="14">
        <v>12</v>
      </c>
      <c r="C3509" s="12" t="s">
        <v>3651</v>
      </c>
      <c r="E3509" t="str">
        <f t="shared" si="54"/>
        <v>12-BEAS DE SEGURA</v>
      </c>
    </row>
    <row r="3510" spans="1:5" x14ac:dyDescent="0.3">
      <c r="A3510" s="12">
        <v>23</v>
      </c>
      <c r="B3510" s="14">
        <v>14</v>
      </c>
      <c r="C3510" s="12" t="s">
        <v>3652</v>
      </c>
      <c r="E3510" t="str">
        <f t="shared" si="54"/>
        <v>14-BEGIJAR</v>
      </c>
    </row>
    <row r="3511" spans="1:5" x14ac:dyDescent="0.3">
      <c r="A3511" s="12">
        <v>23</v>
      </c>
      <c r="B3511" s="14">
        <v>15</v>
      </c>
      <c r="C3511" s="12" t="s">
        <v>3653</v>
      </c>
      <c r="E3511" t="str">
        <f t="shared" si="54"/>
        <v>15-BELMEZ DE LA MORALEDA</v>
      </c>
    </row>
    <row r="3512" spans="1:5" x14ac:dyDescent="0.3">
      <c r="A3512" s="12">
        <v>23</v>
      </c>
      <c r="B3512" s="14">
        <v>16</v>
      </c>
      <c r="C3512" s="12" t="s">
        <v>3654</v>
      </c>
      <c r="E3512" t="str">
        <f t="shared" si="54"/>
        <v>16-BENATAE</v>
      </c>
    </row>
    <row r="3513" spans="1:5" x14ac:dyDescent="0.3">
      <c r="A3513" s="12">
        <v>23</v>
      </c>
      <c r="B3513" s="14">
        <v>17</v>
      </c>
      <c r="C3513" s="12" t="s">
        <v>3655</v>
      </c>
      <c r="E3513" t="str">
        <f t="shared" si="54"/>
        <v>17-CABRA DEL SANTO CRISTO</v>
      </c>
    </row>
    <row r="3514" spans="1:5" x14ac:dyDescent="0.3">
      <c r="A3514" s="12">
        <v>23</v>
      </c>
      <c r="B3514" s="14">
        <v>18</v>
      </c>
      <c r="C3514" s="12" t="s">
        <v>3656</v>
      </c>
      <c r="E3514" t="str">
        <f t="shared" si="54"/>
        <v>18-CAMBIL</v>
      </c>
    </row>
    <row r="3515" spans="1:5" x14ac:dyDescent="0.3">
      <c r="A3515" s="12">
        <v>23</v>
      </c>
      <c r="B3515" s="14">
        <v>19</v>
      </c>
      <c r="C3515" s="12" t="s">
        <v>3657</v>
      </c>
      <c r="E3515" t="str">
        <f t="shared" si="54"/>
        <v>19-CAMPILLO DE ARENAS</v>
      </c>
    </row>
    <row r="3516" spans="1:5" x14ac:dyDescent="0.3">
      <c r="A3516" s="12">
        <v>23</v>
      </c>
      <c r="B3516" s="14">
        <v>20</v>
      </c>
      <c r="C3516" s="12" t="s">
        <v>3658</v>
      </c>
      <c r="E3516" t="str">
        <f t="shared" si="54"/>
        <v>20-CANENA</v>
      </c>
    </row>
    <row r="3517" spans="1:5" x14ac:dyDescent="0.3">
      <c r="A3517" s="12">
        <v>23</v>
      </c>
      <c r="B3517" s="14">
        <v>21</v>
      </c>
      <c r="C3517" s="12" t="s">
        <v>3659</v>
      </c>
      <c r="E3517" t="str">
        <f t="shared" si="54"/>
        <v>21-CARBONEROS</v>
      </c>
    </row>
    <row r="3518" spans="1:5" x14ac:dyDescent="0.3">
      <c r="A3518" s="12">
        <v>23</v>
      </c>
      <c r="B3518" s="14">
        <v>24</v>
      </c>
      <c r="C3518" s="12" t="s">
        <v>3660</v>
      </c>
      <c r="E3518" t="str">
        <f t="shared" si="54"/>
        <v>24-CAROLINA, LA</v>
      </c>
    </row>
    <row r="3519" spans="1:5" x14ac:dyDescent="0.3">
      <c r="A3519" s="12">
        <v>23</v>
      </c>
      <c r="B3519" s="14">
        <v>25</v>
      </c>
      <c r="C3519" s="12" t="s">
        <v>3661</v>
      </c>
      <c r="E3519" t="str">
        <f t="shared" si="54"/>
        <v>25-CASTELLAR</v>
      </c>
    </row>
    <row r="3520" spans="1:5" x14ac:dyDescent="0.3">
      <c r="A3520" s="12">
        <v>23</v>
      </c>
      <c r="B3520" s="14">
        <v>26</v>
      </c>
      <c r="C3520" s="12" t="s">
        <v>3662</v>
      </c>
      <c r="E3520" t="str">
        <f t="shared" si="54"/>
        <v>26-CASTILLO DE LOCUBIN</v>
      </c>
    </row>
    <row r="3521" spans="1:5" x14ac:dyDescent="0.3">
      <c r="A3521" s="12">
        <v>23</v>
      </c>
      <c r="B3521" s="14">
        <v>27</v>
      </c>
      <c r="C3521" s="12" t="s">
        <v>3663</v>
      </c>
      <c r="E3521" t="str">
        <f t="shared" si="54"/>
        <v>27-CAZALILLA</v>
      </c>
    </row>
    <row r="3522" spans="1:5" x14ac:dyDescent="0.3">
      <c r="A3522" s="12">
        <v>23</v>
      </c>
      <c r="B3522" s="14">
        <v>28</v>
      </c>
      <c r="C3522" s="12" t="s">
        <v>3664</v>
      </c>
      <c r="E3522" t="str">
        <f t="shared" si="54"/>
        <v>28-CAZORLA</v>
      </c>
    </row>
    <row r="3523" spans="1:5" x14ac:dyDescent="0.3">
      <c r="A3523" s="12">
        <v>23</v>
      </c>
      <c r="B3523" s="14">
        <v>29</v>
      </c>
      <c r="C3523" s="12" t="s">
        <v>3665</v>
      </c>
      <c r="E3523" t="str">
        <f t="shared" ref="E3523:E3586" si="55">CONCATENATE(B3523,"-",C3523)</f>
        <v>29-CHICLANA DE SEGURA</v>
      </c>
    </row>
    <row r="3524" spans="1:5" x14ac:dyDescent="0.3">
      <c r="A3524" s="12">
        <v>23</v>
      </c>
      <c r="B3524" s="14">
        <v>30</v>
      </c>
      <c r="C3524" s="12" t="s">
        <v>3666</v>
      </c>
      <c r="E3524" t="str">
        <f t="shared" si="55"/>
        <v>30-CHILLUEVAR</v>
      </c>
    </row>
    <row r="3525" spans="1:5" x14ac:dyDescent="0.3">
      <c r="A3525" s="12">
        <v>23</v>
      </c>
      <c r="B3525" s="14">
        <v>31</v>
      </c>
      <c r="C3525" s="12" t="s">
        <v>3667</v>
      </c>
      <c r="E3525" t="str">
        <f t="shared" si="55"/>
        <v>31-ESCAÑUELA</v>
      </c>
    </row>
    <row r="3526" spans="1:5" x14ac:dyDescent="0.3">
      <c r="A3526" s="12">
        <v>23</v>
      </c>
      <c r="B3526" s="14">
        <v>32</v>
      </c>
      <c r="C3526" s="12" t="s">
        <v>3668</v>
      </c>
      <c r="E3526" t="str">
        <f t="shared" si="55"/>
        <v>32-ESPELUY</v>
      </c>
    </row>
    <row r="3527" spans="1:5" x14ac:dyDescent="0.3">
      <c r="A3527" s="12">
        <v>23</v>
      </c>
      <c r="B3527" s="14">
        <v>33</v>
      </c>
      <c r="C3527" s="12" t="s">
        <v>3669</v>
      </c>
      <c r="E3527" t="str">
        <f t="shared" si="55"/>
        <v>33-FRAILES</v>
      </c>
    </row>
    <row r="3528" spans="1:5" x14ac:dyDescent="0.3">
      <c r="A3528" s="12">
        <v>23</v>
      </c>
      <c r="B3528" s="14">
        <v>34</v>
      </c>
      <c r="C3528" s="12" t="s">
        <v>3670</v>
      </c>
      <c r="E3528" t="str">
        <f t="shared" si="55"/>
        <v>34-FUENSANTA DE MARTOS</v>
      </c>
    </row>
    <row r="3529" spans="1:5" x14ac:dyDescent="0.3">
      <c r="A3529" s="12">
        <v>23</v>
      </c>
      <c r="B3529" s="14">
        <v>35</v>
      </c>
      <c r="C3529" s="12" t="s">
        <v>3671</v>
      </c>
      <c r="E3529" t="str">
        <f t="shared" si="55"/>
        <v>35-FUERTE DEL REY</v>
      </c>
    </row>
    <row r="3530" spans="1:5" x14ac:dyDescent="0.3">
      <c r="A3530" s="12">
        <v>23</v>
      </c>
      <c r="B3530" s="14">
        <v>37</v>
      </c>
      <c r="C3530" s="12" t="s">
        <v>3672</v>
      </c>
      <c r="E3530" t="str">
        <f t="shared" si="55"/>
        <v>37-GENAVE</v>
      </c>
    </row>
    <row r="3531" spans="1:5" x14ac:dyDescent="0.3">
      <c r="A3531" s="12">
        <v>23</v>
      </c>
      <c r="B3531" s="14">
        <v>38</v>
      </c>
      <c r="C3531" s="12" t="s">
        <v>3673</v>
      </c>
      <c r="E3531" t="str">
        <f t="shared" si="55"/>
        <v>38-GUARDIA DE JAEN, LA</v>
      </c>
    </row>
    <row r="3532" spans="1:5" x14ac:dyDescent="0.3">
      <c r="A3532" s="12">
        <v>23</v>
      </c>
      <c r="B3532" s="14">
        <v>39</v>
      </c>
      <c r="C3532" s="12" t="s">
        <v>3674</v>
      </c>
      <c r="E3532" t="str">
        <f t="shared" si="55"/>
        <v>39-GUARROMAN</v>
      </c>
    </row>
    <row r="3533" spans="1:5" x14ac:dyDescent="0.3">
      <c r="A3533" s="12">
        <v>23</v>
      </c>
      <c r="B3533" s="14">
        <v>40</v>
      </c>
      <c r="C3533" s="12" t="s">
        <v>3675</v>
      </c>
      <c r="E3533" t="str">
        <f t="shared" si="55"/>
        <v>40-LAHIGUERA</v>
      </c>
    </row>
    <row r="3534" spans="1:5" x14ac:dyDescent="0.3">
      <c r="A3534" s="12">
        <v>23</v>
      </c>
      <c r="B3534" s="14">
        <v>41</v>
      </c>
      <c r="C3534" s="12" t="s">
        <v>3676</v>
      </c>
      <c r="E3534" t="str">
        <f t="shared" si="55"/>
        <v>41-HIGUERA DE CALATRAVA</v>
      </c>
    </row>
    <row r="3535" spans="1:5" x14ac:dyDescent="0.3">
      <c r="A3535" s="12">
        <v>23</v>
      </c>
      <c r="B3535" s="14">
        <v>42</v>
      </c>
      <c r="C3535" s="12" t="s">
        <v>3677</v>
      </c>
      <c r="E3535" t="str">
        <f t="shared" si="55"/>
        <v>42-HINOJARES</v>
      </c>
    </row>
    <row r="3536" spans="1:5" x14ac:dyDescent="0.3">
      <c r="A3536" s="12">
        <v>23</v>
      </c>
      <c r="B3536" s="14">
        <v>43</v>
      </c>
      <c r="C3536" s="12" t="s">
        <v>3678</v>
      </c>
      <c r="E3536" t="str">
        <f t="shared" si="55"/>
        <v>43-HORNOS</v>
      </c>
    </row>
    <row r="3537" spans="1:5" x14ac:dyDescent="0.3">
      <c r="A3537" s="12">
        <v>23</v>
      </c>
      <c r="B3537" s="14">
        <v>44</v>
      </c>
      <c r="C3537" s="12" t="s">
        <v>3679</v>
      </c>
      <c r="E3537" t="str">
        <f t="shared" si="55"/>
        <v>44-HUELMA</v>
      </c>
    </row>
    <row r="3538" spans="1:5" x14ac:dyDescent="0.3">
      <c r="A3538" s="12">
        <v>23</v>
      </c>
      <c r="B3538" s="14">
        <v>45</v>
      </c>
      <c r="C3538" s="12" t="s">
        <v>3680</v>
      </c>
      <c r="E3538" t="str">
        <f t="shared" si="55"/>
        <v>45-HUESA</v>
      </c>
    </row>
    <row r="3539" spans="1:5" x14ac:dyDescent="0.3">
      <c r="A3539" s="12">
        <v>23</v>
      </c>
      <c r="B3539" s="14">
        <v>46</v>
      </c>
      <c r="C3539" s="12" t="s">
        <v>3681</v>
      </c>
      <c r="E3539" t="str">
        <f t="shared" si="55"/>
        <v>46-IBROS</v>
      </c>
    </row>
    <row r="3540" spans="1:5" x14ac:dyDescent="0.3">
      <c r="A3540" s="12">
        <v>23</v>
      </c>
      <c r="B3540" s="14">
        <v>47</v>
      </c>
      <c r="C3540" s="12" t="s">
        <v>3682</v>
      </c>
      <c r="E3540" t="str">
        <f t="shared" si="55"/>
        <v>47-IRUELA, LA</v>
      </c>
    </row>
    <row r="3541" spans="1:5" x14ac:dyDescent="0.3">
      <c r="A3541" s="12">
        <v>23</v>
      </c>
      <c r="B3541" s="14">
        <v>48</v>
      </c>
      <c r="C3541" s="12" t="s">
        <v>3683</v>
      </c>
      <c r="E3541" t="str">
        <f t="shared" si="55"/>
        <v>48-IZNATORAF</v>
      </c>
    </row>
    <row r="3542" spans="1:5" x14ac:dyDescent="0.3">
      <c r="A3542" s="12">
        <v>23</v>
      </c>
      <c r="B3542" s="14">
        <v>49</v>
      </c>
      <c r="C3542" s="12" t="s">
        <v>3684</v>
      </c>
      <c r="E3542" t="str">
        <f t="shared" si="55"/>
        <v>49-JABALQUINTO</v>
      </c>
    </row>
    <row r="3543" spans="1:5" x14ac:dyDescent="0.3">
      <c r="A3543" s="12">
        <v>23</v>
      </c>
      <c r="B3543" s="14">
        <v>50</v>
      </c>
      <c r="C3543" s="12" t="s">
        <v>132</v>
      </c>
      <c r="E3543" t="str">
        <f t="shared" si="55"/>
        <v>50-JAEN</v>
      </c>
    </row>
    <row r="3544" spans="1:5" x14ac:dyDescent="0.3">
      <c r="A3544" s="12">
        <v>23</v>
      </c>
      <c r="B3544" s="14">
        <v>51</v>
      </c>
      <c r="C3544" s="12" t="s">
        <v>3685</v>
      </c>
      <c r="E3544" t="str">
        <f t="shared" si="55"/>
        <v>51-JAMILENA</v>
      </c>
    </row>
    <row r="3545" spans="1:5" x14ac:dyDescent="0.3">
      <c r="A3545" s="12">
        <v>23</v>
      </c>
      <c r="B3545" s="14">
        <v>52</v>
      </c>
      <c r="C3545" s="12" t="s">
        <v>3686</v>
      </c>
      <c r="E3545" t="str">
        <f t="shared" si="55"/>
        <v>52-JIMENA</v>
      </c>
    </row>
    <row r="3546" spans="1:5" x14ac:dyDescent="0.3">
      <c r="A3546" s="12">
        <v>23</v>
      </c>
      <c r="B3546" s="14">
        <v>53</v>
      </c>
      <c r="C3546" s="12" t="s">
        <v>3687</v>
      </c>
      <c r="E3546" t="str">
        <f t="shared" si="55"/>
        <v>53-JODAR</v>
      </c>
    </row>
    <row r="3547" spans="1:5" x14ac:dyDescent="0.3">
      <c r="A3547" s="12">
        <v>23</v>
      </c>
      <c r="B3547" s="14">
        <v>54</v>
      </c>
      <c r="C3547" s="12" t="s">
        <v>3688</v>
      </c>
      <c r="E3547" t="str">
        <f t="shared" si="55"/>
        <v>54-LARVA</v>
      </c>
    </row>
    <row r="3548" spans="1:5" x14ac:dyDescent="0.3">
      <c r="A3548" s="12">
        <v>23</v>
      </c>
      <c r="B3548" s="14">
        <v>55</v>
      </c>
      <c r="C3548" s="12" t="s">
        <v>3689</v>
      </c>
      <c r="E3548" t="str">
        <f t="shared" si="55"/>
        <v>55-LINARES</v>
      </c>
    </row>
    <row r="3549" spans="1:5" x14ac:dyDescent="0.3">
      <c r="A3549" s="12">
        <v>23</v>
      </c>
      <c r="B3549" s="14">
        <v>56</v>
      </c>
      <c r="C3549" s="12" t="s">
        <v>3690</v>
      </c>
      <c r="E3549" t="str">
        <f t="shared" si="55"/>
        <v>56-LOPERA</v>
      </c>
    </row>
    <row r="3550" spans="1:5" x14ac:dyDescent="0.3">
      <c r="A3550" s="12">
        <v>23</v>
      </c>
      <c r="B3550" s="14">
        <v>57</v>
      </c>
      <c r="C3550" s="12" t="s">
        <v>3691</v>
      </c>
      <c r="E3550" t="str">
        <f t="shared" si="55"/>
        <v>57-LUPION</v>
      </c>
    </row>
    <row r="3551" spans="1:5" x14ac:dyDescent="0.3">
      <c r="A3551" s="12">
        <v>23</v>
      </c>
      <c r="B3551" s="14">
        <v>58</v>
      </c>
      <c r="C3551" s="12" t="s">
        <v>3692</v>
      </c>
      <c r="E3551" t="str">
        <f t="shared" si="55"/>
        <v>58-MANCHA REAL</v>
      </c>
    </row>
    <row r="3552" spans="1:5" x14ac:dyDescent="0.3">
      <c r="A3552" s="12">
        <v>23</v>
      </c>
      <c r="B3552" s="14">
        <v>59</v>
      </c>
      <c r="C3552" s="12" t="s">
        <v>3693</v>
      </c>
      <c r="E3552" t="str">
        <f t="shared" si="55"/>
        <v>59-MARMOLEJO</v>
      </c>
    </row>
    <row r="3553" spans="1:5" x14ac:dyDescent="0.3">
      <c r="A3553" s="12">
        <v>23</v>
      </c>
      <c r="B3553" s="14">
        <v>60</v>
      </c>
      <c r="C3553" s="12" t="s">
        <v>3694</v>
      </c>
      <c r="E3553" t="str">
        <f t="shared" si="55"/>
        <v>60-MARTOS</v>
      </c>
    </row>
    <row r="3554" spans="1:5" x14ac:dyDescent="0.3">
      <c r="A3554" s="12">
        <v>23</v>
      </c>
      <c r="B3554" s="14">
        <v>61</v>
      </c>
      <c r="C3554" s="12" t="s">
        <v>3695</v>
      </c>
      <c r="E3554" t="str">
        <f t="shared" si="55"/>
        <v>61-MENGIBAR</v>
      </c>
    </row>
    <row r="3555" spans="1:5" x14ac:dyDescent="0.3">
      <c r="A3555" s="12">
        <v>23</v>
      </c>
      <c r="B3555" s="14">
        <v>62</v>
      </c>
      <c r="C3555" s="12" t="s">
        <v>3696</v>
      </c>
      <c r="E3555" t="str">
        <f t="shared" si="55"/>
        <v>62-MONTIZON</v>
      </c>
    </row>
    <row r="3556" spans="1:5" x14ac:dyDescent="0.3">
      <c r="A3556" s="12">
        <v>23</v>
      </c>
      <c r="B3556" s="14">
        <v>63</v>
      </c>
      <c r="C3556" s="12" t="s">
        <v>3697</v>
      </c>
      <c r="E3556" t="str">
        <f t="shared" si="55"/>
        <v>63-NAVAS DE SAN JUAN</v>
      </c>
    </row>
    <row r="3557" spans="1:5" x14ac:dyDescent="0.3">
      <c r="A3557" s="12">
        <v>23</v>
      </c>
      <c r="B3557" s="14">
        <v>64</v>
      </c>
      <c r="C3557" s="12" t="s">
        <v>3698</v>
      </c>
      <c r="E3557" t="str">
        <f t="shared" si="55"/>
        <v>64-NOALEJO</v>
      </c>
    </row>
    <row r="3558" spans="1:5" x14ac:dyDescent="0.3">
      <c r="A3558" s="12">
        <v>23</v>
      </c>
      <c r="B3558" s="14">
        <v>65</v>
      </c>
      <c r="C3558" s="12" t="s">
        <v>3699</v>
      </c>
      <c r="E3558" t="str">
        <f t="shared" si="55"/>
        <v>65-ORCERA</v>
      </c>
    </row>
    <row r="3559" spans="1:5" x14ac:dyDescent="0.3">
      <c r="A3559" s="12">
        <v>23</v>
      </c>
      <c r="B3559" s="14">
        <v>66</v>
      </c>
      <c r="C3559" s="12" t="s">
        <v>3700</v>
      </c>
      <c r="E3559" t="str">
        <f t="shared" si="55"/>
        <v>66-PEAL DE BECERRO</v>
      </c>
    </row>
    <row r="3560" spans="1:5" x14ac:dyDescent="0.3">
      <c r="A3560" s="12">
        <v>23</v>
      </c>
      <c r="B3560" s="14">
        <v>67</v>
      </c>
      <c r="C3560" s="12" t="s">
        <v>3701</v>
      </c>
      <c r="E3560" t="str">
        <f t="shared" si="55"/>
        <v>67-PEGALAJAR</v>
      </c>
    </row>
    <row r="3561" spans="1:5" x14ac:dyDescent="0.3">
      <c r="A3561" s="12">
        <v>23</v>
      </c>
      <c r="B3561" s="14">
        <v>69</v>
      </c>
      <c r="C3561" s="12" t="s">
        <v>3702</v>
      </c>
      <c r="E3561" t="str">
        <f t="shared" si="55"/>
        <v>69-PORCUNA</v>
      </c>
    </row>
    <row r="3562" spans="1:5" x14ac:dyDescent="0.3">
      <c r="A3562" s="12">
        <v>23</v>
      </c>
      <c r="B3562" s="14">
        <v>70</v>
      </c>
      <c r="C3562" s="12" t="s">
        <v>3703</v>
      </c>
      <c r="E3562" t="str">
        <f t="shared" si="55"/>
        <v>70-POZO ALCON</v>
      </c>
    </row>
    <row r="3563" spans="1:5" x14ac:dyDescent="0.3">
      <c r="A3563" s="12">
        <v>23</v>
      </c>
      <c r="B3563" s="14">
        <v>71</v>
      </c>
      <c r="C3563" s="12" t="s">
        <v>3704</v>
      </c>
      <c r="E3563" t="str">
        <f t="shared" si="55"/>
        <v>71-PUENTE DE GENAVE</v>
      </c>
    </row>
    <row r="3564" spans="1:5" x14ac:dyDescent="0.3">
      <c r="A3564" s="12">
        <v>23</v>
      </c>
      <c r="B3564" s="14">
        <v>72</v>
      </c>
      <c r="C3564" s="12" t="s">
        <v>3705</v>
      </c>
      <c r="E3564" t="str">
        <f t="shared" si="55"/>
        <v>72-PUERTA DE SEGURA, LA</v>
      </c>
    </row>
    <row r="3565" spans="1:5" x14ac:dyDescent="0.3">
      <c r="A3565" s="12">
        <v>23</v>
      </c>
      <c r="B3565" s="14">
        <v>73</v>
      </c>
      <c r="C3565" s="12" t="s">
        <v>3706</v>
      </c>
      <c r="E3565" t="str">
        <f t="shared" si="55"/>
        <v>73-QUESADA</v>
      </c>
    </row>
    <row r="3566" spans="1:5" x14ac:dyDescent="0.3">
      <c r="A3566" s="12">
        <v>23</v>
      </c>
      <c r="B3566" s="14">
        <v>74</v>
      </c>
      <c r="C3566" s="12" t="s">
        <v>3707</v>
      </c>
      <c r="E3566" t="str">
        <f t="shared" si="55"/>
        <v>74-RUS</v>
      </c>
    </row>
    <row r="3567" spans="1:5" x14ac:dyDescent="0.3">
      <c r="A3567" s="12">
        <v>23</v>
      </c>
      <c r="B3567" s="14">
        <v>75</v>
      </c>
      <c r="C3567" s="12" t="s">
        <v>3708</v>
      </c>
      <c r="E3567" t="str">
        <f t="shared" si="55"/>
        <v>75-SABIOTE</v>
      </c>
    </row>
    <row r="3568" spans="1:5" x14ac:dyDescent="0.3">
      <c r="A3568" s="12">
        <v>23</v>
      </c>
      <c r="B3568" s="14">
        <v>76</v>
      </c>
      <c r="C3568" s="12" t="s">
        <v>3709</v>
      </c>
      <c r="E3568" t="str">
        <f t="shared" si="55"/>
        <v>76-SANTA ELENA</v>
      </c>
    </row>
    <row r="3569" spans="1:5" x14ac:dyDescent="0.3">
      <c r="A3569" s="12">
        <v>23</v>
      </c>
      <c r="B3569" s="14">
        <v>77</v>
      </c>
      <c r="C3569" s="12" t="s">
        <v>3710</v>
      </c>
      <c r="E3569" t="str">
        <f t="shared" si="55"/>
        <v>77-SANTIAGO DE CALATRAVA</v>
      </c>
    </row>
    <row r="3570" spans="1:5" x14ac:dyDescent="0.3">
      <c r="A3570" s="12">
        <v>23</v>
      </c>
      <c r="B3570" s="14">
        <v>79</v>
      </c>
      <c r="C3570" s="12" t="s">
        <v>3711</v>
      </c>
      <c r="E3570" t="str">
        <f t="shared" si="55"/>
        <v>79-SANTISTEBAN DEL PUERTO</v>
      </c>
    </row>
    <row r="3571" spans="1:5" x14ac:dyDescent="0.3">
      <c r="A3571" s="12">
        <v>23</v>
      </c>
      <c r="B3571" s="14">
        <v>80</v>
      </c>
      <c r="C3571" s="12" t="s">
        <v>3712</v>
      </c>
      <c r="E3571" t="str">
        <f t="shared" si="55"/>
        <v>80-SANTO TOME</v>
      </c>
    </row>
    <row r="3572" spans="1:5" x14ac:dyDescent="0.3">
      <c r="A3572" s="12">
        <v>23</v>
      </c>
      <c r="B3572" s="14">
        <v>81</v>
      </c>
      <c r="C3572" s="12" t="s">
        <v>3713</v>
      </c>
      <c r="E3572" t="str">
        <f t="shared" si="55"/>
        <v>81-SEGURA DE LA SIERRA</v>
      </c>
    </row>
    <row r="3573" spans="1:5" x14ac:dyDescent="0.3">
      <c r="A3573" s="12">
        <v>23</v>
      </c>
      <c r="B3573" s="14">
        <v>82</v>
      </c>
      <c r="C3573" s="12" t="s">
        <v>3714</v>
      </c>
      <c r="E3573" t="str">
        <f t="shared" si="55"/>
        <v>82-SILES</v>
      </c>
    </row>
    <row r="3574" spans="1:5" x14ac:dyDescent="0.3">
      <c r="A3574" s="12">
        <v>23</v>
      </c>
      <c r="B3574" s="14">
        <v>84</v>
      </c>
      <c r="C3574" s="12" t="s">
        <v>3715</v>
      </c>
      <c r="E3574" t="str">
        <f t="shared" si="55"/>
        <v>84-SORIHUELA DEL GUADALIMAR</v>
      </c>
    </row>
    <row r="3575" spans="1:5" x14ac:dyDescent="0.3">
      <c r="A3575" s="12">
        <v>23</v>
      </c>
      <c r="B3575" s="14">
        <v>85</v>
      </c>
      <c r="C3575" s="12" t="s">
        <v>3716</v>
      </c>
      <c r="E3575" t="str">
        <f t="shared" si="55"/>
        <v>85-TORREBLASCOPEDRO</v>
      </c>
    </row>
    <row r="3576" spans="1:5" x14ac:dyDescent="0.3">
      <c r="A3576" s="12">
        <v>23</v>
      </c>
      <c r="B3576" s="14">
        <v>86</v>
      </c>
      <c r="C3576" s="12" t="s">
        <v>3717</v>
      </c>
      <c r="E3576" t="str">
        <f t="shared" si="55"/>
        <v>86-TORRE DEL CAMPO</v>
      </c>
    </row>
    <row r="3577" spans="1:5" x14ac:dyDescent="0.3">
      <c r="A3577" s="12">
        <v>23</v>
      </c>
      <c r="B3577" s="14">
        <v>87</v>
      </c>
      <c r="C3577" s="12" t="s">
        <v>3718</v>
      </c>
      <c r="E3577" t="str">
        <f t="shared" si="55"/>
        <v>87-TORREDONJIMENO</v>
      </c>
    </row>
    <row r="3578" spans="1:5" x14ac:dyDescent="0.3">
      <c r="A3578" s="12">
        <v>23</v>
      </c>
      <c r="B3578" s="14">
        <v>88</v>
      </c>
      <c r="C3578" s="12" t="s">
        <v>3719</v>
      </c>
      <c r="E3578" t="str">
        <f t="shared" si="55"/>
        <v>88-TORREPEROGIL</v>
      </c>
    </row>
    <row r="3579" spans="1:5" x14ac:dyDescent="0.3">
      <c r="A3579" s="12">
        <v>23</v>
      </c>
      <c r="B3579" s="14">
        <v>90</v>
      </c>
      <c r="C3579" s="12" t="s">
        <v>3720</v>
      </c>
      <c r="E3579" t="str">
        <f t="shared" si="55"/>
        <v>90-TORRES</v>
      </c>
    </row>
    <row r="3580" spans="1:5" x14ac:dyDescent="0.3">
      <c r="A3580" s="12">
        <v>23</v>
      </c>
      <c r="B3580" s="14">
        <v>91</v>
      </c>
      <c r="C3580" s="12" t="s">
        <v>3721</v>
      </c>
      <c r="E3580" t="str">
        <f t="shared" si="55"/>
        <v>91-TORRES DE ALBANCHEZ</v>
      </c>
    </row>
    <row r="3581" spans="1:5" x14ac:dyDescent="0.3">
      <c r="A3581" s="12">
        <v>23</v>
      </c>
      <c r="B3581" s="14">
        <v>92</v>
      </c>
      <c r="C3581" s="12" t="s">
        <v>3722</v>
      </c>
      <c r="E3581" t="str">
        <f t="shared" si="55"/>
        <v>92-UBEDA</v>
      </c>
    </row>
    <row r="3582" spans="1:5" x14ac:dyDescent="0.3">
      <c r="A3582" s="12">
        <v>23</v>
      </c>
      <c r="B3582" s="14">
        <v>93</v>
      </c>
      <c r="C3582" s="12" t="s">
        <v>3723</v>
      </c>
      <c r="E3582" t="str">
        <f t="shared" si="55"/>
        <v>93-VALDEPEÑAS DE JAEN</v>
      </c>
    </row>
    <row r="3583" spans="1:5" x14ac:dyDescent="0.3">
      <c r="A3583" s="12">
        <v>23</v>
      </c>
      <c r="B3583" s="14">
        <v>94</v>
      </c>
      <c r="C3583" s="12" t="s">
        <v>3724</v>
      </c>
      <c r="E3583" t="str">
        <f t="shared" si="55"/>
        <v>94-VILCHES</v>
      </c>
    </row>
    <row r="3584" spans="1:5" x14ac:dyDescent="0.3">
      <c r="A3584" s="12">
        <v>23</v>
      </c>
      <c r="B3584" s="14">
        <v>95</v>
      </c>
      <c r="C3584" s="12" t="s">
        <v>3725</v>
      </c>
      <c r="E3584" t="str">
        <f t="shared" si="55"/>
        <v>95-VILLACARRILLO</v>
      </c>
    </row>
    <row r="3585" spans="1:5" x14ac:dyDescent="0.3">
      <c r="A3585" s="12">
        <v>23</v>
      </c>
      <c r="B3585" s="14">
        <v>96</v>
      </c>
      <c r="C3585" s="12" t="s">
        <v>3726</v>
      </c>
      <c r="E3585" t="str">
        <f t="shared" si="55"/>
        <v>96-VILLANUEVA DE LA REINA</v>
      </c>
    </row>
    <row r="3586" spans="1:5" x14ac:dyDescent="0.3">
      <c r="A3586" s="12">
        <v>23</v>
      </c>
      <c r="B3586" s="14">
        <v>97</v>
      </c>
      <c r="C3586" s="12" t="s">
        <v>3727</v>
      </c>
      <c r="E3586" t="str">
        <f t="shared" si="55"/>
        <v>97-VILLANUEVA DEL ARZOBISPO</v>
      </c>
    </row>
    <row r="3587" spans="1:5" x14ac:dyDescent="0.3">
      <c r="A3587" s="12">
        <v>23</v>
      </c>
      <c r="B3587" s="14">
        <v>98</v>
      </c>
      <c r="C3587" s="12" t="s">
        <v>3728</v>
      </c>
      <c r="E3587" t="str">
        <f t="shared" ref="E3587:E3650" si="56">CONCATENATE(B3587,"-",C3587)</f>
        <v>98-VILLARDOMPARDO</v>
      </c>
    </row>
    <row r="3588" spans="1:5" x14ac:dyDescent="0.3">
      <c r="A3588" s="12">
        <v>23</v>
      </c>
      <c r="B3588" s="14">
        <v>99</v>
      </c>
      <c r="C3588" s="12" t="s">
        <v>3729</v>
      </c>
      <c r="E3588" t="str">
        <f t="shared" si="56"/>
        <v>99-VILLARES, LOS</v>
      </c>
    </row>
    <row r="3589" spans="1:5" x14ac:dyDescent="0.3">
      <c r="A3589" s="12">
        <v>23</v>
      </c>
      <c r="B3589" s="14">
        <v>101</v>
      </c>
      <c r="C3589" s="12" t="s">
        <v>3730</v>
      </c>
      <c r="E3589" t="str">
        <f t="shared" si="56"/>
        <v>101-VILLARRODRIGO</v>
      </c>
    </row>
    <row r="3590" spans="1:5" x14ac:dyDescent="0.3">
      <c r="A3590" s="12">
        <v>23</v>
      </c>
      <c r="B3590" s="14">
        <v>901</v>
      </c>
      <c r="C3590" s="12" t="s">
        <v>3731</v>
      </c>
      <c r="E3590" t="str">
        <f t="shared" si="56"/>
        <v>901-CARCHELES</v>
      </c>
    </row>
    <row r="3591" spans="1:5" x14ac:dyDescent="0.3">
      <c r="A3591" s="12">
        <v>23</v>
      </c>
      <c r="B3591" s="14">
        <v>902</v>
      </c>
      <c r="C3591" s="12" t="s">
        <v>3732</v>
      </c>
      <c r="E3591" t="str">
        <f t="shared" si="56"/>
        <v>902-BEDMAR Y GARCIEZ</v>
      </c>
    </row>
    <row r="3592" spans="1:5" x14ac:dyDescent="0.3">
      <c r="A3592" s="12">
        <v>23</v>
      </c>
      <c r="B3592" s="14">
        <v>903</v>
      </c>
      <c r="C3592" s="12" t="s">
        <v>3733</v>
      </c>
      <c r="E3592" t="str">
        <f t="shared" si="56"/>
        <v>903-VILLATORRES</v>
      </c>
    </row>
    <row r="3593" spans="1:5" x14ac:dyDescent="0.3">
      <c r="A3593" s="12">
        <v>23</v>
      </c>
      <c r="B3593" s="14">
        <v>904</v>
      </c>
      <c r="C3593" s="12" t="s">
        <v>3734</v>
      </c>
      <c r="E3593" t="str">
        <f t="shared" si="56"/>
        <v>904-SANTIAGO-PONTONES</v>
      </c>
    </row>
    <row r="3594" spans="1:5" x14ac:dyDescent="0.3">
      <c r="A3594" s="12">
        <v>23</v>
      </c>
      <c r="B3594" s="14">
        <v>905</v>
      </c>
      <c r="C3594" s="12" t="s">
        <v>3735</v>
      </c>
      <c r="E3594" t="str">
        <f t="shared" si="56"/>
        <v>905-ARROYO DEL OJANCO</v>
      </c>
    </row>
    <row r="3595" spans="1:5" x14ac:dyDescent="0.3">
      <c r="A3595" s="12">
        <v>24</v>
      </c>
      <c r="B3595" s="14">
        <v>1</v>
      </c>
      <c r="C3595" s="12" t="s">
        <v>3736</v>
      </c>
      <c r="E3595" t="str">
        <f t="shared" si="56"/>
        <v>1-ACEBEDO</v>
      </c>
    </row>
    <row r="3596" spans="1:5" x14ac:dyDescent="0.3">
      <c r="A3596" s="12">
        <v>24</v>
      </c>
      <c r="B3596" s="14">
        <v>2</v>
      </c>
      <c r="C3596" s="12" t="s">
        <v>3737</v>
      </c>
      <c r="E3596" t="str">
        <f t="shared" si="56"/>
        <v>2-ALGADEFE</v>
      </c>
    </row>
    <row r="3597" spans="1:5" x14ac:dyDescent="0.3">
      <c r="A3597" s="12">
        <v>24</v>
      </c>
      <c r="B3597" s="14">
        <v>3</v>
      </c>
      <c r="C3597" s="12" t="s">
        <v>3738</v>
      </c>
      <c r="E3597" t="str">
        <f t="shared" si="56"/>
        <v>3-ALIJA DEL INFANTADO</v>
      </c>
    </row>
    <row r="3598" spans="1:5" x14ac:dyDescent="0.3">
      <c r="A3598" s="12">
        <v>24</v>
      </c>
      <c r="B3598" s="14">
        <v>4</v>
      </c>
      <c r="C3598" s="12" t="s">
        <v>3739</v>
      </c>
      <c r="E3598" t="str">
        <f t="shared" si="56"/>
        <v>4-ALMANZA</v>
      </c>
    </row>
    <row r="3599" spans="1:5" x14ac:dyDescent="0.3">
      <c r="A3599" s="12">
        <v>24</v>
      </c>
      <c r="B3599" s="14">
        <v>5</v>
      </c>
      <c r="C3599" s="12" t="s">
        <v>3740</v>
      </c>
      <c r="E3599" t="str">
        <f t="shared" si="56"/>
        <v>5-ANTIGUA, LA</v>
      </c>
    </row>
    <row r="3600" spans="1:5" x14ac:dyDescent="0.3">
      <c r="A3600" s="12">
        <v>24</v>
      </c>
      <c r="B3600" s="14">
        <v>6</v>
      </c>
      <c r="C3600" s="12" t="s">
        <v>3741</v>
      </c>
      <c r="E3600" t="str">
        <f t="shared" si="56"/>
        <v>6-ARDON</v>
      </c>
    </row>
    <row r="3601" spans="1:5" x14ac:dyDescent="0.3">
      <c r="A3601" s="12">
        <v>24</v>
      </c>
      <c r="B3601" s="14">
        <v>7</v>
      </c>
      <c r="C3601" s="12" t="s">
        <v>3742</v>
      </c>
      <c r="E3601" t="str">
        <f t="shared" si="56"/>
        <v>7-ARGANZA</v>
      </c>
    </row>
    <row r="3602" spans="1:5" x14ac:dyDescent="0.3">
      <c r="A3602" s="12">
        <v>24</v>
      </c>
      <c r="B3602" s="14">
        <v>8</v>
      </c>
      <c r="C3602" s="12" t="s">
        <v>3743</v>
      </c>
      <c r="E3602" t="str">
        <f t="shared" si="56"/>
        <v>8-ASTORGA</v>
      </c>
    </row>
    <row r="3603" spans="1:5" x14ac:dyDescent="0.3">
      <c r="A3603" s="12">
        <v>24</v>
      </c>
      <c r="B3603" s="14">
        <v>9</v>
      </c>
      <c r="C3603" s="12" t="s">
        <v>3744</v>
      </c>
      <c r="E3603" t="str">
        <f t="shared" si="56"/>
        <v>9-BALBOA</v>
      </c>
    </row>
    <row r="3604" spans="1:5" x14ac:dyDescent="0.3">
      <c r="A3604" s="12">
        <v>24</v>
      </c>
      <c r="B3604" s="14">
        <v>10</v>
      </c>
      <c r="C3604" s="12" t="s">
        <v>3745</v>
      </c>
      <c r="E3604" t="str">
        <f t="shared" si="56"/>
        <v>10-BAÑEZA, LA</v>
      </c>
    </row>
    <row r="3605" spans="1:5" x14ac:dyDescent="0.3">
      <c r="A3605" s="12">
        <v>24</v>
      </c>
      <c r="B3605" s="14">
        <v>11</v>
      </c>
      <c r="C3605" s="12" t="s">
        <v>3746</v>
      </c>
      <c r="E3605" t="str">
        <f t="shared" si="56"/>
        <v>11-BARJAS</v>
      </c>
    </row>
    <row r="3606" spans="1:5" x14ac:dyDescent="0.3">
      <c r="A3606" s="12">
        <v>24</v>
      </c>
      <c r="B3606" s="14">
        <v>12</v>
      </c>
      <c r="C3606" s="12" t="s">
        <v>3747</v>
      </c>
      <c r="E3606" t="str">
        <f t="shared" si="56"/>
        <v>12-BARRIOS DE LUNA, LOS</v>
      </c>
    </row>
    <row r="3607" spans="1:5" x14ac:dyDescent="0.3">
      <c r="A3607" s="12">
        <v>24</v>
      </c>
      <c r="B3607" s="14">
        <v>14</v>
      </c>
      <c r="C3607" s="12" t="s">
        <v>3748</v>
      </c>
      <c r="E3607" t="str">
        <f t="shared" si="56"/>
        <v>14-BEMBIBRE</v>
      </c>
    </row>
    <row r="3608" spans="1:5" x14ac:dyDescent="0.3">
      <c r="A3608" s="12">
        <v>24</v>
      </c>
      <c r="B3608" s="14">
        <v>15</v>
      </c>
      <c r="C3608" s="12" t="s">
        <v>3749</v>
      </c>
      <c r="E3608" t="str">
        <f t="shared" si="56"/>
        <v>15-BENAVIDES</v>
      </c>
    </row>
    <row r="3609" spans="1:5" x14ac:dyDescent="0.3">
      <c r="A3609" s="12">
        <v>24</v>
      </c>
      <c r="B3609" s="14">
        <v>16</v>
      </c>
      <c r="C3609" s="12" t="s">
        <v>3750</v>
      </c>
      <c r="E3609" t="str">
        <f t="shared" si="56"/>
        <v>16-BENUZA</v>
      </c>
    </row>
    <row r="3610" spans="1:5" x14ac:dyDescent="0.3">
      <c r="A3610" s="12">
        <v>24</v>
      </c>
      <c r="B3610" s="14">
        <v>17</v>
      </c>
      <c r="C3610" s="12" t="s">
        <v>3751</v>
      </c>
      <c r="E3610" t="str">
        <f t="shared" si="56"/>
        <v>17-BERCIANOS DEL PARAMO</v>
      </c>
    </row>
    <row r="3611" spans="1:5" x14ac:dyDescent="0.3">
      <c r="A3611" s="12">
        <v>24</v>
      </c>
      <c r="B3611" s="14">
        <v>18</v>
      </c>
      <c r="C3611" s="12" t="s">
        <v>3752</v>
      </c>
      <c r="E3611" t="str">
        <f t="shared" si="56"/>
        <v>18-BERCIANOS DEL REAL CAMINO</v>
      </c>
    </row>
    <row r="3612" spans="1:5" x14ac:dyDescent="0.3">
      <c r="A3612" s="12">
        <v>24</v>
      </c>
      <c r="B3612" s="14">
        <v>19</v>
      </c>
      <c r="C3612" s="12" t="s">
        <v>3753</v>
      </c>
      <c r="E3612" t="str">
        <f t="shared" si="56"/>
        <v>19-BERLANGA DEL BIERZO</v>
      </c>
    </row>
    <row r="3613" spans="1:5" x14ac:dyDescent="0.3">
      <c r="A3613" s="12">
        <v>24</v>
      </c>
      <c r="B3613" s="14">
        <v>20</v>
      </c>
      <c r="C3613" s="12" t="s">
        <v>3754</v>
      </c>
      <c r="E3613" t="str">
        <f t="shared" si="56"/>
        <v>20-BOCA DE HUERGANO</v>
      </c>
    </row>
    <row r="3614" spans="1:5" x14ac:dyDescent="0.3">
      <c r="A3614" s="12">
        <v>24</v>
      </c>
      <c r="B3614" s="14">
        <v>21</v>
      </c>
      <c r="C3614" s="12" t="s">
        <v>3755</v>
      </c>
      <c r="E3614" t="str">
        <f t="shared" si="56"/>
        <v>21-BOÑAR</v>
      </c>
    </row>
    <row r="3615" spans="1:5" x14ac:dyDescent="0.3">
      <c r="A3615" s="12">
        <v>24</v>
      </c>
      <c r="B3615" s="14">
        <v>22</v>
      </c>
      <c r="C3615" s="12" t="s">
        <v>3756</v>
      </c>
      <c r="E3615" t="str">
        <f t="shared" si="56"/>
        <v>22-BORRENES</v>
      </c>
    </row>
    <row r="3616" spans="1:5" x14ac:dyDescent="0.3">
      <c r="A3616" s="12">
        <v>24</v>
      </c>
      <c r="B3616" s="14">
        <v>23</v>
      </c>
      <c r="C3616" s="12" t="s">
        <v>3757</v>
      </c>
      <c r="E3616" t="str">
        <f t="shared" si="56"/>
        <v>23-BRAZUELO</v>
      </c>
    </row>
    <row r="3617" spans="1:5" x14ac:dyDescent="0.3">
      <c r="A3617" s="12">
        <v>24</v>
      </c>
      <c r="B3617" s="14">
        <v>24</v>
      </c>
      <c r="C3617" s="12" t="s">
        <v>3758</v>
      </c>
      <c r="E3617" t="str">
        <f t="shared" si="56"/>
        <v>24-BURGO RANERO, EL</v>
      </c>
    </row>
    <row r="3618" spans="1:5" x14ac:dyDescent="0.3">
      <c r="A3618" s="12">
        <v>24</v>
      </c>
      <c r="B3618" s="14">
        <v>25</v>
      </c>
      <c r="C3618" s="12" t="s">
        <v>3759</v>
      </c>
      <c r="E3618" t="str">
        <f t="shared" si="56"/>
        <v>25-BURON</v>
      </c>
    </row>
    <row r="3619" spans="1:5" x14ac:dyDescent="0.3">
      <c r="A3619" s="12">
        <v>24</v>
      </c>
      <c r="B3619" s="14">
        <v>26</v>
      </c>
      <c r="C3619" s="12" t="s">
        <v>3760</v>
      </c>
      <c r="E3619" t="str">
        <f t="shared" si="56"/>
        <v>26-BUSTILLO DEL PARAMO</v>
      </c>
    </row>
    <row r="3620" spans="1:5" x14ac:dyDescent="0.3">
      <c r="A3620" s="12">
        <v>24</v>
      </c>
      <c r="B3620" s="14">
        <v>27</v>
      </c>
      <c r="C3620" s="12" t="s">
        <v>3761</v>
      </c>
      <c r="E3620" t="str">
        <f t="shared" si="56"/>
        <v>27-CABAÑAS RARAS</v>
      </c>
    </row>
    <row r="3621" spans="1:5" x14ac:dyDescent="0.3">
      <c r="A3621" s="12">
        <v>24</v>
      </c>
      <c r="B3621" s="14">
        <v>28</v>
      </c>
      <c r="C3621" s="12" t="s">
        <v>3762</v>
      </c>
      <c r="E3621" t="str">
        <f t="shared" si="56"/>
        <v>28-CABREROS DEL RIO</v>
      </c>
    </row>
    <row r="3622" spans="1:5" x14ac:dyDescent="0.3">
      <c r="A3622" s="12">
        <v>24</v>
      </c>
      <c r="B3622" s="14">
        <v>29</v>
      </c>
      <c r="C3622" s="12" t="s">
        <v>3763</v>
      </c>
      <c r="E3622" t="str">
        <f t="shared" si="56"/>
        <v>29-CABRILLANES</v>
      </c>
    </row>
    <row r="3623" spans="1:5" x14ac:dyDescent="0.3">
      <c r="A3623" s="12">
        <v>24</v>
      </c>
      <c r="B3623" s="14">
        <v>30</v>
      </c>
      <c r="C3623" s="12" t="s">
        <v>3764</v>
      </c>
      <c r="E3623" t="str">
        <f t="shared" si="56"/>
        <v>30-CACABELOS</v>
      </c>
    </row>
    <row r="3624" spans="1:5" x14ac:dyDescent="0.3">
      <c r="A3624" s="12">
        <v>24</v>
      </c>
      <c r="B3624" s="14">
        <v>31</v>
      </c>
      <c r="C3624" s="12" t="s">
        <v>3765</v>
      </c>
      <c r="E3624" t="str">
        <f t="shared" si="56"/>
        <v>31-CALZADA DEL COTO</v>
      </c>
    </row>
    <row r="3625" spans="1:5" x14ac:dyDescent="0.3">
      <c r="A3625" s="12">
        <v>24</v>
      </c>
      <c r="B3625" s="14">
        <v>32</v>
      </c>
      <c r="C3625" s="12" t="s">
        <v>3766</v>
      </c>
      <c r="E3625" t="str">
        <f t="shared" si="56"/>
        <v>32-CAMPAZAS</v>
      </c>
    </row>
    <row r="3626" spans="1:5" x14ac:dyDescent="0.3">
      <c r="A3626" s="12">
        <v>24</v>
      </c>
      <c r="B3626" s="14">
        <v>33</v>
      </c>
      <c r="C3626" s="12" t="s">
        <v>3767</v>
      </c>
      <c r="E3626" t="str">
        <f t="shared" si="56"/>
        <v>33-CAMPO DE VILLAVIDEL</v>
      </c>
    </row>
    <row r="3627" spans="1:5" x14ac:dyDescent="0.3">
      <c r="A3627" s="12">
        <v>24</v>
      </c>
      <c r="B3627" s="14">
        <v>34</v>
      </c>
      <c r="C3627" s="12" t="s">
        <v>3768</v>
      </c>
      <c r="E3627" t="str">
        <f t="shared" si="56"/>
        <v>34-CAMPONARAYA</v>
      </c>
    </row>
    <row r="3628" spans="1:5" x14ac:dyDescent="0.3">
      <c r="A3628" s="12">
        <v>24</v>
      </c>
      <c r="B3628" s="14">
        <v>36</v>
      </c>
      <c r="C3628" s="12" t="s">
        <v>3769</v>
      </c>
      <c r="E3628" t="str">
        <f t="shared" si="56"/>
        <v>36-CANDIN</v>
      </c>
    </row>
    <row r="3629" spans="1:5" x14ac:dyDescent="0.3">
      <c r="A3629" s="12">
        <v>24</v>
      </c>
      <c r="B3629" s="14">
        <v>37</v>
      </c>
      <c r="C3629" s="12" t="s">
        <v>3770</v>
      </c>
      <c r="E3629" t="str">
        <f t="shared" si="56"/>
        <v>37-CARMENES</v>
      </c>
    </row>
    <row r="3630" spans="1:5" x14ac:dyDescent="0.3">
      <c r="A3630" s="12">
        <v>24</v>
      </c>
      <c r="B3630" s="14">
        <v>38</v>
      </c>
      <c r="C3630" s="12" t="s">
        <v>3771</v>
      </c>
      <c r="E3630" t="str">
        <f t="shared" si="56"/>
        <v>38-CARRACEDELO</v>
      </c>
    </row>
    <row r="3631" spans="1:5" x14ac:dyDescent="0.3">
      <c r="A3631" s="12">
        <v>24</v>
      </c>
      <c r="B3631" s="14">
        <v>39</v>
      </c>
      <c r="C3631" s="12" t="s">
        <v>3772</v>
      </c>
      <c r="E3631" t="str">
        <f t="shared" si="56"/>
        <v>39-CARRIZO</v>
      </c>
    </row>
    <row r="3632" spans="1:5" x14ac:dyDescent="0.3">
      <c r="A3632" s="12">
        <v>24</v>
      </c>
      <c r="B3632" s="14">
        <v>40</v>
      </c>
      <c r="C3632" s="12" t="s">
        <v>3773</v>
      </c>
      <c r="E3632" t="str">
        <f t="shared" si="56"/>
        <v>40-CARROCERA</v>
      </c>
    </row>
    <row r="3633" spans="1:5" x14ac:dyDescent="0.3">
      <c r="A3633" s="12">
        <v>24</v>
      </c>
      <c r="B3633" s="14">
        <v>41</v>
      </c>
      <c r="C3633" s="12" t="s">
        <v>3774</v>
      </c>
      <c r="E3633" t="str">
        <f t="shared" si="56"/>
        <v>41-CARUCEDO</v>
      </c>
    </row>
    <row r="3634" spans="1:5" x14ac:dyDescent="0.3">
      <c r="A3634" s="12">
        <v>24</v>
      </c>
      <c r="B3634" s="14">
        <v>42</v>
      </c>
      <c r="C3634" s="12" t="s">
        <v>3775</v>
      </c>
      <c r="E3634" t="str">
        <f t="shared" si="56"/>
        <v>42-CASTILFALE</v>
      </c>
    </row>
    <row r="3635" spans="1:5" x14ac:dyDescent="0.3">
      <c r="A3635" s="12">
        <v>24</v>
      </c>
      <c r="B3635" s="14">
        <v>43</v>
      </c>
      <c r="C3635" s="12" t="s">
        <v>3776</v>
      </c>
      <c r="E3635" t="str">
        <f t="shared" si="56"/>
        <v>43-CASTRILLO DE CABRERA</v>
      </c>
    </row>
    <row r="3636" spans="1:5" x14ac:dyDescent="0.3">
      <c r="A3636" s="12">
        <v>24</v>
      </c>
      <c r="B3636" s="14">
        <v>44</v>
      </c>
      <c r="C3636" s="12" t="s">
        <v>3777</v>
      </c>
      <c r="E3636" t="str">
        <f t="shared" si="56"/>
        <v>44-CASTRILLO DE LA VALDUERNA</v>
      </c>
    </row>
    <row r="3637" spans="1:5" x14ac:dyDescent="0.3">
      <c r="A3637" s="12">
        <v>24</v>
      </c>
      <c r="B3637" s="14">
        <v>46</v>
      </c>
      <c r="C3637" s="12" t="s">
        <v>3778</v>
      </c>
      <c r="E3637" t="str">
        <f t="shared" si="56"/>
        <v>46-CASTROCALBON</v>
      </c>
    </row>
    <row r="3638" spans="1:5" x14ac:dyDescent="0.3">
      <c r="A3638" s="12">
        <v>24</v>
      </c>
      <c r="B3638" s="14">
        <v>47</v>
      </c>
      <c r="C3638" s="12" t="s">
        <v>3779</v>
      </c>
      <c r="E3638" t="str">
        <f t="shared" si="56"/>
        <v>47-CASTROCONTRIGO</v>
      </c>
    </row>
    <row r="3639" spans="1:5" x14ac:dyDescent="0.3">
      <c r="A3639" s="12">
        <v>24</v>
      </c>
      <c r="B3639" s="14">
        <v>49</v>
      </c>
      <c r="C3639" s="12" t="s">
        <v>3780</v>
      </c>
      <c r="E3639" t="str">
        <f t="shared" si="56"/>
        <v>49-CASTROPODAME</v>
      </c>
    </row>
    <row r="3640" spans="1:5" x14ac:dyDescent="0.3">
      <c r="A3640" s="12">
        <v>24</v>
      </c>
      <c r="B3640" s="14">
        <v>50</v>
      </c>
      <c r="C3640" s="12" t="s">
        <v>3781</v>
      </c>
      <c r="E3640" t="str">
        <f t="shared" si="56"/>
        <v>50-CASTROTIERRA DE VALMADRIGAL</v>
      </c>
    </row>
    <row r="3641" spans="1:5" x14ac:dyDescent="0.3">
      <c r="A3641" s="12">
        <v>24</v>
      </c>
      <c r="B3641" s="14">
        <v>51</v>
      </c>
      <c r="C3641" s="12" t="s">
        <v>3782</v>
      </c>
      <c r="E3641" t="str">
        <f t="shared" si="56"/>
        <v>51-CEA</v>
      </c>
    </row>
    <row r="3642" spans="1:5" x14ac:dyDescent="0.3">
      <c r="A3642" s="12">
        <v>24</v>
      </c>
      <c r="B3642" s="14">
        <v>52</v>
      </c>
      <c r="C3642" s="12" t="s">
        <v>3783</v>
      </c>
      <c r="E3642" t="str">
        <f t="shared" si="56"/>
        <v>52-CEBANICO</v>
      </c>
    </row>
    <row r="3643" spans="1:5" x14ac:dyDescent="0.3">
      <c r="A3643" s="12">
        <v>24</v>
      </c>
      <c r="B3643" s="14">
        <v>53</v>
      </c>
      <c r="C3643" s="12" t="s">
        <v>3784</v>
      </c>
      <c r="E3643" t="str">
        <f t="shared" si="56"/>
        <v>53-CEBRONES DEL RIO</v>
      </c>
    </row>
    <row r="3644" spans="1:5" x14ac:dyDescent="0.3">
      <c r="A3644" s="12">
        <v>24</v>
      </c>
      <c r="B3644" s="14">
        <v>54</v>
      </c>
      <c r="C3644" s="12" t="s">
        <v>3785</v>
      </c>
      <c r="E3644" t="str">
        <f t="shared" si="56"/>
        <v>54-CIMANES DE LA VEGA</v>
      </c>
    </row>
    <row r="3645" spans="1:5" x14ac:dyDescent="0.3">
      <c r="A3645" s="12">
        <v>24</v>
      </c>
      <c r="B3645" s="14">
        <v>55</v>
      </c>
      <c r="C3645" s="12" t="s">
        <v>3786</v>
      </c>
      <c r="E3645" t="str">
        <f t="shared" si="56"/>
        <v>55-CIMANES DEL TEJAR</v>
      </c>
    </row>
    <row r="3646" spans="1:5" x14ac:dyDescent="0.3">
      <c r="A3646" s="12">
        <v>24</v>
      </c>
      <c r="B3646" s="14">
        <v>56</v>
      </c>
      <c r="C3646" s="12" t="s">
        <v>3787</v>
      </c>
      <c r="E3646" t="str">
        <f t="shared" si="56"/>
        <v>56-CISTIERNA</v>
      </c>
    </row>
    <row r="3647" spans="1:5" x14ac:dyDescent="0.3">
      <c r="A3647" s="12">
        <v>24</v>
      </c>
      <c r="B3647" s="14">
        <v>57</v>
      </c>
      <c r="C3647" s="12" t="s">
        <v>3788</v>
      </c>
      <c r="E3647" t="str">
        <f t="shared" si="56"/>
        <v>57-CONGOSTO</v>
      </c>
    </row>
    <row r="3648" spans="1:5" x14ac:dyDescent="0.3">
      <c r="A3648" s="12">
        <v>24</v>
      </c>
      <c r="B3648" s="14">
        <v>58</v>
      </c>
      <c r="C3648" s="12" t="s">
        <v>3789</v>
      </c>
      <c r="E3648" t="str">
        <f t="shared" si="56"/>
        <v>58-CORBILLOS DE LOS OTEROS</v>
      </c>
    </row>
    <row r="3649" spans="1:5" x14ac:dyDescent="0.3">
      <c r="A3649" s="12">
        <v>24</v>
      </c>
      <c r="B3649" s="14">
        <v>59</v>
      </c>
      <c r="C3649" s="12" t="s">
        <v>3790</v>
      </c>
      <c r="E3649" t="str">
        <f t="shared" si="56"/>
        <v>59-CORULLON</v>
      </c>
    </row>
    <row r="3650" spans="1:5" x14ac:dyDescent="0.3">
      <c r="A3650" s="12">
        <v>24</v>
      </c>
      <c r="B3650" s="14">
        <v>60</v>
      </c>
      <c r="C3650" s="12" t="s">
        <v>3791</v>
      </c>
      <c r="E3650" t="str">
        <f t="shared" si="56"/>
        <v>60-CREMENES</v>
      </c>
    </row>
    <row r="3651" spans="1:5" x14ac:dyDescent="0.3">
      <c r="A3651" s="12">
        <v>24</v>
      </c>
      <c r="B3651" s="14">
        <v>61</v>
      </c>
      <c r="C3651" s="12" t="s">
        <v>3792</v>
      </c>
      <c r="E3651" t="str">
        <f t="shared" ref="E3651:E3714" si="57">CONCATENATE(B3651,"-",C3651)</f>
        <v>61-CUADROS</v>
      </c>
    </row>
    <row r="3652" spans="1:5" x14ac:dyDescent="0.3">
      <c r="A3652" s="12">
        <v>24</v>
      </c>
      <c r="B3652" s="14">
        <v>62</v>
      </c>
      <c r="C3652" s="12" t="s">
        <v>3793</v>
      </c>
      <c r="E3652" t="str">
        <f t="shared" si="57"/>
        <v>62-CUBILLAS DE LOS OTEROS</v>
      </c>
    </row>
    <row r="3653" spans="1:5" x14ac:dyDescent="0.3">
      <c r="A3653" s="12">
        <v>24</v>
      </c>
      <c r="B3653" s="14">
        <v>63</v>
      </c>
      <c r="C3653" s="12" t="s">
        <v>3794</v>
      </c>
      <c r="E3653" t="str">
        <f t="shared" si="57"/>
        <v>63-CUBILLAS DE RUEDA</v>
      </c>
    </row>
    <row r="3654" spans="1:5" x14ac:dyDescent="0.3">
      <c r="A3654" s="12">
        <v>24</v>
      </c>
      <c r="B3654" s="14">
        <v>64</v>
      </c>
      <c r="C3654" s="12" t="s">
        <v>3795</v>
      </c>
      <c r="E3654" t="str">
        <f t="shared" si="57"/>
        <v>64-CUBILLOS DEL SIL</v>
      </c>
    </row>
    <row r="3655" spans="1:5" x14ac:dyDescent="0.3">
      <c r="A3655" s="12">
        <v>24</v>
      </c>
      <c r="B3655" s="14">
        <v>65</v>
      </c>
      <c r="C3655" s="12" t="s">
        <v>3796</v>
      </c>
      <c r="E3655" t="str">
        <f t="shared" si="57"/>
        <v>65-CHOZAS DE ABAJO</v>
      </c>
    </row>
    <row r="3656" spans="1:5" x14ac:dyDescent="0.3">
      <c r="A3656" s="12">
        <v>24</v>
      </c>
      <c r="B3656" s="14">
        <v>66</v>
      </c>
      <c r="C3656" s="12" t="s">
        <v>3797</v>
      </c>
      <c r="E3656" t="str">
        <f t="shared" si="57"/>
        <v>66-DESTRIANA</v>
      </c>
    </row>
    <row r="3657" spans="1:5" x14ac:dyDescent="0.3">
      <c r="A3657" s="12">
        <v>24</v>
      </c>
      <c r="B3657" s="14">
        <v>67</v>
      </c>
      <c r="C3657" s="12" t="s">
        <v>3798</v>
      </c>
      <c r="E3657" t="str">
        <f t="shared" si="57"/>
        <v>67-ENCINEDO</v>
      </c>
    </row>
    <row r="3658" spans="1:5" x14ac:dyDescent="0.3">
      <c r="A3658" s="12">
        <v>24</v>
      </c>
      <c r="B3658" s="14">
        <v>68</v>
      </c>
      <c r="C3658" s="12" t="s">
        <v>3799</v>
      </c>
      <c r="E3658" t="str">
        <f t="shared" si="57"/>
        <v>68-ERCINA, LA</v>
      </c>
    </row>
    <row r="3659" spans="1:5" x14ac:dyDescent="0.3">
      <c r="A3659" s="12">
        <v>24</v>
      </c>
      <c r="B3659" s="14">
        <v>69</v>
      </c>
      <c r="C3659" s="12" t="s">
        <v>3800</v>
      </c>
      <c r="E3659" t="str">
        <f t="shared" si="57"/>
        <v>69-ESCOBAR DE CAMPOS</v>
      </c>
    </row>
    <row r="3660" spans="1:5" x14ac:dyDescent="0.3">
      <c r="A3660" s="12">
        <v>24</v>
      </c>
      <c r="B3660" s="14">
        <v>70</v>
      </c>
      <c r="C3660" s="12" t="s">
        <v>3801</v>
      </c>
      <c r="E3660" t="str">
        <f t="shared" si="57"/>
        <v>70-FABERO</v>
      </c>
    </row>
    <row r="3661" spans="1:5" x14ac:dyDescent="0.3">
      <c r="A3661" s="12">
        <v>24</v>
      </c>
      <c r="B3661" s="14">
        <v>71</v>
      </c>
      <c r="C3661" s="12" t="s">
        <v>3802</v>
      </c>
      <c r="E3661" t="str">
        <f t="shared" si="57"/>
        <v>71-FOLGOSO DE LA RIBERA</v>
      </c>
    </row>
    <row r="3662" spans="1:5" x14ac:dyDescent="0.3">
      <c r="A3662" s="12">
        <v>24</v>
      </c>
      <c r="B3662" s="14">
        <v>73</v>
      </c>
      <c r="C3662" s="12" t="s">
        <v>3803</v>
      </c>
      <c r="E3662" t="str">
        <f t="shared" si="57"/>
        <v>73-FRESNO DE LA VEGA</v>
      </c>
    </row>
    <row r="3663" spans="1:5" x14ac:dyDescent="0.3">
      <c r="A3663" s="12">
        <v>24</v>
      </c>
      <c r="B3663" s="14">
        <v>74</v>
      </c>
      <c r="C3663" s="12" t="s">
        <v>3804</v>
      </c>
      <c r="E3663" t="str">
        <f t="shared" si="57"/>
        <v>74-FUENTES DE CARBAJAL</v>
      </c>
    </row>
    <row r="3664" spans="1:5" x14ac:dyDescent="0.3">
      <c r="A3664" s="12">
        <v>24</v>
      </c>
      <c r="B3664" s="14">
        <v>76</v>
      </c>
      <c r="C3664" s="12" t="s">
        <v>3805</v>
      </c>
      <c r="E3664" t="str">
        <f t="shared" si="57"/>
        <v>76-GARRAFE DE TORIO</v>
      </c>
    </row>
    <row r="3665" spans="1:5" x14ac:dyDescent="0.3">
      <c r="A3665" s="12">
        <v>24</v>
      </c>
      <c r="B3665" s="14">
        <v>77</v>
      </c>
      <c r="C3665" s="12" t="s">
        <v>3806</v>
      </c>
      <c r="E3665" t="str">
        <f t="shared" si="57"/>
        <v>77-GORDALIZA DEL PINO</v>
      </c>
    </row>
    <row r="3666" spans="1:5" x14ac:dyDescent="0.3">
      <c r="A3666" s="12">
        <v>24</v>
      </c>
      <c r="B3666" s="14">
        <v>78</v>
      </c>
      <c r="C3666" s="12" t="s">
        <v>3807</v>
      </c>
      <c r="E3666" t="str">
        <f t="shared" si="57"/>
        <v>78-GORDONCILLO</v>
      </c>
    </row>
    <row r="3667" spans="1:5" x14ac:dyDescent="0.3">
      <c r="A3667" s="12">
        <v>24</v>
      </c>
      <c r="B3667" s="14">
        <v>79</v>
      </c>
      <c r="C3667" s="12" t="s">
        <v>3808</v>
      </c>
      <c r="E3667" t="str">
        <f t="shared" si="57"/>
        <v>79-GRADEFES</v>
      </c>
    </row>
    <row r="3668" spans="1:5" x14ac:dyDescent="0.3">
      <c r="A3668" s="12">
        <v>24</v>
      </c>
      <c r="B3668" s="14">
        <v>80</v>
      </c>
      <c r="C3668" s="12" t="s">
        <v>3809</v>
      </c>
      <c r="E3668" t="str">
        <f t="shared" si="57"/>
        <v>80-GRAJAL DE CAMPOS</v>
      </c>
    </row>
    <row r="3669" spans="1:5" x14ac:dyDescent="0.3">
      <c r="A3669" s="12">
        <v>24</v>
      </c>
      <c r="B3669" s="14">
        <v>81</v>
      </c>
      <c r="C3669" s="12" t="s">
        <v>3810</v>
      </c>
      <c r="E3669" t="str">
        <f t="shared" si="57"/>
        <v>81-GUSENDOS DE LOS OTEROS</v>
      </c>
    </row>
    <row r="3670" spans="1:5" x14ac:dyDescent="0.3">
      <c r="A3670" s="12">
        <v>24</v>
      </c>
      <c r="B3670" s="14">
        <v>82</v>
      </c>
      <c r="C3670" s="12" t="s">
        <v>3811</v>
      </c>
      <c r="E3670" t="str">
        <f t="shared" si="57"/>
        <v>82-HOSPITAL DE ORBIGO</v>
      </c>
    </row>
    <row r="3671" spans="1:5" x14ac:dyDescent="0.3">
      <c r="A3671" s="12">
        <v>24</v>
      </c>
      <c r="B3671" s="14">
        <v>83</v>
      </c>
      <c r="C3671" s="12" t="s">
        <v>3812</v>
      </c>
      <c r="E3671" t="str">
        <f t="shared" si="57"/>
        <v>83-IG?ÑA</v>
      </c>
    </row>
    <row r="3672" spans="1:5" x14ac:dyDescent="0.3">
      <c r="A3672" s="12">
        <v>24</v>
      </c>
      <c r="B3672" s="14">
        <v>84</v>
      </c>
      <c r="C3672" s="12" t="s">
        <v>3813</v>
      </c>
      <c r="E3672" t="str">
        <f t="shared" si="57"/>
        <v>84-IZAGRE</v>
      </c>
    </row>
    <row r="3673" spans="1:5" x14ac:dyDescent="0.3">
      <c r="A3673" s="12">
        <v>24</v>
      </c>
      <c r="B3673" s="14">
        <v>86</v>
      </c>
      <c r="C3673" s="12" t="s">
        <v>3814</v>
      </c>
      <c r="E3673" t="str">
        <f t="shared" si="57"/>
        <v>86-JOARILLA DE LAS MATAS</v>
      </c>
    </row>
    <row r="3674" spans="1:5" x14ac:dyDescent="0.3">
      <c r="A3674" s="12">
        <v>24</v>
      </c>
      <c r="B3674" s="14">
        <v>87</v>
      </c>
      <c r="C3674" s="12" t="s">
        <v>3815</v>
      </c>
      <c r="E3674" t="str">
        <f t="shared" si="57"/>
        <v>87-LAGUNA DALGA</v>
      </c>
    </row>
    <row r="3675" spans="1:5" x14ac:dyDescent="0.3">
      <c r="A3675" s="12">
        <v>24</v>
      </c>
      <c r="B3675" s="14">
        <v>88</v>
      </c>
      <c r="C3675" s="12" t="s">
        <v>3816</v>
      </c>
      <c r="E3675" t="str">
        <f t="shared" si="57"/>
        <v>88-LAGUNA DE NEGRILLOS</v>
      </c>
    </row>
    <row r="3676" spans="1:5" x14ac:dyDescent="0.3">
      <c r="A3676" s="12">
        <v>24</v>
      </c>
      <c r="B3676" s="14">
        <v>89</v>
      </c>
      <c r="C3676" s="12" t="s">
        <v>133</v>
      </c>
      <c r="E3676" t="str">
        <f t="shared" si="57"/>
        <v>89-LEON</v>
      </c>
    </row>
    <row r="3677" spans="1:5" x14ac:dyDescent="0.3">
      <c r="A3677" s="12">
        <v>24</v>
      </c>
      <c r="B3677" s="14">
        <v>90</v>
      </c>
      <c r="C3677" s="12" t="s">
        <v>3817</v>
      </c>
      <c r="E3677" t="str">
        <f t="shared" si="57"/>
        <v>90-LUCILLO</v>
      </c>
    </row>
    <row r="3678" spans="1:5" x14ac:dyDescent="0.3">
      <c r="A3678" s="12">
        <v>24</v>
      </c>
      <c r="B3678" s="14">
        <v>91</v>
      </c>
      <c r="C3678" s="12" t="s">
        <v>3818</v>
      </c>
      <c r="E3678" t="str">
        <f t="shared" si="57"/>
        <v>91-LUYEGO</v>
      </c>
    </row>
    <row r="3679" spans="1:5" x14ac:dyDescent="0.3">
      <c r="A3679" s="12">
        <v>24</v>
      </c>
      <c r="B3679" s="14">
        <v>92</v>
      </c>
      <c r="C3679" s="12" t="s">
        <v>3819</v>
      </c>
      <c r="E3679" t="str">
        <f t="shared" si="57"/>
        <v>92-LLAMAS DE LA RIBERA</v>
      </c>
    </row>
    <row r="3680" spans="1:5" x14ac:dyDescent="0.3">
      <c r="A3680" s="12">
        <v>24</v>
      </c>
      <c r="B3680" s="14">
        <v>93</v>
      </c>
      <c r="C3680" s="12" t="s">
        <v>3820</v>
      </c>
      <c r="E3680" t="str">
        <f t="shared" si="57"/>
        <v>93-MAGAZ DE CEPEDA</v>
      </c>
    </row>
    <row r="3681" spans="1:5" x14ac:dyDescent="0.3">
      <c r="A3681" s="12">
        <v>24</v>
      </c>
      <c r="B3681" s="14">
        <v>94</v>
      </c>
      <c r="C3681" s="12" t="s">
        <v>3821</v>
      </c>
      <c r="E3681" t="str">
        <f t="shared" si="57"/>
        <v>94-MANSILLA DE LAS MULAS</v>
      </c>
    </row>
    <row r="3682" spans="1:5" x14ac:dyDescent="0.3">
      <c r="A3682" s="12">
        <v>24</v>
      </c>
      <c r="B3682" s="14">
        <v>95</v>
      </c>
      <c r="C3682" s="12" t="s">
        <v>3822</v>
      </c>
      <c r="E3682" t="str">
        <f t="shared" si="57"/>
        <v>95-MANSILLA MAYOR</v>
      </c>
    </row>
    <row r="3683" spans="1:5" x14ac:dyDescent="0.3">
      <c r="A3683" s="12">
        <v>24</v>
      </c>
      <c r="B3683" s="14">
        <v>96</v>
      </c>
      <c r="C3683" s="12" t="s">
        <v>3823</v>
      </c>
      <c r="E3683" t="str">
        <f t="shared" si="57"/>
        <v>96-MARAÑA</v>
      </c>
    </row>
    <row r="3684" spans="1:5" x14ac:dyDescent="0.3">
      <c r="A3684" s="12">
        <v>24</v>
      </c>
      <c r="B3684" s="14">
        <v>97</v>
      </c>
      <c r="C3684" s="12" t="s">
        <v>3824</v>
      </c>
      <c r="E3684" t="str">
        <f t="shared" si="57"/>
        <v>97-MATADEON DE LOS OTEROS</v>
      </c>
    </row>
    <row r="3685" spans="1:5" x14ac:dyDescent="0.3">
      <c r="A3685" s="12">
        <v>24</v>
      </c>
      <c r="B3685" s="14">
        <v>98</v>
      </c>
      <c r="C3685" s="12" t="s">
        <v>3825</v>
      </c>
      <c r="E3685" t="str">
        <f t="shared" si="57"/>
        <v>98-MATALLANA DE TORIO</v>
      </c>
    </row>
    <row r="3686" spans="1:5" x14ac:dyDescent="0.3">
      <c r="A3686" s="12">
        <v>24</v>
      </c>
      <c r="B3686" s="14">
        <v>99</v>
      </c>
      <c r="C3686" s="12" t="s">
        <v>3826</v>
      </c>
      <c r="E3686" t="str">
        <f t="shared" si="57"/>
        <v>99-MATANZA</v>
      </c>
    </row>
    <row r="3687" spans="1:5" x14ac:dyDescent="0.3">
      <c r="A3687" s="12">
        <v>24</v>
      </c>
      <c r="B3687" s="14">
        <v>100</v>
      </c>
      <c r="C3687" s="12" t="s">
        <v>3827</v>
      </c>
      <c r="E3687" t="str">
        <f t="shared" si="57"/>
        <v>100-MOLINASECA</v>
      </c>
    </row>
    <row r="3688" spans="1:5" x14ac:dyDescent="0.3">
      <c r="A3688" s="12">
        <v>24</v>
      </c>
      <c r="B3688" s="14">
        <v>101</v>
      </c>
      <c r="C3688" s="12" t="s">
        <v>3828</v>
      </c>
      <c r="E3688" t="str">
        <f t="shared" si="57"/>
        <v>101-MURIAS DE PAREDES</v>
      </c>
    </row>
    <row r="3689" spans="1:5" x14ac:dyDescent="0.3">
      <c r="A3689" s="12">
        <v>24</v>
      </c>
      <c r="B3689" s="14">
        <v>102</v>
      </c>
      <c r="C3689" s="12" t="s">
        <v>3829</v>
      </c>
      <c r="E3689" t="str">
        <f t="shared" si="57"/>
        <v>102-NOCEDA</v>
      </c>
    </row>
    <row r="3690" spans="1:5" x14ac:dyDescent="0.3">
      <c r="A3690" s="12">
        <v>24</v>
      </c>
      <c r="B3690" s="14">
        <v>103</v>
      </c>
      <c r="C3690" s="12" t="s">
        <v>3830</v>
      </c>
      <c r="E3690" t="str">
        <f t="shared" si="57"/>
        <v>103-OENCIA</v>
      </c>
    </row>
    <row r="3691" spans="1:5" x14ac:dyDescent="0.3">
      <c r="A3691" s="12">
        <v>24</v>
      </c>
      <c r="B3691" s="14">
        <v>104</v>
      </c>
      <c r="C3691" s="12" t="s">
        <v>3831</v>
      </c>
      <c r="E3691" t="str">
        <f t="shared" si="57"/>
        <v>104-OMAÑAS, LAS</v>
      </c>
    </row>
    <row r="3692" spans="1:5" x14ac:dyDescent="0.3">
      <c r="A3692" s="12">
        <v>24</v>
      </c>
      <c r="B3692" s="14">
        <v>105</v>
      </c>
      <c r="C3692" s="12" t="s">
        <v>3832</v>
      </c>
      <c r="E3692" t="str">
        <f t="shared" si="57"/>
        <v>105-ONZONILLA</v>
      </c>
    </row>
    <row r="3693" spans="1:5" x14ac:dyDescent="0.3">
      <c r="A3693" s="12">
        <v>24</v>
      </c>
      <c r="B3693" s="14">
        <v>106</v>
      </c>
      <c r="C3693" s="12" t="s">
        <v>3833</v>
      </c>
      <c r="E3693" t="str">
        <f t="shared" si="57"/>
        <v>106-OSEJA DE SAJAMBRE</v>
      </c>
    </row>
    <row r="3694" spans="1:5" x14ac:dyDescent="0.3">
      <c r="A3694" s="12">
        <v>24</v>
      </c>
      <c r="B3694" s="14">
        <v>107</v>
      </c>
      <c r="C3694" s="12" t="s">
        <v>3834</v>
      </c>
      <c r="E3694" t="str">
        <f t="shared" si="57"/>
        <v>107-PAJARES DE LOS OTEROS</v>
      </c>
    </row>
    <row r="3695" spans="1:5" x14ac:dyDescent="0.3">
      <c r="A3695" s="12">
        <v>24</v>
      </c>
      <c r="B3695" s="14">
        <v>108</v>
      </c>
      <c r="C3695" s="12" t="s">
        <v>3835</v>
      </c>
      <c r="E3695" t="str">
        <f t="shared" si="57"/>
        <v>108-PALACIOS DE LA VALDUERNA</v>
      </c>
    </row>
    <row r="3696" spans="1:5" x14ac:dyDescent="0.3">
      <c r="A3696" s="12">
        <v>24</v>
      </c>
      <c r="B3696" s="14">
        <v>109</v>
      </c>
      <c r="C3696" s="12" t="s">
        <v>3836</v>
      </c>
      <c r="E3696" t="str">
        <f t="shared" si="57"/>
        <v>109-PALACIOS DEL SIL</v>
      </c>
    </row>
    <row r="3697" spans="1:5" x14ac:dyDescent="0.3">
      <c r="A3697" s="12">
        <v>24</v>
      </c>
      <c r="B3697" s="14">
        <v>110</v>
      </c>
      <c r="C3697" s="12" t="s">
        <v>3837</v>
      </c>
      <c r="E3697" t="str">
        <f t="shared" si="57"/>
        <v>110-PARAMO DEL SIL</v>
      </c>
    </row>
    <row r="3698" spans="1:5" x14ac:dyDescent="0.3">
      <c r="A3698" s="12">
        <v>24</v>
      </c>
      <c r="B3698" s="14">
        <v>112</v>
      </c>
      <c r="C3698" s="12" t="s">
        <v>3838</v>
      </c>
      <c r="E3698" t="str">
        <f t="shared" si="57"/>
        <v>112-PERANZANES</v>
      </c>
    </row>
    <row r="3699" spans="1:5" x14ac:dyDescent="0.3">
      <c r="A3699" s="12">
        <v>24</v>
      </c>
      <c r="B3699" s="14">
        <v>113</v>
      </c>
      <c r="C3699" s="12" t="s">
        <v>3839</v>
      </c>
      <c r="E3699" t="str">
        <f t="shared" si="57"/>
        <v>113-POBLADURA DE PELAYO GARCIA</v>
      </c>
    </row>
    <row r="3700" spans="1:5" x14ac:dyDescent="0.3">
      <c r="A3700" s="12">
        <v>24</v>
      </c>
      <c r="B3700" s="14">
        <v>114</v>
      </c>
      <c r="C3700" s="12" t="s">
        <v>3840</v>
      </c>
      <c r="E3700" t="str">
        <f t="shared" si="57"/>
        <v>114-POLA DE GORDON, LA</v>
      </c>
    </row>
    <row r="3701" spans="1:5" x14ac:dyDescent="0.3">
      <c r="A3701" s="12">
        <v>24</v>
      </c>
      <c r="B3701" s="14">
        <v>115</v>
      </c>
      <c r="C3701" s="12" t="s">
        <v>3841</v>
      </c>
      <c r="E3701" t="str">
        <f t="shared" si="57"/>
        <v>115-PONFERRADA</v>
      </c>
    </row>
    <row r="3702" spans="1:5" x14ac:dyDescent="0.3">
      <c r="A3702" s="12">
        <v>24</v>
      </c>
      <c r="B3702" s="14">
        <v>116</v>
      </c>
      <c r="C3702" s="12" t="s">
        <v>3842</v>
      </c>
      <c r="E3702" t="str">
        <f t="shared" si="57"/>
        <v>116-POSADA DE VALDEON</v>
      </c>
    </row>
    <row r="3703" spans="1:5" x14ac:dyDescent="0.3">
      <c r="A3703" s="12">
        <v>24</v>
      </c>
      <c r="B3703" s="14">
        <v>117</v>
      </c>
      <c r="C3703" s="12" t="s">
        <v>3843</v>
      </c>
      <c r="E3703" t="str">
        <f t="shared" si="57"/>
        <v>117-POZUELO DEL PARAMO</v>
      </c>
    </row>
    <row r="3704" spans="1:5" x14ac:dyDescent="0.3">
      <c r="A3704" s="12">
        <v>24</v>
      </c>
      <c r="B3704" s="14">
        <v>118</v>
      </c>
      <c r="C3704" s="12" t="s">
        <v>3844</v>
      </c>
      <c r="E3704" t="str">
        <f t="shared" si="57"/>
        <v>118-PRADO DE LA GUZPEÑA</v>
      </c>
    </row>
    <row r="3705" spans="1:5" x14ac:dyDescent="0.3">
      <c r="A3705" s="12">
        <v>24</v>
      </c>
      <c r="B3705" s="14">
        <v>119</v>
      </c>
      <c r="C3705" s="12" t="s">
        <v>3845</v>
      </c>
      <c r="E3705" t="str">
        <f t="shared" si="57"/>
        <v>119-PRIARANZA DEL BIERZO</v>
      </c>
    </row>
    <row r="3706" spans="1:5" x14ac:dyDescent="0.3">
      <c r="A3706" s="12">
        <v>24</v>
      </c>
      <c r="B3706" s="14">
        <v>120</v>
      </c>
      <c r="C3706" s="12" t="s">
        <v>3846</v>
      </c>
      <c r="E3706" t="str">
        <f t="shared" si="57"/>
        <v>120-PRIORO</v>
      </c>
    </row>
    <row r="3707" spans="1:5" x14ac:dyDescent="0.3">
      <c r="A3707" s="12">
        <v>24</v>
      </c>
      <c r="B3707" s="14">
        <v>121</v>
      </c>
      <c r="C3707" s="12" t="s">
        <v>3847</v>
      </c>
      <c r="E3707" t="str">
        <f t="shared" si="57"/>
        <v>121-PUEBLA DE LILLO</v>
      </c>
    </row>
    <row r="3708" spans="1:5" x14ac:dyDescent="0.3">
      <c r="A3708" s="12">
        <v>24</v>
      </c>
      <c r="B3708" s="14">
        <v>122</v>
      </c>
      <c r="C3708" s="12" t="s">
        <v>3848</v>
      </c>
      <c r="E3708" t="str">
        <f t="shared" si="57"/>
        <v>122-PUENTE DE DOMINGO FLOREZ</v>
      </c>
    </row>
    <row r="3709" spans="1:5" x14ac:dyDescent="0.3">
      <c r="A3709" s="12">
        <v>24</v>
      </c>
      <c r="B3709" s="14">
        <v>123</v>
      </c>
      <c r="C3709" s="12" t="s">
        <v>3849</v>
      </c>
      <c r="E3709" t="str">
        <f t="shared" si="57"/>
        <v>123-QUINTANA DEL CASTILLO</v>
      </c>
    </row>
    <row r="3710" spans="1:5" x14ac:dyDescent="0.3">
      <c r="A3710" s="12">
        <v>24</v>
      </c>
      <c r="B3710" s="14">
        <v>124</v>
      </c>
      <c r="C3710" s="12" t="s">
        <v>3850</v>
      </c>
      <c r="E3710" t="str">
        <f t="shared" si="57"/>
        <v>124-QUINTANA DEL MARCO</v>
      </c>
    </row>
    <row r="3711" spans="1:5" x14ac:dyDescent="0.3">
      <c r="A3711" s="12">
        <v>24</v>
      </c>
      <c r="B3711" s="14">
        <v>125</v>
      </c>
      <c r="C3711" s="12" t="s">
        <v>3851</v>
      </c>
      <c r="E3711" t="str">
        <f t="shared" si="57"/>
        <v>125-QUINTANA Y CONGOSTO</v>
      </c>
    </row>
    <row r="3712" spans="1:5" x14ac:dyDescent="0.3">
      <c r="A3712" s="12">
        <v>24</v>
      </c>
      <c r="B3712" s="14">
        <v>127</v>
      </c>
      <c r="C3712" s="12" t="s">
        <v>3852</v>
      </c>
      <c r="E3712" t="str">
        <f t="shared" si="57"/>
        <v>127-REGUERAS DE ARRIBA</v>
      </c>
    </row>
    <row r="3713" spans="1:5" x14ac:dyDescent="0.3">
      <c r="A3713" s="12">
        <v>24</v>
      </c>
      <c r="B3713" s="14">
        <v>129</v>
      </c>
      <c r="C3713" s="12" t="s">
        <v>3853</v>
      </c>
      <c r="E3713" t="str">
        <f t="shared" si="57"/>
        <v>129-REYERO</v>
      </c>
    </row>
    <row r="3714" spans="1:5" x14ac:dyDescent="0.3">
      <c r="A3714" s="12">
        <v>24</v>
      </c>
      <c r="B3714" s="14">
        <v>130</v>
      </c>
      <c r="C3714" s="12" t="s">
        <v>3854</v>
      </c>
      <c r="E3714" t="str">
        <f t="shared" si="57"/>
        <v>130-RIAÑO</v>
      </c>
    </row>
    <row r="3715" spans="1:5" x14ac:dyDescent="0.3">
      <c r="A3715" s="12">
        <v>24</v>
      </c>
      <c r="B3715" s="14">
        <v>131</v>
      </c>
      <c r="C3715" s="12" t="s">
        <v>3855</v>
      </c>
      <c r="E3715" t="str">
        <f t="shared" ref="E3715:E3778" si="58">CONCATENATE(B3715,"-",C3715)</f>
        <v>131-RIEGO DE LA VEGA</v>
      </c>
    </row>
    <row r="3716" spans="1:5" x14ac:dyDescent="0.3">
      <c r="A3716" s="12">
        <v>24</v>
      </c>
      <c r="B3716" s="14">
        <v>132</v>
      </c>
      <c r="C3716" s="12" t="s">
        <v>3856</v>
      </c>
      <c r="E3716" t="str">
        <f t="shared" si="58"/>
        <v>132-RIELLO</v>
      </c>
    </row>
    <row r="3717" spans="1:5" x14ac:dyDescent="0.3">
      <c r="A3717" s="12">
        <v>24</v>
      </c>
      <c r="B3717" s="14">
        <v>133</v>
      </c>
      <c r="C3717" s="12" t="s">
        <v>3857</v>
      </c>
      <c r="E3717" t="str">
        <f t="shared" si="58"/>
        <v>133-RIOSECO DE TAPIA</v>
      </c>
    </row>
    <row r="3718" spans="1:5" x14ac:dyDescent="0.3">
      <c r="A3718" s="12">
        <v>24</v>
      </c>
      <c r="B3718" s="14">
        <v>134</v>
      </c>
      <c r="C3718" s="12" t="s">
        <v>3858</v>
      </c>
      <c r="E3718" t="str">
        <f t="shared" si="58"/>
        <v>134-ROBLA, LA</v>
      </c>
    </row>
    <row r="3719" spans="1:5" x14ac:dyDescent="0.3">
      <c r="A3719" s="12">
        <v>24</v>
      </c>
      <c r="B3719" s="14">
        <v>136</v>
      </c>
      <c r="C3719" s="12" t="s">
        <v>3859</v>
      </c>
      <c r="E3719" t="str">
        <f t="shared" si="58"/>
        <v>136-ROPERUELOS DEL PARAMO</v>
      </c>
    </row>
    <row r="3720" spans="1:5" x14ac:dyDescent="0.3">
      <c r="A3720" s="12">
        <v>24</v>
      </c>
      <c r="B3720" s="14">
        <v>137</v>
      </c>
      <c r="C3720" s="12" t="s">
        <v>3860</v>
      </c>
      <c r="E3720" t="str">
        <f t="shared" si="58"/>
        <v>137-SABERO</v>
      </c>
    </row>
    <row r="3721" spans="1:5" x14ac:dyDescent="0.3">
      <c r="A3721" s="12">
        <v>24</v>
      </c>
      <c r="B3721" s="14">
        <v>139</v>
      </c>
      <c r="C3721" s="12" t="s">
        <v>3861</v>
      </c>
      <c r="E3721" t="str">
        <f t="shared" si="58"/>
        <v>139-SAHAGUN</v>
      </c>
    </row>
    <row r="3722" spans="1:5" x14ac:dyDescent="0.3">
      <c r="A3722" s="12">
        <v>24</v>
      </c>
      <c r="B3722" s="14">
        <v>141</v>
      </c>
      <c r="C3722" s="12" t="s">
        <v>3862</v>
      </c>
      <c r="E3722" t="str">
        <f t="shared" si="58"/>
        <v>141-SAN ADRIAN DEL VALLE</v>
      </c>
    </row>
    <row r="3723" spans="1:5" x14ac:dyDescent="0.3">
      <c r="A3723" s="12">
        <v>24</v>
      </c>
      <c r="B3723" s="14">
        <v>142</v>
      </c>
      <c r="C3723" s="12" t="s">
        <v>3863</v>
      </c>
      <c r="E3723" t="str">
        <f t="shared" si="58"/>
        <v>142-SAN ANDRES DEL RABANEDO</v>
      </c>
    </row>
    <row r="3724" spans="1:5" x14ac:dyDescent="0.3">
      <c r="A3724" s="12">
        <v>24</v>
      </c>
      <c r="B3724" s="14">
        <v>143</v>
      </c>
      <c r="C3724" s="12" t="s">
        <v>3864</v>
      </c>
      <c r="E3724" t="str">
        <f t="shared" si="58"/>
        <v>143-SANCEDO</v>
      </c>
    </row>
    <row r="3725" spans="1:5" x14ac:dyDescent="0.3">
      <c r="A3725" s="12">
        <v>24</v>
      </c>
      <c r="B3725" s="14">
        <v>144</v>
      </c>
      <c r="C3725" s="12" t="s">
        <v>3865</v>
      </c>
      <c r="E3725" t="str">
        <f t="shared" si="58"/>
        <v>144-SAN CRISTOBAL DE LA POLANTERA</v>
      </c>
    </row>
    <row r="3726" spans="1:5" x14ac:dyDescent="0.3">
      <c r="A3726" s="12">
        <v>24</v>
      </c>
      <c r="B3726" s="14">
        <v>145</v>
      </c>
      <c r="C3726" s="12" t="s">
        <v>3866</v>
      </c>
      <c r="E3726" t="str">
        <f t="shared" si="58"/>
        <v>145-SAN EMILIANO</v>
      </c>
    </row>
    <row r="3727" spans="1:5" x14ac:dyDescent="0.3">
      <c r="A3727" s="12">
        <v>24</v>
      </c>
      <c r="B3727" s="14">
        <v>146</v>
      </c>
      <c r="C3727" s="12" t="s">
        <v>3867</v>
      </c>
      <c r="E3727" t="str">
        <f t="shared" si="58"/>
        <v>146-SAN ESTEBAN DE NOGALES</v>
      </c>
    </row>
    <row r="3728" spans="1:5" x14ac:dyDescent="0.3">
      <c r="A3728" s="12">
        <v>24</v>
      </c>
      <c r="B3728" s="14">
        <v>148</v>
      </c>
      <c r="C3728" s="12" t="s">
        <v>3868</v>
      </c>
      <c r="E3728" t="str">
        <f t="shared" si="58"/>
        <v>148-SAN JUSTO DE LA VEGA</v>
      </c>
    </row>
    <row r="3729" spans="1:5" x14ac:dyDescent="0.3">
      <c r="A3729" s="12">
        <v>24</v>
      </c>
      <c r="B3729" s="14">
        <v>149</v>
      </c>
      <c r="C3729" s="12" t="s">
        <v>3869</v>
      </c>
      <c r="E3729" t="str">
        <f t="shared" si="58"/>
        <v>149-SAN MILLAN DE LOS CABALLEROS</v>
      </c>
    </row>
    <row r="3730" spans="1:5" x14ac:dyDescent="0.3">
      <c r="A3730" s="12">
        <v>24</v>
      </c>
      <c r="B3730" s="14">
        <v>150</v>
      </c>
      <c r="C3730" s="12" t="s">
        <v>3870</v>
      </c>
      <c r="E3730" t="str">
        <f t="shared" si="58"/>
        <v>150-SAN PEDRO BERCIANOS</v>
      </c>
    </row>
    <row r="3731" spans="1:5" x14ac:dyDescent="0.3">
      <c r="A3731" s="12">
        <v>24</v>
      </c>
      <c r="B3731" s="14">
        <v>151</v>
      </c>
      <c r="C3731" s="12" t="s">
        <v>3871</v>
      </c>
      <c r="E3731" t="str">
        <f t="shared" si="58"/>
        <v>151-SANTA COLOMBA DE CURUEÑO</v>
      </c>
    </row>
    <row r="3732" spans="1:5" x14ac:dyDescent="0.3">
      <c r="A3732" s="12">
        <v>24</v>
      </c>
      <c r="B3732" s="14">
        <v>152</v>
      </c>
      <c r="C3732" s="12" t="s">
        <v>3872</v>
      </c>
      <c r="E3732" t="str">
        <f t="shared" si="58"/>
        <v>152-SANTA COLOMBA DE SOMOZA</v>
      </c>
    </row>
    <row r="3733" spans="1:5" x14ac:dyDescent="0.3">
      <c r="A3733" s="12">
        <v>24</v>
      </c>
      <c r="B3733" s="14">
        <v>153</v>
      </c>
      <c r="C3733" s="12" t="s">
        <v>3873</v>
      </c>
      <c r="E3733" t="str">
        <f t="shared" si="58"/>
        <v>153-SANTA CRISTINA DE VALMADRIGAL</v>
      </c>
    </row>
    <row r="3734" spans="1:5" x14ac:dyDescent="0.3">
      <c r="A3734" s="12">
        <v>24</v>
      </c>
      <c r="B3734" s="14">
        <v>154</v>
      </c>
      <c r="C3734" s="12" t="s">
        <v>3874</v>
      </c>
      <c r="E3734" t="str">
        <f t="shared" si="58"/>
        <v>154-SANTA ELENA DE JAMUZ</v>
      </c>
    </row>
    <row r="3735" spans="1:5" x14ac:dyDescent="0.3">
      <c r="A3735" s="12">
        <v>24</v>
      </c>
      <c r="B3735" s="14">
        <v>155</v>
      </c>
      <c r="C3735" s="12" t="s">
        <v>3875</v>
      </c>
      <c r="E3735" t="str">
        <f t="shared" si="58"/>
        <v>155-SANTA MARIA DE LA ISLA</v>
      </c>
    </row>
    <row r="3736" spans="1:5" x14ac:dyDescent="0.3">
      <c r="A3736" s="12">
        <v>24</v>
      </c>
      <c r="B3736" s="14">
        <v>156</v>
      </c>
      <c r="C3736" s="12" t="s">
        <v>3876</v>
      </c>
      <c r="E3736" t="str">
        <f t="shared" si="58"/>
        <v>156-SANTA MARIA DEL MONTE DE CEA</v>
      </c>
    </row>
    <row r="3737" spans="1:5" x14ac:dyDescent="0.3">
      <c r="A3737" s="12">
        <v>24</v>
      </c>
      <c r="B3737" s="14">
        <v>157</v>
      </c>
      <c r="C3737" s="12" t="s">
        <v>3877</v>
      </c>
      <c r="E3737" t="str">
        <f t="shared" si="58"/>
        <v>157-SANTA MARIA DEL PARAMO</v>
      </c>
    </row>
    <row r="3738" spans="1:5" x14ac:dyDescent="0.3">
      <c r="A3738" s="12">
        <v>24</v>
      </c>
      <c r="B3738" s="14">
        <v>158</v>
      </c>
      <c r="C3738" s="12" t="s">
        <v>3878</v>
      </c>
      <c r="E3738" t="str">
        <f t="shared" si="58"/>
        <v>158-SANTA MARIA DE ORDAS</v>
      </c>
    </row>
    <row r="3739" spans="1:5" x14ac:dyDescent="0.3">
      <c r="A3739" s="12">
        <v>24</v>
      </c>
      <c r="B3739" s="14">
        <v>159</v>
      </c>
      <c r="C3739" s="12" t="s">
        <v>3879</v>
      </c>
      <c r="E3739" t="str">
        <f t="shared" si="58"/>
        <v>159-SANTA MARINA DEL REY</v>
      </c>
    </row>
    <row r="3740" spans="1:5" x14ac:dyDescent="0.3">
      <c r="A3740" s="12">
        <v>24</v>
      </c>
      <c r="B3740" s="14">
        <v>160</v>
      </c>
      <c r="C3740" s="12" t="s">
        <v>3880</v>
      </c>
      <c r="E3740" t="str">
        <f t="shared" si="58"/>
        <v>160-SANTAS MARTAS</v>
      </c>
    </row>
    <row r="3741" spans="1:5" x14ac:dyDescent="0.3">
      <c r="A3741" s="12">
        <v>24</v>
      </c>
      <c r="B3741" s="14">
        <v>161</v>
      </c>
      <c r="C3741" s="12" t="s">
        <v>3881</v>
      </c>
      <c r="E3741" t="str">
        <f t="shared" si="58"/>
        <v>161-SANTIAGO MILLAS</v>
      </c>
    </row>
    <row r="3742" spans="1:5" x14ac:dyDescent="0.3">
      <c r="A3742" s="12">
        <v>24</v>
      </c>
      <c r="B3742" s="14">
        <v>162</v>
      </c>
      <c r="C3742" s="12" t="s">
        <v>3882</v>
      </c>
      <c r="E3742" t="str">
        <f t="shared" si="58"/>
        <v>162-SANTOVENIA DE LA VALDONCINA</v>
      </c>
    </row>
    <row r="3743" spans="1:5" x14ac:dyDescent="0.3">
      <c r="A3743" s="12">
        <v>24</v>
      </c>
      <c r="B3743" s="14">
        <v>163</v>
      </c>
      <c r="C3743" s="12" t="s">
        <v>3883</v>
      </c>
      <c r="E3743" t="str">
        <f t="shared" si="58"/>
        <v>163-SARIEGOS</v>
      </c>
    </row>
    <row r="3744" spans="1:5" x14ac:dyDescent="0.3">
      <c r="A3744" s="12">
        <v>24</v>
      </c>
      <c r="B3744" s="14">
        <v>164</v>
      </c>
      <c r="C3744" s="12" t="s">
        <v>3884</v>
      </c>
      <c r="E3744" t="str">
        <f t="shared" si="58"/>
        <v>164-SENA DE LUNA</v>
      </c>
    </row>
    <row r="3745" spans="1:5" x14ac:dyDescent="0.3">
      <c r="A3745" s="12">
        <v>24</v>
      </c>
      <c r="B3745" s="14">
        <v>165</v>
      </c>
      <c r="C3745" s="12" t="s">
        <v>2348</v>
      </c>
      <c r="E3745" t="str">
        <f t="shared" si="58"/>
        <v>165-SOBRADO</v>
      </c>
    </row>
    <row r="3746" spans="1:5" x14ac:dyDescent="0.3">
      <c r="A3746" s="12">
        <v>24</v>
      </c>
      <c r="B3746" s="14">
        <v>166</v>
      </c>
      <c r="C3746" s="12" t="s">
        <v>3885</v>
      </c>
      <c r="E3746" t="str">
        <f t="shared" si="58"/>
        <v>166-SOTO DE LA VEGA</v>
      </c>
    </row>
    <row r="3747" spans="1:5" x14ac:dyDescent="0.3">
      <c r="A3747" s="12">
        <v>24</v>
      </c>
      <c r="B3747" s="14">
        <v>167</v>
      </c>
      <c r="C3747" s="12" t="s">
        <v>3886</v>
      </c>
      <c r="E3747" t="str">
        <f t="shared" si="58"/>
        <v>167-SOTO Y AMIO</v>
      </c>
    </row>
    <row r="3748" spans="1:5" x14ac:dyDescent="0.3">
      <c r="A3748" s="12">
        <v>24</v>
      </c>
      <c r="B3748" s="14">
        <v>168</v>
      </c>
      <c r="C3748" s="12" t="s">
        <v>3887</v>
      </c>
      <c r="E3748" t="str">
        <f t="shared" si="58"/>
        <v>168-TORAL DE LOS GUZMANES</v>
      </c>
    </row>
    <row r="3749" spans="1:5" x14ac:dyDescent="0.3">
      <c r="A3749" s="12">
        <v>24</v>
      </c>
      <c r="B3749" s="14">
        <v>169</v>
      </c>
      <c r="C3749" s="12" t="s">
        <v>3888</v>
      </c>
      <c r="E3749" t="str">
        <f t="shared" si="58"/>
        <v>169-TORENO</v>
      </c>
    </row>
    <row r="3750" spans="1:5" x14ac:dyDescent="0.3">
      <c r="A3750" s="12">
        <v>24</v>
      </c>
      <c r="B3750" s="14">
        <v>170</v>
      </c>
      <c r="C3750" s="12" t="s">
        <v>3889</v>
      </c>
      <c r="E3750" t="str">
        <f t="shared" si="58"/>
        <v>170-TORRE DEL BIERZO</v>
      </c>
    </row>
    <row r="3751" spans="1:5" x14ac:dyDescent="0.3">
      <c r="A3751" s="12">
        <v>24</v>
      </c>
      <c r="B3751" s="14">
        <v>171</v>
      </c>
      <c r="C3751" s="12" t="s">
        <v>3890</v>
      </c>
      <c r="E3751" t="str">
        <f t="shared" si="58"/>
        <v>171-TRABADELO</v>
      </c>
    </row>
    <row r="3752" spans="1:5" x14ac:dyDescent="0.3">
      <c r="A3752" s="12">
        <v>24</v>
      </c>
      <c r="B3752" s="14">
        <v>172</v>
      </c>
      <c r="C3752" s="12" t="s">
        <v>3891</v>
      </c>
      <c r="E3752" t="str">
        <f t="shared" si="58"/>
        <v>172-TRUCHAS</v>
      </c>
    </row>
    <row r="3753" spans="1:5" x14ac:dyDescent="0.3">
      <c r="A3753" s="12">
        <v>24</v>
      </c>
      <c r="B3753" s="14">
        <v>173</v>
      </c>
      <c r="C3753" s="12" t="s">
        <v>3892</v>
      </c>
      <c r="E3753" t="str">
        <f t="shared" si="58"/>
        <v>173-TURCIA</v>
      </c>
    </row>
    <row r="3754" spans="1:5" x14ac:dyDescent="0.3">
      <c r="A3754" s="12">
        <v>24</v>
      </c>
      <c r="B3754" s="14">
        <v>174</v>
      </c>
      <c r="C3754" s="12" t="s">
        <v>3893</v>
      </c>
      <c r="E3754" t="str">
        <f t="shared" si="58"/>
        <v>174-URDIALES DEL PARAMO</v>
      </c>
    </row>
    <row r="3755" spans="1:5" x14ac:dyDescent="0.3">
      <c r="A3755" s="12">
        <v>24</v>
      </c>
      <c r="B3755" s="14">
        <v>175</v>
      </c>
      <c r="C3755" s="12" t="s">
        <v>3894</v>
      </c>
      <c r="E3755" t="str">
        <f t="shared" si="58"/>
        <v>175-VALDEFRESNO</v>
      </c>
    </row>
    <row r="3756" spans="1:5" x14ac:dyDescent="0.3">
      <c r="A3756" s="12">
        <v>24</v>
      </c>
      <c r="B3756" s="14">
        <v>176</v>
      </c>
      <c r="C3756" s="12" t="s">
        <v>3895</v>
      </c>
      <c r="E3756" t="str">
        <f t="shared" si="58"/>
        <v>176-VALDEFUENTES DEL PARAMO</v>
      </c>
    </row>
    <row r="3757" spans="1:5" x14ac:dyDescent="0.3">
      <c r="A3757" s="12">
        <v>24</v>
      </c>
      <c r="B3757" s="14">
        <v>177</v>
      </c>
      <c r="C3757" s="12" t="s">
        <v>3896</v>
      </c>
      <c r="E3757" t="str">
        <f t="shared" si="58"/>
        <v>177-VALDELUGUEROS</v>
      </c>
    </row>
    <row r="3758" spans="1:5" x14ac:dyDescent="0.3">
      <c r="A3758" s="12">
        <v>24</v>
      </c>
      <c r="B3758" s="14">
        <v>178</v>
      </c>
      <c r="C3758" s="12" t="s">
        <v>3897</v>
      </c>
      <c r="E3758" t="str">
        <f t="shared" si="58"/>
        <v>178-VALDEMORA</v>
      </c>
    </row>
    <row r="3759" spans="1:5" x14ac:dyDescent="0.3">
      <c r="A3759" s="12">
        <v>24</v>
      </c>
      <c r="B3759" s="14">
        <v>179</v>
      </c>
      <c r="C3759" s="12" t="s">
        <v>3898</v>
      </c>
      <c r="E3759" t="str">
        <f t="shared" si="58"/>
        <v>179-VALDEPIELAGO</v>
      </c>
    </row>
    <row r="3760" spans="1:5" x14ac:dyDescent="0.3">
      <c r="A3760" s="12">
        <v>24</v>
      </c>
      <c r="B3760" s="14">
        <v>180</v>
      </c>
      <c r="C3760" s="12" t="s">
        <v>3899</v>
      </c>
      <c r="E3760" t="str">
        <f t="shared" si="58"/>
        <v>180-VALDEPOLO</v>
      </c>
    </row>
    <row r="3761" spans="1:5" x14ac:dyDescent="0.3">
      <c r="A3761" s="12">
        <v>24</v>
      </c>
      <c r="B3761" s="14">
        <v>181</v>
      </c>
      <c r="C3761" s="12" t="s">
        <v>3900</v>
      </c>
      <c r="E3761" t="str">
        <f t="shared" si="58"/>
        <v>181-VALDERAS</v>
      </c>
    </row>
    <row r="3762" spans="1:5" x14ac:dyDescent="0.3">
      <c r="A3762" s="12">
        <v>24</v>
      </c>
      <c r="B3762" s="14">
        <v>182</v>
      </c>
      <c r="C3762" s="12" t="s">
        <v>3901</v>
      </c>
      <c r="E3762" t="str">
        <f t="shared" si="58"/>
        <v>182-VALDERREY</v>
      </c>
    </row>
    <row r="3763" spans="1:5" x14ac:dyDescent="0.3">
      <c r="A3763" s="12">
        <v>24</v>
      </c>
      <c r="B3763" s="14">
        <v>183</v>
      </c>
      <c r="C3763" s="12" t="s">
        <v>3902</v>
      </c>
      <c r="E3763" t="str">
        <f t="shared" si="58"/>
        <v>183-VALDERRUEDA</v>
      </c>
    </row>
    <row r="3764" spans="1:5" x14ac:dyDescent="0.3">
      <c r="A3764" s="12">
        <v>24</v>
      </c>
      <c r="B3764" s="14">
        <v>184</v>
      </c>
      <c r="C3764" s="12" t="s">
        <v>3903</v>
      </c>
      <c r="E3764" t="str">
        <f t="shared" si="58"/>
        <v>184-VALDESAMARIO</v>
      </c>
    </row>
    <row r="3765" spans="1:5" x14ac:dyDescent="0.3">
      <c r="A3765" s="12">
        <v>24</v>
      </c>
      <c r="B3765" s="14">
        <v>185</v>
      </c>
      <c r="C3765" s="12" t="s">
        <v>3904</v>
      </c>
      <c r="E3765" t="str">
        <f t="shared" si="58"/>
        <v>185-VAL DE SAN LORENZO</v>
      </c>
    </row>
    <row r="3766" spans="1:5" x14ac:dyDescent="0.3">
      <c r="A3766" s="12">
        <v>24</v>
      </c>
      <c r="B3766" s="14">
        <v>187</v>
      </c>
      <c r="C3766" s="12" t="s">
        <v>3905</v>
      </c>
      <c r="E3766" t="str">
        <f t="shared" si="58"/>
        <v>187-VALDEVIMBRE</v>
      </c>
    </row>
    <row r="3767" spans="1:5" x14ac:dyDescent="0.3">
      <c r="A3767" s="12">
        <v>24</v>
      </c>
      <c r="B3767" s="14">
        <v>188</v>
      </c>
      <c r="C3767" s="12" t="s">
        <v>3906</v>
      </c>
      <c r="E3767" t="str">
        <f t="shared" si="58"/>
        <v>188-VALENCIA DE DON JUAN</v>
      </c>
    </row>
    <row r="3768" spans="1:5" x14ac:dyDescent="0.3">
      <c r="A3768" s="12">
        <v>24</v>
      </c>
      <c r="B3768" s="14">
        <v>189</v>
      </c>
      <c r="C3768" s="12" t="s">
        <v>3907</v>
      </c>
      <c r="E3768" t="str">
        <f t="shared" si="58"/>
        <v>189-VALVERDE DE LA VIRGEN</v>
      </c>
    </row>
    <row r="3769" spans="1:5" x14ac:dyDescent="0.3">
      <c r="A3769" s="12">
        <v>24</v>
      </c>
      <c r="B3769" s="14">
        <v>190</v>
      </c>
      <c r="C3769" s="12" t="s">
        <v>3908</v>
      </c>
      <c r="E3769" t="str">
        <f t="shared" si="58"/>
        <v>190-VALVERDE-ENRIQUE</v>
      </c>
    </row>
    <row r="3770" spans="1:5" x14ac:dyDescent="0.3">
      <c r="A3770" s="12">
        <v>24</v>
      </c>
      <c r="B3770" s="14">
        <v>191</v>
      </c>
      <c r="C3770" s="12" t="s">
        <v>3909</v>
      </c>
      <c r="E3770" t="str">
        <f t="shared" si="58"/>
        <v>191-VALLECILLO</v>
      </c>
    </row>
    <row r="3771" spans="1:5" x14ac:dyDescent="0.3">
      <c r="A3771" s="12">
        <v>24</v>
      </c>
      <c r="B3771" s="14">
        <v>193</v>
      </c>
      <c r="C3771" s="12" t="s">
        <v>3910</v>
      </c>
      <c r="E3771" t="str">
        <f t="shared" si="58"/>
        <v>193-VECILLA, LA</v>
      </c>
    </row>
    <row r="3772" spans="1:5" x14ac:dyDescent="0.3">
      <c r="A3772" s="12">
        <v>24</v>
      </c>
      <c r="B3772" s="14">
        <v>194</v>
      </c>
      <c r="C3772" s="12" t="s">
        <v>3911</v>
      </c>
      <c r="E3772" t="str">
        <f t="shared" si="58"/>
        <v>194-VEGACERVERA</v>
      </c>
    </row>
    <row r="3773" spans="1:5" x14ac:dyDescent="0.3">
      <c r="A3773" s="12">
        <v>24</v>
      </c>
      <c r="B3773" s="14">
        <v>196</v>
      </c>
      <c r="C3773" s="12" t="s">
        <v>3912</v>
      </c>
      <c r="E3773" t="str">
        <f t="shared" si="58"/>
        <v>196-VEGA DE ESPINAREDA</v>
      </c>
    </row>
    <row r="3774" spans="1:5" x14ac:dyDescent="0.3">
      <c r="A3774" s="12">
        <v>24</v>
      </c>
      <c r="B3774" s="14">
        <v>197</v>
      </c>
      <c r="C3774" s="12" t="s">
        <v>3913</v>
      </c>
      <c r="E3774" t="str">
        <f t="shared" si="58"/>
        <v>197-VEGA DE INFANZONES</v>
      </c>
    </row>
    <row r="3775" spans="1:5" x14ac:dyDescent="0.3">
      <c r="A3775" s="12">
        <v>24</v>
      </c>
      <c r="B3775" s="14">
        <v>198</v>
      </c>
      <c r="C3775" s="12" t="s">
        <v>3914</v>
      </c>
      <c r="E3775" t="str">
        <f t="shared" si="58"/>
        <v>198-VEGA DE VALCARCE</v>
      </c>
    </row>
    <row r="3776" spans="1:5" x14ac:dyDescent="0.3">
      <c r="A3776" s="12">
        <v>24</v>
      </c>
      <c r="B3776" s="14">
        <v>199</v>
      </c>
      <c r="C3776" s="12" t="s">
        <v>3915</v>
      </c>
      <c r="E3776" t="str">
        <f t="shared" si="58"/>
        <v>199-VEGAQUEMADA</v>
      </c>
    </row>
    <row r="3777" spans="1:5" x14ac:dyDescent="0.3">
      <c r="A3777" s="12">
        <v>24</v>
      </c>
      <c r="B3777" s="14">
        <v>201</v>
      </c>
      <c r="C3777" s="12" t="s">
        <v>3916</v>
      </c>
      <c r="E3777" t="str">
        <f t="shared" si="58"/>
        <v>201-VEGAS DEL CONDADO</v>
      </c>
    </row>
    <row r="3778" spans="1:5" x14ac:dyDescent="0.3">
      <c r="A3778" s="12">
        <v>24</v>
      </c>
      <c r="B3778" s="14">
        <v>202</v>
      </c>
      <c r="C3778" s="12" t="s">
        <v>3917</v>
      </c>
      <c r="E3778" t="str">
        <f t="shared" si="58"/>
        <v>202-VILLABLINO</v>
      </c>
    </row>
    <row r="3779" spans="1:5" x14ac:dyDescent="0.3">
      <c r="A3779" s="12">
        <v>24</v>
      </c>
      <c r="B3779" s="14">
        <v>203</v>
      </c>
      <c r="C3779" s="12" t="s">
        <v>3918</v>
      </c>
      <c r="E3779" t="str">
        <f t="shared" ref="E3779:E3842" si="59">CONCATENATE(B3779,"-",C3779)</f>
        <v>203-VILLABRAZ</v>
      </c>
    </row>
    <row r="3780" spans="1:5" x14ac:dyDescent="0.3">
      <c r="A3780" s="12">
        <v>24</v>
      </c>
      <c r="B3780" s="14">
        <v>205</v>
      </c>
      <c r="C3780" s="12" t="s">
        <v>3919</v>
      </c>
      <c r="E3780" t="str">
        <f t="shared" si="59"/>
        <v>205-VILLADANGOS DEL PARAMO</v>
      </c>
    </row>
    <row r="3781" spans="1:5" x14ac:dyDescent="0.3">
      <c r="A3781" s="12">
        <v>24</v>
      </c>
      <c r="B3781" s="14">
        <v>206</v>
      </c>
      <c r="C3781" s="12" t="s">
        <v>3920</v>
      </c>
      <c r="E3781" t="str">
        <f t="shared" si="59"/>
        <v>206-VILLADECANES</v>
      </c>
    </row>
    <row r="3782" spans="1:5" x14ac:dyDescent="0.3">
      <c r="A3782" s="12">
        <v>24</v>
      </c>
      <c r="B3782" s="14">
        <v>207</v>
      </c>
      <c r="C3782" s="12" t="s">
        <v>3921</v>
      </c>
      <c r="E3782" t="str">
        <f t="shared" si="59"/>
        <v>207-VILLADEMOR DE LA VEGA</v>
      </c>
    </row>
    <row r="3783" spans="1:5" x14ac:dyDescent="0.3">
      <c r="A3783" s="12">
        <v>24</v>
      </c>
      <c r="B3783" s="14">
        <v>209</v>
      </c>
      <c r="C3783" s="12" t="s">
        <v>3922</v>
      </c>
      <c r="E3783" t="str">
        <f t="shared" si="59"/>
        <v>209-VILLAFRANCA DEL BIERZO</v>
      </c>
    </row>
    <row r="3784" spans="1:5" x14ac:dyDescent="0.3">
      <c r="A3784" s="12">
        <v>24</v>
      </c>
      <c r="B3784" s="14">
        <v>210</v>
      </c>
      <c r="C3784" s="12" t="s">
        <v>3923</v>
      </c>
      <c r="E3784" t="str">
        <f t="shared" si="59"/>
        <v>210-VILLAGATON</v>
      </c>
    </row>
    <row r="3785" spans="1:5" x14ac:dyDescent="0.3">
      <c r="A3785" s="12">
        <v>24</v>
      </c>
      <c r="B3785" s="14">
        <v>211</v>
      </c>
      <c r="C3785" s="12" t="s">
        <v>3924</v>
      </c>
      <c r="E3785" t="str">
        <f t="shared" si="59"/>
        <v>211-VILLAMANDOS</v>
      </c>
    </row>
    <row r="3786" spans="1:5" x14ac:dyDescent="0.3">
      <c r="A3786" s="12">
        <v>24</v>
      </c>
      <c r="B3786" s="14">
        <v>212</v>
      </c>
      <c r="C3786" s="12" t="s">
        <v>3925</v>
      </c>
      <c r="E3786" t="str">
        <f t="shared" si="59"/>
        <v>212-VILLAMAÑAN</v>
      </c>
    </row>
    <row r="3787" spans="1:5" x14ac:dyDescent="0.3">
      <c r="A3787" s="12">
        <v>24</v>
      </c>
      <c r="B3787" s="14">
        <v>213</v>
      </c>
      <c r="C3787" s="12" t="s">
        <v>3926</v>
      </c>
      <c r="E3787" t="str">
        <f t="shared" si="59"/>
        <v>213-VILLAMARTIN DE DON SANCHO</v>
      </c>
    </row>
    <row r="3788" spans="1:5" x14ac:dyDescent="0.3">
      <c r="A3788" s="12">
        <v>24</v>
      </c>
      <c r="B3788" s="14">
        <v>214</v>
      </c>
      <c r="C3788" s="12" t="s">
        <v>3927</v>
      </c>
      <c r="E3788" t="str">
        <f t="shared" si="59"/>
        <v>214-VILLAMEJIL</v>
      </c>
    </row>
    <row r="3789" spans="1:5" x14ac:dyDescent="0.3">
      <c r="A3789" s="12">
        <v>24</v>
      </c>
      <c r="B3789" s="14">
        <v>215</v>
      </c>
      <c r="C3789" s="12" t="s">
        <v>3928</v>
      </c>
      <c r="E3789" t="str">
        <f t="shared" si="59"/>
        <v>215-VILLAMOL</v>
      </c>
    </row>
    <row r="3790" spans="1:5" x14ac:dyDescent="0.3">
      <c r="A3790" s="12">
        <v>24</v>
      </c>
      <c r="B3790" s="14">
        <v>216</v>
      </c>
      <c r="C3790" s="12" t="s">
        <v>3929</v>
      </c>
      <c r="E3790" t="str">
        <f t="shared" si="59"/>
        <v>216-VILLAMONTAN DE LA VALDUERNA</v>
      </c>
    </row>
    <row r="3791" spans="1:5" x14ac:dyDescent="0.3">
      <c r="A3791" s="12">
        <v>24</v>
      </c>
      <c r="B3791" s="14">
        <v>217</v>
      </c>
      <c r="C3791" s="12" t="s">
        <v>3930</v>
      </c>
      <c r="E3791" t="str">
        <f t="shared" si="59"/>
        <v>217-VILLAMORATIEL DE LAS MATAS</v>
      </c>
    </row>
    <row r="3792" spans="1:5" x14ac:dyDescent="0.3">
      <c r="A3792" s="12">
        <v>24</v>
      </c>
      <c r="B3792" s="14">
        <v>218</v>
      </c>
      <c r="C3792" s="12" t="s">
        <v>3931</v>
      </c>
      <c r="E3792" t="str">
        <f t="shared" si="59"/>
        <v>218-VILLANUEVA DE LAS MANZANAS</v>
      </c>
    </row>
    <row r="3793" spans="1:5" x14ac:dyDescent="0.3">
      <c r="A3793" s="12">
        <v>24</v>
      </c>
      <c r="B3793" s="14">
        <v>219</v>
      </c>
      <c r="C3793" s="12" t="s">
        <v>3932</v>
      </c>
      <c r="E3793" t="str">
        <f t="shared" si="59"/>
        <v>219-VILLAOBISPO DE OTERO</v>
      </c>
    </row>
    <row r="3794" spans="1:5" x14ac:dyDescent="0.3">
      <c r="A3794" s="12">
        <v>24</v>
      </c>
      <c r="B3794" s="14">
        <v>221</v>
      </c>
      <c r="C3794" s="12" t="s">
        <v>3933</v>
      </c>
      <c r="E3794" t="str">
        <f t="shared" si="59"/>
        <v>221-VILLAQUEJIDA</v>
      </c>
    </row>
    <row r="3795" spans="1:5" x14ac:dyDescent="0.3">
      <c r="A3795" s="12">
        <v>24</v>
      </c>
      <c r="B3795" s="14">
        <v>222</v>
      </c>
      <c r="C3795" s="12" t="s">
        <v>3934</v>
      </c>
      <c r="E3795" t="str">
        <f t="shared" si="59"/>
        <v>222-VILLAQUILAMBRE</v>
      </c>
    </row>
    <row r="3796" spans="1:5" x14ac:dyDescent="0.3">
      <c r="A3796" s="12">
        <v>24</v>
      </c>
      <c r="B3796" s="14">
        <v>223</v>
      </c>
      <c r="C3796" s="12" t="s">
        <v>3935</v>
      </c>
      <c r="E3796" t="str">
        <f t="shared" si="59"/>
        <v>223-VILLAREJO DE ORBIGO</v>
      </c>
    </row>
    <row r="3797" spans="1:5" x14ac:dyDescent="0.3">
      <c r="A3797" s="12">
        <v>24</v>
      </c>
      <c r="B3797" s="14">
        <v>224</v>
      </c>
      <c r="C3797" s="12" t="s">
        <v>3936</v>
      </c>
      <c r="E3797" t="str">
        <f t="shared" si="59"/>
        <v>224-VILLARES DE ORBIGO</v>
      </c>
    </row>
    <row r="3798" spans="1:5" x14ac:dyDescent="0.3">
      <c r="A3798" s="12">
        <v>24</v>
      </c>
      <c r="B3798" s="14">
        <v>225</v>
      </c>
      <c r="C3798" s="12" t="s">
        <v>3937</v>
      </c>
      <c r="E3798" t="str">
        <f t="shared" si="59"/>
        <v>225-VILLASABARIEGO</v>
      </c>
    </row>
    <row r="3799" spans="1:5" x14ac:dyDescent="0.3">
      <c r="A3799" s="12">
        <v>24</v>
      </c>
      <c r="B3799" s="14">
        <v>226</v>
      </c>
      <c r="C3799" s="12" t="s">
        <v>3938</v>
      </c>
      <c r="E3799" t="str">
        <f t="shared" si="59"/>
        <v>226-VILLASELAN</v>
      </c>
    </row>
    <row r="3800" spans="1:5" x14ac:dyDescent="0.3">
      <c r="A3800" s="12">
        <v>24</v>
      </c>
      <c r="B3800" s="14">
        <v>227</v>
      </c>
      <c r="C3800" s="12" t="s">
        <v>3939</v>
      </c>
      <c r="E3800" t="str">
        <f t="shared" si="59"/>
        <v>227-VILLATURIEL</v>
      </c>
    </row>
    <row r="3801" spans="1:5" x14ac:dyDescent="0.3">
      <c r="A3801" s="12">
        <v>24</v>
      </c>
      <c r="B3801" s="14">
        <v>228</v>
      </c>
      <c r="C3801" s="12" t="s">
        <v>3940</v>
      </c>
      <c r="E3801" t="str">
        <f t="shared" si="59"/>
        <v>228-VILLAZALA</v>
      </c>
    </row>
    <row r="3802" spans="1:5" x14ac:dyDescent="0.3">
      <c r="A3802" s="12">
        <v>24</v>
      </c>
      <c r="B3802" s="14">
        <v>229</v>
      </c>
      <c r="C3802" s="12" t="s">
        <v>3941</v>
      </c>
      <c r="E3802" t="str">
        <f t="shared" si="59"/>
        <v>229-VILLAZANZO DE VALDERADUEY</v>
      </c>
    </row>
    <row r="3803" spans="1:5" x14ac:dyDescent="0.3">
      <c r="A3803" s="12">
        <v>24</v>
      </c>
      <c r="B3803" s="14">
        <v>230</v>
      </c>
      <c r="C3803" s="12" t="s">
        <v>3942</v>
      </c>
      <c r="E3803" t="str">
        <f t="shared" si="59"/>
        <v>230-ZOTES DEL PARAMO</v>
      </c>
    </row>
    <row r="3804" spans="1:5" x14ac:dyDescent="0.3">
      <c r="A3804" s="12">
        <v>24</v>
      </c>
      <c r="B3804" s="14">
        <v>901</v>
      </c>
      <c r="C3804" s="12" t="s">
        <v>3943</v>
      </c>
      <c r="E3804" t="str">
        <f t="shared" si="59"/>
        <v>901-VILLAMANIN</v>
      </c>
    </row>
    <row r="3805" spans="1:5" x14ac:dyDescent="0.3">
      <c r="A3805" s="12">
        <v>24</v>
      </c>
      <c r="B3805" s="14">
        <v>902</v>
      </c>
      <c r="C3805" s="12" t="s">
        <v>3944</v>
      </c>
      <c r="E3805" t="str">
        <f t="shared" si="59"/>
        <v>902-VILLAORNATE Y CASTRO</v>
      </c>
    </row>
    <row r="3806" spans="1:5" x14ac:dyDescent="0.3">
      <c r="A3806" s="12">
        <v>25</v>
      </c>
      <c r="B3806" s="14">
        <v>1</v>
      </c>
      <c r="C3806" s="12" t="s">
        <v>3945</v>
      </c>
      <c r="E3806" t="str">
        <f t="shared" si="59"/>
        <v>1-ABELLA DE LA CONCA</v>
      </c>
    </row>
    <row r="3807" spans="1:5" x14ac:dyDescent="0.3">
      <c r="A3807" s="12">
        <v>25</v>
      </c>
      <c r="B3807" s="14">
        <v>2</v>
      </c>
      <c r="C3807" s="12" t="s">
        <v>3946</v>
      </c>
      <c r="E3807" t="str">
        <f t="shared" si="59"/>
        <v>2-AGER</v>
      </c>
    </row>
    <row r="3808" spans="1:5" x14ac:dyDescent="0.3">
      <c r="A3808" s="12">
        <v>25</v>
      </c>
      <c r="B3808" s="14">
        <v>3</v>
      </c>
      <c r="C3808" s="12" t="s">
        <v>3947</v>
      </c>
      <c r="E3808" t="str">
        <f t="shared" si="59"/>
        <v>3-AGRAMUNT</v>
      </c>
    </row>
    <row r="3809" spans="1:5" x14ac:dyDescent="0.3">
      <c r="A3809" s="12">
        <v>25</v>
      </c>
      <c r="B3809" s="14">
        <v>4</v>
      </c>
      <c r="C3809" s="12" t="s">
        <v>3948</v>
      </c>
      <c r="E3809" t="str">
        <f t="shared" si="59"/>
        <v>4-ALAMUS, ELS</v>
      </c>
    </row>
    <row r="3810" spans="1:5" x14ac:dyDescent="0.3">
      <c r="A3810" s="12">
        <v>25</v>
      </c>
      <c r="B3810" s="14">
        <v>5</v>
      </c>
      <c r="C3810" s="12" t="s">
        <v>3949</v>
      </c>
      <c r="E3810" t="str">
        <f t="shared" si="59"/>
        <v>5-ALAS I CERC</v>
      </c>
    </row>
    <row r="3811" spans="1:5" x14ac:dyDescent="0.3">
      <c r="A3811" s="12">
        <v>25</v>
      </c>
      <c r="B3811" s="14">
        <v>6</v>
      </c>
      <c r="C3811" s="12" t="s">
        <v>3950</v>
      </c>
      <c r="E3811" t="str">
        <f t="shared" si="59"/>
        <v>6-ALBAGES, L'</v>
      </c>
    </row>
    <row r="3812" spans="1:5" x14ac:dyDescent="0.3">
      <c r="A3812" s="12">
        <v>25</v>
      </c>
      <c r="B3812" s="14">
        <v>7</v>
      </c>
      <c r="C3812" s="12" t="s">
        <v>3951</v>
      </c>
      <c r="E3812" t="str">
        <f t="shared" si="59"/>
        <v>7-ALBATARREC</v>
      </c>
    </row>
    <row r="3813" spans="1:5" x14ac:dyDescent="0.3">
      <c r="A3813" s="12">
        <v>25</v>
      </c>
      <c r="B3813" s="14">
        <v>8</v>
      </c>
      <c r="C3813" s="12" t="s">
        <v>3952</v>
      </c>
      <c r="E3813" t="str">
        <f t="shared" si="59"/>
        <v>8-ALBESA</v>
      </c>
    </row>
    <row r="3814" spans="1:5" x14ac:dyDescent="0.3">
      <c r="A3814" s="12">
        <v>25</v>
      </c>
      <c r="B3814" s="14">
        <v>9</v>
      </c>
      <c r="C3814" s="12" t="s">
        <v>3953</v>
      </c>
      <c r="E3814" t="str">
        <f t="shared" si="59"/>
        <v>9-ALBI, L'</v>
      </c>
    </row>
    <row r="3815" spans="1:5" x14ac:dyDescent="0.3">
      <c r="A3815" s="12">
        <v>25</v>
      </c>
      <c r="B3815" s="14">
        <v>10</v>
      </c>
      <c r="C3815" s="12" t="s">
        <v>3954</v>
      </c>
      <c r="E3815" t="str">
        <f t="shared" si="59"/>
        <v>10-ALCANO</v>
      </c>
    </row>
    <row r="3816" spans="1:5" x14ac:dyDescent="0.3">
      <c r="A3816" s="12">
        <v>25</v>
      </c>
      <c r="B3816" s="14">
        <v>11</v>
      </c>
      <c r="C3816" s="12" t="s">
        <v>3955</v>
      </c>
      <c r="E3816" t="str">
        <f t="shared" si="59"/>
        <v>11-ALCARRAS</v>
      </c>
    </row>
    <row r="3817" spans="1:5" x14ac:dyDescent="0.3">
      <c r="A3817" s="12">
        <v>25</v>
      </c>
      <c r="B3817" s="14">
        <v>12</v>
      </c>
      <c r="C3817" s="12" t="s">
        <v>3956</v>
      </c>
      <c r="E3817" t="str">
        <f t="shared" si="59"/>
        <v>12-ALCOLETGE</v>
      </c>
    </row>
    <row r="3818" spans="1:5" x14ac:dyDescent="0.3">
      <c r="A3818" s="12">
        <v>25</v>
      </c>
      <c r="B3818" s="14">
        <v>13</v>
      </c>
      <c r="C3818" s="12" t="s">
        <v>3957</v>
      </c>
      <c r="E3818" t="str">
        <f t="shared" si="59"/>
        <v>13-ALFARRAS</v>
      </c>
    </row>
    <row r="3819" spans="1:5" x14ac:dyDescent="0.3">
      <c r="A3819" s="12">
        <v>25</v>
      </c>
      <c r="B3819" s="14">
        <v>14</v>
      </c>
      <c r="C3819" s="12" t="s">
        <v>3958</v>
      </c>
      <c r="E3819" t="str">
        <f t="shared" si="59"/>
        <v>14-ALFES</v>
      </c>
    </row>
    <row r="3820" spans="1:5" x14ac:dyDescent="0.3">
      <c r="A3820" s="12">
        <v>25</v>
      </c>
      <c r="B3820" s="14">
        <v>15</v>
      </c>
      <c r="C3820" s="12" t="s">
        <v>3959</v>
      </c>
      <c r="E3820" t="str">
        <f t="shared" si="59"/>
        <v>15-ALGERRI</v>
      </c>
    </row>
    <row r="3821" spans="1:5" x14ac:dyDescent="0.3">
      <c r="A3821" s="12">
        <v>25</v>
      </c>
      <c r="B3821" s="14">
        <v>16</v>
      </c>
      <c r="C3821" s="12" t="s">
        <v>3960</v>
      </c>
      <c r="E3821" t="str">
        <f t="shared" si="59"/>
        <v>16-ALGUAIRE</v>
      </c>
    </row>
    <row r="3822" spans="1:5" x14ac:dyDescent="0.3">
      <c r="A3822" s="12">
        <v>25</v>
      </c>
      <c r="B3822" s="14">
        <v>17</v>
      </c>
      <c r="C3822" s="12" t="s">
        <v>3961</v>
      </c>
      <c r="E3822" t="str">
        <f t="shared" si="59"/>
        <v>17-ALINS</v>
      </c>
    </row>
    <row r="3823" spans="1:5" x14ac:dyDescent="0.3">
      <c r="A3823" s="12">
        <v>25</v>
      </c>
      <c r="B3823" s="14">
        <v>19</v>
      </c>
      <c r="C3823" s="12" t="s">
        <v>3962</v>
      </c>
      <c r="E3823" t="str">
        <f t="shared" si="59"/>
        <v>19-ALMACELLES</v>
      </c>
    </row>
    <row r="3824" spans="1:5" x14ac:dyDescent="0.3">
      <c r="A3824" s="12">
        <v>25</v>
      </c>
      <c r="B3824" s="14">
        <v>20</v>
      </c>
      <c r="C3824" s="12" t="s">
        <v>3963</v>
      </c>
      <c r="E3824" t="str">
        <f t="shared" si="59"/>
        <v>20-ALMATRET</v>
      </c>
    </row>
    <row r="3825" spans="1:5" x14ac:dyDescent="0.3">
      <c r="A3825" s="12">
        <v>25</v>
      </c>
      <c r="B3825" s="14">
        <v>21</v>
      </c>
      <c r="C3825" s="12" t="s">
        <v>3964</v>
      </c>
      <c r="E3825" t="str">
        <f t="shared" si="59"/>
        <v>21-ALMENAR</v>
      </c>
    </row>
    <row r="3826" spans="1:5" x14ac:dyDescent="0.3">
      <c r="A3826" s="12">
        <v>25</v>
      </c>
      <c r="B3826" s="14">
        <v>22</v>
      </c>
      <c r="C3826" s="12" t="s">
        <v>3965</v>
      </c>
      <c r="E3826" t="str">
        <f t="shared" si="59"/>
        <v>22-ALOS DE BALAGUER</v>
      </c>
    </row>
    <row r="3827" spans="1:5" x14ac:dyDescent="0.3">
      <c r="A3827" s="12">
        <v>25</v>
      </c>
      <c r="B3827" s="14">
        <v>23</v>
      </c>
      <c r="C3827" s="12" t="s">
        <v>3966</v>
      </c>
      <c r="E3827" t="str">
        <f t="shared" si="59"/>
        <v>23-ALPICAT</v>
      </c>
    </row>
    <row r="3828" spans="1:5" x14ac:dyDescent="0.3">
      <c r="A3828" s="12">
        <v>25</v>
      </c>
      <c r="B3828" s="14">
        <v>24</v>
      </c>
      <c r="C3828" s="12" t="s">
        <v>3967</v>
      </c>
      <c r="E3828" t="str">
        <f t="shared" si="59"/>
        <v>24-ALT ANEU</v>
      </c>
    </row>
    <row r="3829" spans="1:5" x14ac:dyDescent="0.3">
      <c r="A3829" s="12">
        <v>25</v>
      </c>
      <c r="B3829" s="14">
        <v>25</v>
      </c>
      <c r="C3829" s="12" t="s">
        <v>3968</v>
      </c>
      <c r="E3829" t="str">
        <f t="shared" si="59"/>
        <v>25-NAUT ARAN</v>
      </c>
    </row>
    <row r="3830" spans="1:5" x14ac:dyDescent="0.3">
      <c r="A3830" s="12">
        <v>25</v>
      </c>
      <c r="B3830" s="14">
        <v>27</v>
      </c>
      <c r="C3830" s="12" t="s">
        <v>3969</v>
      </c>
      <c r="E3830" t="str">
        <f t="shared" si="59"/>
        <v>27-ANGLESOLA</v>
      </c>
    </row>
    <row r="3831" spans="1:5" x14ac:dyDescent="0.3">
      <c r="A3831" s="12">
        <v>25</v>
      </c>
      <c r="B3831" s="14">
        <v>29</v>
      </c>
      <c r="C3831" s="12" t="s">
        <v>3970</v>
      </c>
      <c r="E3831" t="str">
        <f t="shared" si="59"/>
        <v>29-ARBECA</v>
      </c>
    </row>
    <row r="3832" spans="1:5" x14ac:dyDescent="0.3">
      <c r="A3832" s="12">
        <v>25</v>
      </c>
      <c r="B3832" s="14">
        <v>30</v>
      </c>
      <c r="C3832" s="12" t="s">
        <v>3971</v>
      </c>
      <c r="E3832" t="str">
        <f t="shared" si="59"/>
        <v>30-PONT DE BAR, EL</v>
      </c>
    </row>
    <row r="3833" spans="1:5" x14ac:dyDescent="0.3">
      <c r="A3833" s="12">
        <v>25</v>
      </c>
      <c r="B3833" s="14">
        <v>31</v>
      </c>
      <c r="C3833" s="12" t="s">
        <v>3972</v>
      </c>
      <c r="E3833" t="str">
        <f t="shared" si="59"/>
        <v>31-ARRES</v>
      </c>
    </row>
    <row r="3834" spans="1:5" x14ac:dyDescent="0.3">
      <c r="A3834" s="12">
        <v>25</v>
      </c>
      <c r="B3834" s="14">
        <v>32</v>
      </c>
      <c r="C3834" s="12" t="s">
        <v>3973</v>
      </c>
      <c r="E3834" t="str">
        <f t="shared" si="59"/>
        <v>32-ARSEGUEL</v>
      </c>
    </row>
    <row r="3835" spans="1:5" x14ac:dyDescent="0.3">
      <c r="A3835" s="12">
        <v>25</v>
      </c>
      <c r="B3835" s="14">
        <v>33</v>
      </c>
      <c r="C3835" s="12" t="s">
        <v>3974</v>
      </c>
      <c r="E3835" t="str">
        <f t="shared" si="59"/>
        <v>33-ARTESA DE LLEIDA</v>
      </c>
    </row>
    <row r="3836" spans="1:5" x14ac:dyDescent="0.3">
      <c r="A3836" s="12">
        <v>25</v>
      </c>
      <c r="B3836" s="14">
        <v>34</v>
      </c>
      <c r="C3836" s="12" t="s">
        <v>3975</v>
      </c>
      <c r="E3836" t="str">
        <f t="shared" si="59"/>
        <v>34-ARTESA DE SEGRE</v>
      </c>
    </row>
    <row r="3837" spans="1:5" x14ac:dyDescent="0.3">
      <c r="A3837" s="12">
        <v>25</v>
      </c>
      <c r="B3837" s="14">
        <v>35</v>
      </c>
      <c r="C3837" s="12" t="s">
        <v>3976</v>
      </c>
      <c r="E3837" t="str">
        <f t="shared" si="59"/>
        <v>35-SENTIU DE SIO, LA</v>
      </c>
    </row>
    <row r="3838" spans="1:5" x14ac:dyDescent="0.3">
      <c r="A3838" s="12">
        <v>25</v>
      </c>
      <c r="B3838" s="14">
        <v>36</v>
      </c>
      <c r="C3838" s="12" t="s">
        <v>3977</v>
      </c>
      <c r="E3838" t="str">
        <f t="shared" si="59"/>
        <v>36-ASPA</v>
      </c>
    </row>
    <row r="3839" spans="1:5" x14ac:dyDescent="0.3">
      <c r="A3839" s="12">
        <v>25</v>
      </c>
      <c r="B3839" s="14">
        <v>37</v>
      </c>
      <c r="C3839" s="12" t="s">
        <v>3978</v>
      </c>
      <c r="E3839" t="str">
        <f t="shared" si="59"/>
        <v>37-AVELLANES I SANTA LINYA, LES</v>
      </c>
    </row>
    <row r="3840" spans="1:5" x14ac:dyDescent="0.3">
      <c r="A3840" s="12">
        <v>25</v>
      </c>
      <c r="B3840" s="14">
        <v>38</v>
      </c>
      <c r="C3840" s="12" t="s">
        <v>3979</v>
      </c>
      <c r="E3840" t="str">
        <f t="shared" si="59"/>
        <v>38-AITONA</v>
      </c>
    </row>
    <row r="3841" spans="1:5" x14ac:dyDescent="0.3">
      <c r="A3841" s="12">
        <v>25</v>
      </c>
      <c r="B3841" s="14">
        <v>39</v>
      </c>
      <c r="C3841" s="12" t="s">
        <v>3980</v>
      </c>
      <c r="E3841" t="str">
        <f t="shared" si="59"/>
        <v>39-BAIX PALLARS</v>
      </c>
    </row>
    <row r="3842" spans="1:5" x14ac:dyDescent="0.3">
      <c r="A3842" s="12">
        <v>25</v>
      </c>
      <c r="B3842" s="14">
        <v>40</v>
      </c>
      <c r="C3842" s="12" t="s">
        <v>3981</v>
      </c>
      <c r="E3842" t="str">
        <f t="shared" si="59"/>
        <v>40-BALAGUER</v>
      </c>
    </row>
    <row r="3843" spans="1:5" x14ac:dyDescent="0.3">
      <c r="A3843" s="12">
        <v>25</v>
      </c>
      <c r="B3843" s="14">
        <v>41</v>
      </c>
      <c r="C3843" s="12" t="s">
        <v>3982</v>
      </c>
      <c r="E3843" t="str">
        <f t="shared" ref="E3843:E3906" si="60">CONCATENATE(B3843,"-",C3843)</f>
        <v>41-BARBENS</v>
      </c>
    </row>
    <row r="3844" spans="1:5" x14ac:dyDescent="0.3">
      <c r="A3844" s="12">
        <v>25</v>
      </c>
      <c r="B3844" s="14">
        <v>42</v>
      </c>
      <c r="C3844" s="12" t="s">
        <v>3983</v>
      </c>
      <c r="E3844" t="str">
        <f t="shared" si="60"/>
        <v>42-BARONIA DE RIALB, LA</v>
      </c>
    </row>
    <row r="3845" spans="1:5" x14ac:dyDescent="0.3">
      <c r="A3845" s="12">
        <v>25</v>
      </c>
      <c r="B3845" s="14">
        <v>43</v>
      </c>
      <c r="C3845" s="12" t="s">
        <v>3984</v>
      </c>
      <c r="E3845" t="str">
        <f t="shared" si="60"/>
        <v>43-VALL DE BOI, LA</v>
      </c>
    </row>
    <row r="3846" spans="1:5" x14ac:dyDescent="0.3">
      <c r="A3846" s="12">
        <v>25</v>
      </c>
      <c r="B3846" s="14">
        <v>44</v>
      </c>
      <c r="C3846" s="12" t="s">
        <v>3985</v>
      </c>
      <c r="E3846" t="str">
        <f t="shared" si="60"/>
        <v>44-BASSELLA</v>
      </c>
    </row>
    <row r="3847" spans="1:5" x14ac:dyDescent="0.3">
      <c r="A3847" s="12">
        <v>25</v>
      </c>
      <c r="B3847" s="14">
        <v>45</v>
      </c>
      <c r="C3847" s="12" t="s">
        <v>3986</v>
      </c>
      <c r="E3847" t="str">
        <f t="shared" si="60"/>
        <v>45-BAUSEN</v>
      </c>
    </row>
    <row r="3848" spans="1:5" x14ac:dyDescent="0.3">
      <c r="A3848" s="12">
        <v>25</v>
      </c>
      <c r="B3848" s="14">
        <v>46</v>
      </c>
      <c r="C3848" s="12" t="s">
        <v>3987</v>
      </c>
      <c r="E3848" t="str">
        <f t="shared" si="60"/>
        <v>46-BELIANES</v>
      </c>
    </row>
    <row r="3849" spans="1:5" x14ac:dyDescent="0.3">
      <c r="A3849" s="12">
        <v>25</v>
      </c>
      <c r="B3849" s="14">
        <v>47</v>
      </c>
      <c r="C3849" s="12" t="s">
        <v>3988</v>
      </c>
      <c r="E3849" t="str">
        <f t="shared" si="60"/>
        <v>47-BELLCAIRE D'URGELL</v>
      </c>
    </row>
    <row r="3850" spans="1:5" x14ac:dyDescent="0.3">
      <c r="A3850" s="12">
        <v>25</v>
      </c>
      <c r="B3850" s="14">
        <v>48</v>
      </c>
      <c r="C3850" s="12" t="s">
        <v>3989</v>
      </c>
      <c r="E3850" t="str">
        <f t="shared" si="60"/>
        <v>48-BELL-LLOC D'URGELL</v>
      </c>
    </row>
    <row r="3851" spans="1:5" x14ac:dyDescent="0.3">
      <c r="A3851" s="12">
        <v>25</v>
      </c>
      <c r="B3851" s="14">
        <v>49</v>
      </c>
      <c r="C3851" s="12" t="s">
        <v>3990</v>
      </c>
      <c r="E3851" t="str">
        <f t="shared" si="60"/>
        <v>49-BELLMUNT D'URGELL</v>
      </c>
    </row>
    <row r="3852" spans="1:5" x14ac:dyDescent="0.3">
      <c r="A3852" s="12">
        <v>25</v>
      </c>
      <c r="B3852" s="14">
        <v>50</v>
      </c>
      <c r="C3852" s="12" t="s">
        <v>3991</v>
      </c>
      <c r="E3852" t="str">
        <f t="shared" si="60"/>
        <v>50-BELLPUIG</v>
      </c>
    </row>
    <row r="3853" spans="1:5" x14ac:dyDescent="0.3">
      <c r="A3853" s="12">
        <v>25</v>
      </c>
      <c r="B3853" s="14">
        <v>51</v>
      </c>
      <c r="C3853" s="12" t="s">
        <v>3992</v>
      </c>
      <c r="E3853" t="str">
        <f t="shared" si="60"/>
        <v>51-BELLVER DE CERDANYA</v>
      </c>
    </row>
    <row r="3854" spans="1:5" x14ac:dyDescent="0.3">
      <c r="A3854" s="12">
        <v>25</v>
      </c>
      <c r="B3854" s="14">
        <v>52</v>
      </c>
      <c r="C3854" s="12" t="s">
        <v>3993</v>
      </c>
      <c r="E3854" t="str">
        <f t="shared" si="60"/>
        <v>52-BELLVIS</v>
      </c>
    </row>
    <row r="3855" spans="1:5" x14ac:dyDescent="0.3">
      <c r="A3855" s="12">
        <v>25</v>
      </c>
      <c r="B3855" s="14">
        <v>53</v>
      </c>
      <c r="C3855" s="12" t="s">
        <v>3994</v>
      </c>
      <c r="E3855" t="str">
        <f t="shared" si="60"/>
        <v>53-BENAVENT DE SEGRIA</v>
      </c>
    </row>
    <row r="3856" spans="1:5" x14ac:dyDescent="0.3">
      <c r="A3856" s="12">
        <v>25</v>
      </c>
      <c r="B3856" s="14">
        <v>55</v>
      </c>
      <c r="C3856" s="12" t="s">
        <v>3995</v>
      </c>
      <c r="E3856" t="str">
        <f t="shared" si="60"/>
        <v>55-BIOSCA</v>
      </c>
    </row>
    <row r="3857" spans="1:5" x14ac:dyDescent="0.3">
      <c r="A3857" s="12">
        <v>25</v>
      </c>
      <c r="B3857" s="14">
        <v>56</v>
      </c>
      <c r="C3857" s="12" t="s">
        <v>3996</v>
      </c>
      <c r="E3857" t="str">
        <f t="shared" si="60"/>
        <v>56-BOVERA</v>
      </c>
    </row>
    <row r="3858" spans="1:5" x14ac:dyDescent="0.3">
      <c r="A3858" s="12">
        <v>25</v>
      </c>
      <c r="B3858" s="14">
        <v>57</v>
      </c>
      <c r="C3858" s="12" t="s">
        <v>3997</v>
      </c>
      <c r="E3858" t="str">
        <f t="shared" si="60"/>
        <v>57-BORDES, ES</v>
      </c>
    </row>
    <row r="3859" spans="1:5" x14ac:dyDescent="0.3">
      <c r="A3859" s="12">
        <v>25</v>
      </c>
      <c r="B3859" s="14">
        <v>58</v>
      </c>
      <c r="C3859" s="12" t="s">
        <v>3998</v>
      </c>
      <c r="E3859" t="str">
        <f t="shared" si="60"/>
        <v>58-BORGES BLANQUES, LES</v>
      </c>
    </row>
    <row r="3860" spans="1:5" x14ac:dyDescent="0.3">
      <c r="A3860" s="12">
        <v>25</v>
      </c>
      <c r="B3860" s="14">
        <v>59</v>
      </c>
      <c r="C3860" s="12" t="s">
        <v>3999</v>
      </c>
      <c r="E3860" t="str">
        <f t="shared" si="60"/>
        <v>59-BOSSOST</v>
      </c>
    </row>
    <row r="3861" spans="1:5" x14ac:dyDescent="0.3">
      <c r="A3861" s="12">
        <v>25</v>
      </c>
      <c r="B3861" s="14">
        <v>60</v>
      </c>
      <c r="C3861" s="12" t="s">
        <v>4000</v>
      </c>
      <c r="E3861" t="str">
        <f t="shared" si="60"/>
        <v>60-CABANABONA</v>
      </c>
    </row>
    <row r="3862" spans="1:5" x14ac:dyDescent="0.3">
      <c r="A3862" s="12">
        <v>25</v>
      </c>
      <c r="B3862" s="14">
        <v>61</v>
      </c>
      <c r="C3862" s="12" t="s">
        <v>4001</v>
      </c>
      <c r="E3862" t="str">
        <f t="shared" si="60"/>
        <v>61-CABO</v>
      </c>
    </row>
    <row r="3863" spans="1:5" x14ac:dyDescent="0.3">
      <c r="A3863" s="12">
        <v>25</v>
      </c>
      <c r="B3863" s="14">
        <v>62</v>
      </c>
      <c r="C3863" s="12" t="s">
        <v>4002</v>
      </c>
      <c r="E3863" t="str">
        <f t="shared" si="60"/>
        <v>62-CAMARASA</v>
      </c>
    </row>
    <row r="3864" spans="1:5" x14ac:dyDescent="0.3">
      <c r="A3864" s="12">
        <v>25</v>
      </c>
      <c r="B3864" s="14">
        <v>63</v>
      </c>
      <c r="C3864" s="12" t="s">
        <v>4003</v>
      </c>
      <c r="E3864" t="str">
        <f t="shared" si="60"/>
        <v>63-CANEJAN</v>
      </c>
    </row>
    <row r="3865" spans="1:5" x14ac:dyDescent="0.3">
      <c r="A3865" s="12">
        <v>25</v>
      </c>
      <c r="B3865" s="14">
        <v>64</v>
      </c>
      <c r="C3865" s="12" t="s">
        <v>4004</v>
      </c>
      <c r="E3865" t="str">
        <f t="shared" si="60"/>
        <v>64-CASTELLAR DE LA RIBERA</v>
      </c>
    </row>
    <row r="3866" spans="1:5" x14ac:dyDescent="0.3">
      <c r="A3866" s="12">
        <v>25</v>
      </c>
      <c r="B3866" s="14">
        <v>67</v>
      </c>
      <c r="C3866" s="12" t="s">
        <v>4005</v>
      </c>
      <c r="E3866" t="str">
        <f t="shared" si="60"/>
        <v>67-CASTELLDANS</v>
      </c>
    </row>
    <row r="3867" spans="1:5" x14ac:dyDescent="0.3">
      <c r="A3867" s="12">
        <v>25</v>
      </c>
      <c r="B3867" s="14">
        <v>68</v>
      </c>
      <c r="C3867" s="12" t="s">
        <v>4006</v>
      </c>
      <c r="E3867" t="str">
        <f t="shared" si="60"/>
        <v>68-CASTELLNOU DE SEANA</v>
      </c>
    </row>
    <row r="3868" spans="1:5" x14ac:dyDescent="0.3">
      <c r="A3868" s="12">
        <v>25</v>
      </c>
      <c r="B3868" s="14">
        <v>69</v>
      </c>
      <c r="C3868" s="12" t="s">
        <v>4007</v>
      </c>
      <c r="E3868" t="str">
        <f t="shared" si="60"/>
        <v>69-CASTELLO DE FARFANYA</v>
      </c>
    </row>
    <row r="3869" spans="1:5" x14ac:dyDescent="0.3">
      <c r="A3869" s="12">
        <v>25</v>
      </c>
      <c r="B3869" s="14">
        <v>70</v>
      </c>
      <c r="C3869" s="12" t="s">
        <v>4008</v>
      </c>
      <c r="E3869" t="str">
        <f t="shared" si="60"/>
        <v>70-CASTELLSERA</v>
      </c>
    </row>
    <row r="3870" spans="1:5" x14ac:dyDescent="0.3">
      <c r="A3870" s="12">
        <v>25</v>
      </c>
      <c r="B3870" s="14">
        <v>71</v>
      </c>
      <c r="C3870" s="12" t="s">
        <v>4009</v>
      </c>
      <c r="E3870" t="str">
        <f t="shared" si="60"/>
        <v>71-CAVA</v>
      </c>
    </row>
    <row r="3871" spans="1:5" x14ac:dyDescent="0.3">
      <c r="A3871" s="12">
        <v>25</v>
      </c>
      <c r="B3871" s="14">
        <v>72</v>
      </c>
      <c r="C3871" s="12" t="s">
        <v>4010</v>
      </c>
      <c r="E3871" t="str">
        <f t="shared" si="60"/>
        <v>72-CERVERA</v>
      </c>
    </row>
    <row r="3872" spans="1:5" x14ac:dyDescent="0.3">
      <c r="A3872" s="12">
        <v>25</v>
      </c>
      <c r="B3872" s="14">
        <v>73</v>
      </c>
      <c r="C3872" s="12" t="s">
        <v>4011</v>
      </c>
      <c r="E3872" t="str">
        <f t="shared" si="60"/>
        <v>73-CERVIA DE LES GARRIGUES</v>
      </c>
    </row>
    <row r="3873" spans="1:5" x14ac:dyDescent="0.3">
      <c r="A3873" s="12">
        <v>25</v>
      </c>
      <c r="B3873" s="14">
        <v>74</v>
      </c>
      <c r="C3873" s="12" t="s">
        <v>4012</v>
      </c>
      <c r="E3873" t="str">
        <f t="shared" si="60"/>
        <v>74-CIUTADILLA</v>
      </c>
    </row>
    <row r="3874" spans="1:5" x14ac:dyDescent="0.3">
      <c r="A3874" s="12">
        <v>25</v>
      </c>
      <c r="B3874" s="14">
        <v>75</v>
      </c>
      <c r="C3874" s="12" t="s">
        <v>4013</v>
      </c>
      <c r="E3874" t="str">
        <f t="shared" si="60"/>
        <v>75-CLARIANA DE CARDENER</v>
      </c>
    </row>
    <row r="3875" spans="1:5" x14ac:dyDescent="0.3">
      <c r="A3875" s="12">
        <v>25</v>
      </c>
      <c r="B3875" s="14">
        <v>76</v>
      </c>
      <c r="C3875" s="12" t="s">
        <v>4014</v>
      </c>
      <c r="E3875" t="str">
        <f t="shared" si="60"/>
        <v>76-COGUL, EL</v>
      </c>
    </row>
    <row r="3876" spans="1:5" x14ac:dyDescent="0.3">
      <c r="A3876" s="12">
        <v>25</v>
      </c>
      <c r="B3876" s="14">
        <v>77</v>
      </c>
      <c r="C3876" s="12" t="s">
        <v>4015</v>
      </c>
      <c r="E3876" t="str">
        <f t="shared" si="60"/>
        <v>77-COLL DE NARGO</v>
      </c>
    </row>
    <row r="3877" spans="1:5" x14ac:dyDescent="0.3">
      <c r="A3877" s="12">
        <v>25</v>
      </c>
      <c r="B3877" s="14">
        <v>78</v>
      </c>
      <c r="C3877" s="12" t="s">
        <v>4016</v>
      </c>
      <c r="E3877" t="str">
        <f t="shared" si="60"/>
        <v>78-CORBINS</v>
      </c>
    </row>
    <row r="3878" spans="1:5" x14ac:dyDescent="0.3">
      <c r="A3878" s="12">
        <v>25</v>
      </c>
      <c r="B3878" s="14">
        <v>79</v>
      </c>
      <c r="C3878" s="12" t="s">
        <v>4017</v>
      </c>
      <c r="E3878" t="str">
        <f t="shared" si="60"/>
        <v>79-CUBELLS</v>
      </c>
    </row>
    <row r="3879" spans="1:5" x14ac:dyDescent="0.3">
      <c r="A3879" s="12">
        <v>25</v>
      </c>
      <c r="B3879" s="14">
        <v>81</v>
      </c>
      <c r="C3879" s="12" t="s">
        <v>4018</v>
      </c>
      <c r="E3879" t="str">
        <f t="shared" si="60"/>
        <v>81-ESPLUGA CALBA, L'</v>
      </c>
    </row>
    <row r="3880" spans="1:5" x14ac:dyDescent="0.3">
      <c r="A3880" s="12">
        <v>25</v>
      </c>
      <c r="B3880" s="14">
        <v>82</v>
      </c>
      <c r="C3880" s="12" t="s">
        <v>4019</v>
      </c>
      <c r="E3880" t="str">
        <f t="shared" si="60"/>
        <v>82-ESPOT</v>
      </c>
    </row>
    <row r="3881" spans="1:5" x14ac:dyDescent="0.3">
      <c r="A3881" s="12">
        <v>25</v>
      </c>
      <c r="B3881" s="14">
        <v>85</v>
      </c>
      <c r="C3881" s="12" t="s">
        <v>4020</v>
      </c>
      <c r="E3881" t="str">
        <f t="shared" si="60"/>
        <v>85-ESTARAS</v>
      </c>
    </row>
    <row r="3882" spans="1:5" x14ac:dyDescent="0.3">
      <c r="A3882" s="12">
        <v>25</v>
      </c>
      <c r="B3882" s="14">
        <v>86</v>
      </c>
      <c r="C3882" s="12" t="s">
        <v>4021</v>
      </c>
      <c r="E3882" t="str">
        <f t="shared" si="60"/>
        <v>86-ESTERRI D'ANEU</v>
      </c>
    </row>
    <row r="3883" spans="1:5" x14ac:dyDescent="0.3">
      <c r="A3883" s="12">
        <v>25</v>
      </c>
      <c r="B3883" s="14">
        <v>87</v>
      </c>
      <c r="C3883" s="12" t="s">
        <v>4022</v>
      </c>
      <c r="E3883" t="str">
        <f t="shared" si="60"/>
        <v>87-ESTERRI DE CARDOS</v>
      </c>
    </row>
    <row r="3884" spans="1:5" x14ac:dyDescent="0.3">
      <c r="A3884" s="12">
        <v>25</v>
      </c>
      <c r="B3884" s="14">
        <v>88</v>
      </c>
      <c r="C3884" s="12" t="s">
        <v>4023</v>
      </c>
      <c r="E3884" t="str">
        <f t="shared" si="60"/>
        <v>88-ESTAMARIU</v>
      </c>
    </row>
    <row r="3885" spans="1:5" x14ac:dyDescent="0.3">
      <c r="A3885" s="12">
        <v>25</v>
      </c>
      <c r="B3885" s="14">
        <v>89</v>
      </c>
      <c r="C3885" s="12" t="s">
        <v>4024</v>
      </c>
      <c r="E3885" t="str">
        <f t="shared" si="60"/>
        <v>89-FARRERA</v>
      </c>
    </row>
    <row r="3886" spans="1:5" x14ac:dyDescent="0.3">
      <c r="A3886" s="12">
        <v>25</v>
      </c>
      <c r="B3886" s="14">
        <v>92</v>
      </c>
      <c r="C3886" s="12" t="s">
        <v>4025</v>
      </c>
      <c r="E3886" t="str">
        <f t="shared" si="60"/>
        <v>92-FLORESTA, LA</v>
      </c>
    </row>
    <row r="3887" spans="1:5" x14ac:dyDescent="0.3">
      <c r="A3887" s="12">
        <v>25</v>
      </c>
      <c r="B3887" s="14">
        <v>93</v>
      </c>
      <c r="C3887" s="12" t="s">
        <v>4026</v>
      </c>
      <c r="E3887" t="str">
        <f t="shared" si="60"/>
        <v>93-FONDARELLA</v>
      </c>
    </row>
    <row r="3888" spans="1:5" x14ac:dyDescent="0.3">
      <c r="A3888" s="12">
        <v>25</v>
      </c>
      <c r="B3888" s="14">
        <v>94</v>
      </c>
      <c r="C3888" s="12" t="s">
        <v>4027</v>
      </c>
      <c r="E3888" t="str">
        <f t="shared" si="60"/>
        <v>94-FORADADA</v>
      </c>
    </row>
    <row r="3889" spans="1:5" x14ac:dyDescent="0.3">
      <c r="A3889" s="12">
        <v>25</v>
      </c>
      <c r="B3889" s="14">
        <v>96</v>
      </c>
      <c r="C3889" s="12" t="s">
        <v>4028</v>
      </c>
      <c r="E3889" t="str">
        <f t="shared" si="60"/>
        <v>96-FULIOLA, LA</v>
      </c>
    </row>
    <row r="3890" spans="1:5" x14ac:dyDescent="0.3">
      <c r="A3890" s="12">
        <v>25</v>
      </c>
      <c r="B3890" s="14">
        <v>97</v>
      </c>
      <c r="C3890" s="12" t="s">
        <v>4029</v>
      </c>
      <c r="E3890" t="str">
        <f t="shared" si="60"/>
        <v>97-FULLEDA</v>
      </c>
    </row>
    <row r="3891" spans="1:5" x14ac:dyDescent="0.3">
      <c r="A3891" s="12">
        <v>25</v>
      </c>
      <c r="B3891" s="14">
        <v>98</v>
      </c>
      <c r="C3891" s="12" t="s">
        <v>4030</v>
      </c>
      <c r="E3891" t="str">
        <f t="shared" si="60"/>
        <v>98-GAVET DE LA CONCA</v>
      </c>
    </row>
    <row r="3892" spans="1:5" x14ac:dyDescent="0.3">
      <c r="A3892" s="12">
        <v>25</v>
      </c>
      <c r="B3892" s="14">
        <v>99</v>
      </c>
      <c r="C3892" s="12" t="s">
        <v>4031</v>
      </c>
      <c r="E3892" t="str">
        <f t="shared" si="60"/>
        <v>99-GOLMES</v>
      </c>
    </row>
    <row r="3893" spans="1:5" x14ac:dyDescent="0.3">
      <c r="A3893" s="12">
        <v>25</v>
      </c>
      <c r="B3893" s="14">
        <v>100</v>
      </c>
      <c r="C3893" s="12" t="s">
        <v>4032</v>
      </c>
      <c r="E3893" t="str">
        <f t="shared" si="60"/>
        <v>100-GOSOL</v>
      </c>
    </row>
    <row r="3894" spans="1:5" x14ac:dyDescent="0.3">
      <c r="A3894" s="12">
        <v>25</v>
      </c>
      <c r="B3894" s="14">
        <v>101</v>
      </c>
      <c r="C3894" s="12" t="s">
        <v>4033</v>
      </c>
      <c r="E3894" t="str">
        <f t="shared" si="60"/>
        <v>101-GRANADELLA, LA</v>
      </c>
    </row>
    <row r="3895" spans="1:5" x14ac:dyDescent="0.3">
      <c r="A3895" s="12">
        <v>25</v>
      </c>
      <c r="B3895" s="14">
        <v>102</v>
      </c>
      <c r="C3895" s="12" t="s">
        <v>4034</v>
      </c>
      <c r="E3895" t="str">
        <f t="shared" si="60"/>
        <v>102-GRANJA D'ESCARP, LA</v>
      </c>
    </row>
    <row r="3896" spans="1:5" x14ac:dyDescent="0.3">
      <c r="A3896" s="12">
        <v>25</v>
      </c>
      <c r="B3896" s="14">
        <v>103</v>
      </c>
      <c r="C3896" s="12" t="s">
        <v>4035</v>
      </c>
      <c r="E3896" t="str">
        <f t="shared" si="60"/>
        <v>103-GRANYANELLA</v>
      </c>
    </row>
    <row r="3897" spans="1:5" x14ac:dyDescent="0.3">
      <c r="A3897" s="12">
        <v>25</v>
      </c>
      <c r="B3897" s="14">
        <v>104</v>
      </c>
      <c r="C3897" s="12" t="s">
        <v>4036</v>
      </c>
      <c r="E3897" t="str">
        <f t="shared" si="60"/>
        <v>104-GRANYENA DE SEGARRA</v>
      </c>
    </row>
    <row r="3898" spans="1:5" x14ac:dyDescent="0.3">
      <c r="A3898" s="12">
        <v>25</v>
      </c>
      <c r="B3898" s="14">
        <v>105</v>
      </c>
      <c r="C3898" s="12" t="s">
        <v>4037</v>
      </c>
      <c r="E3898" t="str">
        <f t="shared" si="60"/>
        <v>105-GRANYENA DE LES GARRIGUES</v>
      </c>
    </row>
    <row r="3899" spans="1:5" x14ac:dyDescent="0.3">
      <c r="A3899" s="12">
        <v>25</v>
      </c>
      <c r="B3899" s="14">
        <v>109</v>
      </c>
      <c r="C3899" s="12" t="s">
        <v>4038</v>
      </c>
      <c r="E3899" t="str">
        <f t="shared" si="60"/>
        <v>109-GUIMERA</v>
      </c>
    </row>
    <row r="3900" spans="1:5" x14ac:dyDescent="0.3">
      <c r="A3900" s="12">
        <v>25</v>
      </c>
      <c r="B3900" s="14">
        <v>110</v>
      </c>
      <c r="C3900" s="12" t="s">
        <v>4039</v>
      </c>
      <c r="E3900" t="str">
        <f t="shared" si="60"/>
        <v>110-GUISSONA</v>
      </c>
    </row>
    <row r="3901" spans="1:5" x14ac:dyDescent="0.3">
      <c r="A3901" s="12">
        <v>25</v>
      </c>
      <c r="B3901" s="14">
        <v>111</v>
      </c>
      <c r="C3901" s="12" t="s">
        <v>4040</v>
      </c>
      <c r="E3901" t="str">
        <f t="shared" si="60"/>
        <v>111-GUIXERS</v>
      </c>
    </row>
    <row r="3902" spans="1:5" x14ac:dyDescent="0.3">
      <c r="A3902" s="12">
        <v>25</v>
      </c>
      <c r="B3902" s="14">
        <v>112</v>
      </c>
      <c r="C3902" s="12" t="s">
        <v>4041</v>
      </c>
      <c r="E3902" t="str">
        <f t="shared" si="60"/>
        <v>112-IVARS DE NOGUERA</v>
      </c>
    </row>
    <row r="3903" spans="1:5" x14ac:dyDescent="0.3">
      <c r="A3903" s="12">
        <v>25</v>
      </c>
      <c r="B3903" s="14">
        <v>113</v>
      </c>
      <c r="C3903" s="12" t="s">
        <v>4042</v>
      </c>
      <c r="E3903" t="str">
        <f t="shared" si="60"/>
        <v>113-IVARS D'URGELL</v>
      </c>
    </row>
    <row r="3904" spans="1:5" x14ac:dyDescent="0.3">
      <c r="A3904" s="12">
        <v>25</v>
      </c>
      <c r="B3904" s="14">
        <v>114</v>
      </c>
      <c r="C3904" s="12" t="s">
        <v>4043</v>
      </c>
      <c r="E3904" t="str">
        <f t="shared" si="60"/>
        <v>114-IVORRA</v>
      </c>
    </row>
    <row r="3905" spans="1:5" x14ac:dyDescent="0.3">
      <c r="A3905" s="12">
        <v>25</v>
      </c>
      <c r="B3905" s="14">
        <v>115</v>
      </c>
      <c r="C3905" s="12" t="s">
        <v>4044</v>
      </c>
      <c r="E3905" t="str">
        <f t="shared" si="60"/>
        <v>115-ISONA I CONCA DELLA</v>
      </c>
    </row>
    <row r="3906" spans="1:5" x14ac:dyDescent="0.3">
      <c r="A3906" s="12">
        <v>25</v>
      </c>
      <c r="B3906" s="14">
        <v>118</v>
      </c>
      <c r="C3906" s="12" t="s">
        <v>4045</v>
      </c>
      <c r="E3906" t="str">
        <f t="shared" si="60"/>
        <v>118-JUNCOSA</v>
      </c>
    </row>
    <row r="3907" spans="1:5" x14ac:dyDescent="0.3">
      <c r="A3907" s="12">
        <v>25</v>
      </c>
      <c r="B3907" s="14">
        <v>119</v>
      </c>
      <c r="C3907" s="12" t="s">
        <v>4046</v>
      </c>
      <c r="E3907" t="str">
        <f t="shared" ref="E3907:E3970" si="61">CONCATENATE(B3907,"-",C3907)</f>
        <v>119-JUNEDA</v>
      </c>
    </row>
    <row r="3908" spans="1:5" x14ac:dyDescent="0.3">
      <c r="A3908" s="12">
        <v>25</v>
      </c>
      <c r="B3908" s="14">
        <v>120</v>
      </c>
      <c r="C3908" s="12" t="s">
        <v>134</v>
      </c>
      <c r="E3908" t="str">
        <f t="shared" si="61"/>
        <v>120-LLEIDA</v>
      </c>
    </row>
    <row r="3909" spans="1:5" x14ac:dyDescent="0.3">
      <c r="A3909" s="12">
        <v>25</v>
      </c>
      <c r="B3909" s="14">
        <v>121</v>
      </c>
      <c r="C3909" s="12" t="s">
        <v>4047</v>
      </c>
      <c r="E3909" t="str">
        <f t="shared" si="61"/>
        <v>121-LES</v>
      </c>
    </row>
    <row r="3910" spans="1:5" x14ac:dyDescent="0.3">
      <c r="A3910" s="12">
        <v>25</v>
      </c>
      <c r="B3910" s="14">
        <v>122</v>
      </c>
      <c r="C3910" s="12" t="s">
        <v>4048</v>
      </c>
      <c r="E3910" t="str">
        <f t="shared" si="61"/>
        <v>122-LINYOLA</v>
      </c>
    </row>
    <row r="3911" spans="1:5" x14ac:dyDescent="0.3">
      <c r="A3911" s="12">
        <v>25</v>
      </c>
      <c r="B3911" s="14">
        <v>123</v>
      </c>
      <c r="C3911" s="12" t="s">
        <v>4049</v>
      </c>
      <c r="E3911" t="str">
        <f t="shared" si="61"/>
        <v>123-LLADORRE</v>
      </c>
    </row>
    <row r="3912" spans="1:5" x14ac:dyDescent="0.3">
      <c r="A3912" s="12">
        <v>25</v>
      </c>
      <c r="B3912" s="14">
        <v>124</v>
      </c>
      <c r="C3912" s="12" t="s">
        <v>4050</v>
      </c>
      <c r="E3912" t="str">
        <f t="shared" si="61"/>
        <v>124-LLADURS</v>
      </c>
    </row>
    <row r="3913" spans="1:5" x14ac:dyDescent="0.3">
      <c r="A3913" s="12">
        <v>25</v>
      </c>
      <c r="B3913" s="14">
        <v>125</v>
      </c>
      <c r="C3913" s="12" t="s">
        <v>4051</v>
      </c>
      <c r="E3913" t="str">
        <f t="shared" si="61"/>
        <v>125-LLARDECANS</v>
      </c>
    </row>
    <row r="3914" spans="1:5" x14ac:dyDescent="0.3">
      <c r="A3914" s="12">
        <v>25</v>
      </c>
      <c r="B3914" s="14">
        <v>126</v>
      </c>
      <c r="C3914" s="12" t="s">
        <v>4052</v>
      </c>
      <c r="E3914" t="str">
        <f t="shared" si="61"/>
        <v>126-LLAVORSI</v>
      </c>
    </row>
    <row r="3915" spans="1:5" x14ac:dyDescent="0.3">
      <c r="A3915" s="12">
        <v>25</v>
      </c>
      <c r="B3915" s="14">
        <v>127</v>
      </c>
      <c r="C3915" s="12" t="s">
        <v>4053</v>
      </c>
      <c r="E3915" t="str">
        <f t="shared" si="61"/>
        <v>127-LLES DE CERDANYA</v>
      </c>
    </row>
    <row r="3916" spans="1:5" x14ac:dyDescent="0.3">
      <c r="A3916" s="12">
        <v>25</v>
      </c>
      <c r="B3916" s="14">
        <v>128</v>
      </c>
      <c r="C3916" s="12" t="s">
        <v>4054</v>
      </c>
      <c r="E3916" t="str">
        <f t="shared" si="61"/>
        <v>128-LLIMIANA</v>
      </c>
    </row>
    <row r="3917" spans="1:5" x14ac:dyDescent="0.3">
      <c r="A3917" s="12">
        <v>25</v>
      </c>
      <c r="B3917" s="14">
        <v>129</v>
      </c>
      <c r="C3917" s="12" t="s">
        <v>4055</v>
      </c>
      <c r="E3917" t="str">
        <f t="shared" si="61"/>
        <v>129-LLOBERA</v>
      </c>
    </row>
    <row r="3918" spans="1:5" x14ac:dyDescent="0.3">
      <c r="A3918" s="12">
        <v>25</v>
      </c>
      <c r="B3918" s="14">
        <v>130</v>
      </c>
      <c r="C3918" s="12" t="s">
        <v>4056</v>
      </c>
      <c r="E3918" t="str">
        <f t="shared" si="61"/>
        <v>130-MALDA</v>
      </c>
    </row>
    <row r="3919" spans="1:5" x14ac:dyDescent="0.3">
      <c r="A3919" s="12">
        <v>25</v>
      </c>
      <c r="B3919" s="14">
        <v>131</v>
      </c>
      <c r="C3919" s="12" t="s">
        <v>4057</v>
      </c>
      <c r="E3919" t="str">
        <f t="shared" si="61"/>
        <v>131-MASSALCOREIG</v>
      </c>
    </row>
    <row r="3920" spans="1:5" x14ac:dyDescent="0.3">
      <c r="A3920" s="12">
        <v>25</v>
      </c>
      <c r="B3920" s="14">
        <v>132</v>
      </c>
      <c r="C3920" s="12" t="s">
        <v>4058</v>
      </c>
      <c r="E3920" t="str">
        <f t="shared" si="61"/>
        <v>132-MASSOTERES</v>
      </c>
    </row>
    <row r="3921" spans="1:5" x14ac:dyDescent="0.3">
      <c r="A3921" s="12">
        <v>25</v>
      </c>
      <c r="B3921" s="14">
        <v>133</v>
      </c>
      <c r="C3921" s="12" t="s">
        <v>4059</v>
      </c>
      <c r="E3921" t="str">
        <f t="shared" si="61"/>
        <v>133-MAIALS</v>
      </c>
    </row>
    <row r="3922" spans="1:5" x14ac:dyDescent="0.3">
      <c r="A3922" s="12">
        <v>25</v>
      </c>
      <c r="B3922" s="14">
        <v>134</v>
      </c>
      <c r="C3922" s="12" t="s">
        <v>4060</v>
      </c>
      <c r="E3922" t="str">
        <f t="shared" si="61"/>
        <v>134-MENARGUENS</v>
      </c>
    </row>
    <row r="3923" spans="1:5" x14ac:dyDescent="0.3">
      <c r="A3923" s="12">
        <v>25</v>
      </c>
      <c r="B3923" s="14">
        <v>135</v>
      </c>
      <c r="C3923" s="12" t="s">
        <v>4061</v>
      </c>
      <c r="E3923" t="str">
        <f t="shared" si="61"/>
        <v>135-MIRALCAMP</v>
      </c>
    </row>
    <row r="3924" spans="1:5" x14ac:dyDescent="0.3">
      <c r="A3924" s="12">
        <v>25</v>
      </c>
      <c r="B3924" s="14">
        <v>136</v>
      </c>
      <c r="C3924" s="12" t="s">
        <v>4062</v>
      </c>
      <c r="E3924" t="str">
        <f t="shared" si="61"/>
        <v>136-MOLSOSA, LA</v>
      </c>
    </row>
    <row r="3925" spans="1:5" x14ac:dyDescent="0.3">
      <c r="A3925" s="12">
        <v>25</v>
      </c>
      <c r="B3925" s="14">
        <v>137</v>
      </c>
      <c r="C3925" s="12" t="s">
        <v>4063</v>
      </c>
      <c r="E3925" t="str">
        <f t="shared" si="61"/>
        <v>137-MOLLERUSSA</v>
      </c>
    </row>
    <row r="3926" spans="1:5" x14ac:dyDescent="0.3">
      <c r="A3926" s="12">
        <v>25</v>
      </c>
      <c r="B3926" s="14">
        <v>138</v>
      </c>
      <c r="C3926" s="12" t="s">
        <v>4064</v>
      </c>
      <c r="E3926" t="str">
        <f t="shared" si="61"/>
        <v>138-MONTGAI</v>
      </c>
    </row>
    <row r="3927" spans="1:5" x14ac:dyDescent="0.3">
      <c r="A3927" s="12">
        <v>25</v>
      </c>
      <c r="B3927" s="14">
        <v>139</v>
      </c>
      <c r="C3927" s="12" t="s">
        <v>4065</v>
      </c>
      <c r="E3927" t="str">
        <f t="shared" si="61"/>
        <v>139-MONTELLA I MARTINET</v>
      </c>
    </row>
    <row r="3928" spans="1:5" x14ac:dyDescent="0.3">
      <c r="A3928" s="12">
        <v>25</v>
      </c>
      <c r="B3928" s="14">
        <v>140</v>
      </c>
      <c r="C3928" s="12" t="s">
        <v>4066</v>
      </c>
      <c r="E3928" t="str">
        <f t="shared" si="61"/>
        <v>140-MONTFERRER I CASTELLBO</v>
      </c>
    </row>
    <row r="3929" spans="1:5" x14ac:dyDescent="0.3">
      <c r="A3929" s="12">
        <v>25</v>
      </c>
      <c r="B3929" s="14">
        <v>141</v>
      </c>
      <c r="C3929" s="12" t="s">
        <v>4067</v>
      </c>
      <c r="E3929" t="str">
        <f t="shared" si="61"/>
        <v>141-MONTOLIU DE SEGARRA</v>
      </c>
    </row>
    <row r="3930" spans="1:5" x14ac:dyDescent="0.3">
      <c r="A3930" s="12">
        <v>25</v>
      </c>
      <c r="B3930" s="14">
        <v>142</v>
      </c>
      <c r="C3930" s="12" t="s">
        <v>4068</v>
      </c>
      <c r="E3930" t="str">
        <f t="shared" si="61"/>
        <v>142-MONTOLIU DE LLEIDA</v>
      </c>
    </row>
    <row r="3931" spans="1:5" x14ac:dyDescent="0.3">
      <c r="A3931" s="12">
        <v>25</v>
      </c>
      <c r="B3931" s="14">
        <v>143</v>
      </c>
      <c r="C3931" s="12" t="s">
        <v>4069</v>
      </c>
      <c r="E3931" t="str">
        <f t="shared" si="61"/>
        <v>143-MONTORNES DE SEGARRA</v>
      </c>
    </row>
    <row r="3932" spans="1:5" x14ac:dyDescent="0.3">
      <c r="A3932" s="12">
        <v>25</v>
      </c>
      <c r="B3932" s="14">
        <v>145</v>
      </c>
      <c r="C3932" s="12" t="s">
        <v>4070</v>
      </c>
      <c r="E3932" t="str">
        <f t="shared" si="61"/>
        <v>145-NALEC</v>
      </c>
    </row>
    <row r="3933" spans="1:5" x14ac:dyDescent="0.3">
      <c r="A3933" s="12">
        <v>25</v>
      </c>
      <c r="B3933" s="14">
        <v>146</v>
      </c>
      <c r="C3933" s="12" t="s">
        <v>4071</v>
      </c>
      <c r="E3933" t="str">
        <f t="shared" si="61"/>
        <v>146-NAVES</v>
      </c>
    </row>
    <row r="3934" spans="1:5" x14ac:dyDescent="0.3">
      <c r="A3934" s="12">
        <v>25</v>
      </c>
      <c r="B3934" s="14">
        <v>148</v>
      </c>
      <c r="C3934" s="12" t="s">
        <v>4072</v>
      </c>
      <c r="E3934" t="str">
        <f t="shared" si="61"/>
        <v>148-ODEN</v>
      </c>
    </row>
    <row r="3935" spans="1:5" x14ac:dyDescent="0.3">
      <c r="A3935" s="12">
        <v>25</v>
      </c>
      <c r="B3935" s="14">
        <v>149</v>
      </c>
      <c r="C3935" s="12" t="s">
        <v>4073</v>
      </c>
      <c r="E3935" t="str">
        <f t="shared" si="61"/>
        <v>149-OLIANA</v>
      </c>
    </row>
    <row r="3936" spans="1:5" x14ac:dyDescent="0.3">
      <c r="A3936" s="12">
        <v>25</v>
      </c>
      <c r="B3936" s="14">
        <v>150</v>
      </c>
      <c r="C3936" s="12" t="s">
        <v>4074</v>
      </c>
      <c r="E3936" t="str">
        <f t="shared" si="61"/>
        <v>150-OLIOLA</v>
      </c>
    </row>
    <row r="3937" spans="1:5" x14ac:dyDescent="0.3">
      <c r="A3937" s="12">
        <v>25</v>
      </c>
      <c r="B3937" s="14">
        <v>151</v>
      </c>
      <c r="C3937" s="12" t="s">
        <v>4075</v>
      </c>
      <c r="E3937" t="str">
        <f t="shared" si="61"/>
        <v>151-OLIUS</v>
      </c>
    </row>
    <row r="3938" spans="1:5" x14ac:dyDescent="0.3">
      <c r="A3938" s="12">
        <v>25</v>
      </c>
      <c r="B3938" s="14">
        <v>152</v>
      </c>
      <c r="C3938" s="12" t="s">
        <v>4076</v>
      </c>
      <c r="E3938" t="str">
        <f t="shared" si="61"/>
        <v>152-OLUGES, LES</v>
      </c>
    </row>
    <row r="3939" spans="1:5" x14ac:dyDescent="0.3">
      <c r="A3939" s="12">
        <v>25</v>
      </c>
      <c r="B3939" s="14">
        <v>153</v>
      </c>
      <c r="C3939" s="12" t="s">
        <v>4077</v>
      </c>
      <c r="E3939" t="str">
        <f t="shared" si="61"/>
        <v>153-OMELLONS, ELS</v>
      </c>
    </row>
    <row r="3940" spans="1:5" x14ac:dyDescent="0.3">
      <c r="A3940" s="12">
        <v>25</v>
      </c>
      <c r="B3940" s="14">
        <v>154</v>
      </c>
      <c r="C3940" s="12" t="s">
        <v>4078</v>
      </c>
      <c r="E3940" t="str">
        <f t="shared" si="61"/>
        <v>154-OMELLS DE NA GAIA, ELS</v>
      </c>
    </row>
    <row r="3941" spans="1:5" x14ac:dyDescent="0.3">
      <c r="A3941" s="12">
        <v>25</v>
      </c>
      <c r="B3941" s="14">
        <v>155</v>
      </c>
      <c r="C3941" s="12" t="s">
        <v>4079</v>
      </c>
      <c r="E3941" t="str">
        <f t="shared" si="61"/>
        <v>155-ORGANYA</v>
      </c>
    </row>
    <row r="3942" spans="1:5" x14ac:dyDescent="0.3">
      <c r="A3942" s="12">
        <v>25</v>
      </c>
      <c r="B3942" s="14">
        <v>156</v>
      </c>
      <c r="C3942" s="12" t="s">
        <v>4080</v>
      </c>
      <c r="E3942" t="str">
        <f t="shared" si="61"/>
        <v>156-OS DE BALAGUER</v>
      </c>
    </row>
    <row r="3943" spans="1:5" x14ac:dyDescent="0.3">
      <c r="A3943" s="12">
        <v>25</v>
      </c>
      <c r="B3943" s="14">
        <v>157</v>
      </c>
      <c r="C3943" s="12" t="s">
        <v>4081</v>
      </c>
      <c r="E3943" t="str">
        <f t="shared" si="61"/>
        <v>157-OSSO DE SIO</v>
      </c>
    </row>
    <row r="3944" spans="1:5" x14ac:dyDescent="0.3">
      <c r="A3944" s="12">
        <v>25</v>
      </c>
      <c r="B3944" s="14">
        <v>158</v>
      </c>
      <c r="C3944" s="12" t="s">
        <v>4082</v>
      </c>
      <c r="E3944" t="str">
        <f t="shared" si="61"/>
        <v>158-PALAU D'ANGLESOLA, EL</v>
      </c>
    </row>
    <row r="3945" spans="1:5" x14ac:dyDescent="0.3">
      <c r="A3945" s="12">
        <v>25</v>
      </c>
      <c r="B3945" s="14">
        <v>161</v>
      </c>
      <c r="C3945" s="12" t="s">
        <v>4083</v>
      </c>
      <c r="E3945" t="str">
        <f t="shared" si="61"/>
        <v>161-CONCA DE DALT</v>
      </c>
    </row>
    <row r="3946" spans="1:5" x14ac:dyDescent="0.3">
      <c r="A3946" s="12">
        <v>25</v>
      </c>
      <c r="B3946" s="14">
        <v>163</v>
      </c>
      <c r="C3946" s="12" t="s">
        <v>4084</v>
      </c>
      <c r="E3946" t="str">
        <f t="shared" si="61"/>
        <v>163-COMA I LA PEDRA, LA</v>
      </c>
    </row>
    <row r="3947" spans="1:5" x14ac:dyDescent="0.3">
      <c r="A3947" s="12">
        <v>25</v>
      </c>
      <c r="B3947" s="14">
        <v>164</v>
      </c>
      <c r="C3947" s="12" t="s">
        <v>4085</v>
      </c>
      <c r="E3947" t="str">
        <f t="shared" si="61"/>
        <v>164-PENELLES</v>
      </c>
    </row>
    <row r="3948" spans="1:5" x14ac:dyDescent="0.3">
      <c r="A3948" s="12">
        <v>25</v>
      </c>
      <c r="B3948" s="14">
        <v>165</v>
      </c>
      <c r="C3948" s="12" t="s">
        <v>4086</v>
      </c>
      <c r="E3948" t="str">
        <f t="shared" si="61"/>
        <v>165-PERAMOLA</v>
      </c>
    </row>
    <row r="3949" spans="1:5" x14ac:dyDescent="0.3">
      <c r="A3949" s="12">
        <v>25</v>
      </c>
      <c r="B3949" s="14">
        <v>166</v>
      </c>
      <c r="C3949" s="12" t="s">
        <v>4087</v>
      </c>
      <c r="E3949" t="str">
        <f t="shared" si="61"/>
        <v>166-PINELL DE SOLSONES</v>
      </c>
    </row>
    <row r="3950" spans="1:5" x14ac:dyDescent="0.3">
      <c r="A3950" s="12">
        <v>25</v>
      </c>
      <c r="B3950" s="14">
        <v>167</v>
      </c>
      <c r="C3950" s="12" t="s">
        <v>4088</v>
      </c>
      <c r="E3950" t="str">
        <f t="shared" si="61"/>
        <v>167-PINOS</v>
      </c>
    </row>
    <row r="3951" spans="1:5" x14ac:dyDescent="0.3">
      <c r="A3951" s="12">
        <v>25</v>
      </c>
      <c r="B3951" s="14">
        <v>168</v>
      </c>
      <c r="C3951" s="12" t="s">
        <v>4089</v>
      </c>
      <c r="E3951" t="str">
        <f t="shared" si="61"/>
        <v>168-POAL, EL</v>
      </c>
    </row>
    <row r="3952" spans="1:5" x14ac:dyDescent="0.3">
      <c r="A3952" s="12">
        <v>25</v>
      </c>
      <c r="B3952" s="14">
        <v>169</v>
      </c>
      <c r="C3952" s="12" t="s">
        <v>4090</v>
      </c>
      <c r="E3952" t="str">
        <f t="shared" si="61"/>
        <v>169-POBLA DE CERVOLES, LA</v>
      </c>
    </row>
    <row r="3953" spans="1:5" x14ac:dyDescent="0.3">
      <c r="A3953" s="12">
        <v>25</v>
      </c>
      <c r="B3953" s="14">
        <v>170</v>
      </c>
      <c r="C3953" s="12" t="s">
        <v>4091</v>
      </c>
      <c r="E3953" t="str">
        <f t="shared" si="61"/>
        <v>170-BELLAGUARDA</v>
      </c>
    </row>
    <row r="3954" spans="1:5" x14ac:dyDescent="0.3">
      <c r="A3954" s="12">
        <v>25</v>
      </c>
      <c r="B3954" s="14">
        <v>171</v>
      </c>
      <c r="C3954" s="12" t="s">
        <v>4092</v>
      </c>
      <c r="E3954" t="str">
        <f t="shared" si="61"/>
        <v>171-POBLA DE SEGUR, LA</v>
      </c>
    </row>
    <row r="3955" spans="1:5" x14ac:dyDescent="0.3">
      <c r="A3955" s="12">
        <v>25</v>
      </c>
      <c r="B3955" s="14">
        <v>172</v>
      </c>
      <c r="C3955" s="12" t="s">
        <v>4093</v>
      </c>
      <c r="E3955" t="str">
        <f t="shared" si="61"/>
        <v>172-PONTS</v>
      </c>
    </row>
    <row r="3956" spans="1:5" x14ac:dyDescent="0.3">
      <c r="A3956" s="12">
        <v>25</v>
      </c>
      <c r="B3956" s="14">
        <v>173</v>
      </c>
      <c r="C3956" s="12" t="s">
        <v>4094</v>
      </c>
      <c r="E3956" t="str">
        <f t="shared" si="61"/>
        <v>173-PONT DE SUERT, EL</v>
      </c>
    </row>
    <row r="3957" spans="1:5" x14ac:dyDescent="0.3">
      <c r="A3957" s="12">
        <v>25</v>
      </c>
      <c r="B3957" s="14">
        <v>174</v>
      </c>
      <c r="C3957" s="12" t="s">
        <v>4095</v>
      </c>
      <c r="E3957" t="str">
        <f t="shared" si="61"/>
        <v>174-PORTELLA, LA</v>
      </c>
    </row>
    <row r="3958" spans="1:5" x14ac:dyDescent="0.3">
      <c r="A3958" s="12">
        <v>25</v>
      </c>
      <c r="B3958" s="14">
        <v>175</v>
      </c>
      <c r="C3958" s="12" t="s">
        <v>4096</v>
      </c>
      <c r="E3958" t="str">
        <f t="shared" si="61"/>
        <v>175-PRATS I SANSOR</v>
      </c>
    </row>
    <row r="3959" spans="1:5" x14ac:dyDescent="0.3">
      <c r="A3959" s="12">
        <v>25</v>
      </c>
      <c r="B3959" s="14">
        <v>176</v>
      </c>
      <c r="C3959" s="12" t="s">
        <v>4097</v>
      </c>
      <c r="E3959" t="str">
        <f t="shared" si="61"/>
        <v>176-PREIXANA</v>
      </c>
    </row>
    <row r="3960" spans="1:5" x14ac:dyDescent="0.3">
      <c r="A3960" s="12">
        <v>25</v>
      </c>
      <c r="B3960" s="14">
        <v>177</v>
      </c>
      <c r="C3960" s="12" t="s">
        <v>4098</v>
      </c>
      <c r="E3960" t="str">
        <f t="shared" si="61"/>
        <v>177-PREIXENS</v>
      </c>
    </row>
    <row r="3961" spans="1:5" x14ac:dyDescent="0.3">
      <c r="A3961" s="12">
        <v>25</v>
      </c>
      <c r="B3961" s="14">
        <v>179</v>
      </c>
      <c r="C3961" s="12" t="s">
        <v>4099</v>
      </c>
      <c r="E3961" t="str">
        <f t="shared" si="61"/>
        <v>179-PRULLANS</v>
      </c>
    </row>
    <row r="3962" spans="1:5" x14ac:dyDescent="0.3">
      <c r="A3962" s="12">
        <v>25</v>
      </c>
      <c r="B3962" s="14">
        <v>180</v>
      </c>
      <c r="C3962" s="12" t="s">
        <v>4100</v>
      </c>
      <c r="E3962" t="str">
        <f t="shared" si="61"/>
        <v>180-PUIGGROS</v>
      </c>
    </row>
    <row r="3963" spans="1:5" x14ac:dyDescent="0.3">
      <c r="A3963" s="12">
        <v>25</v>
      </c>
      <c r="B3963" s="14">
        <v>181</v>
      </c>
      <c r="C3963" s="12" t="s">
        <v>4101</v>
      </c>
      <c r="E3963" t="str">
        <f t="shared" si="61"/>
        <v>181-PUIGVERD D'AGRAMUNT</v>
      </c>
    </row>
    <row r="3964" spans="1:5" x14ac:dyDescent="0.3">
      <c r="A3964" s="12">
        <v>25</v>
      </c>
      <c r="B3964" s="14">
        <v>182</v>
      </c>
      <c r="C3964" s="12" t="s">
        <v>4102</v>
      </c>
      <c r="E3964" t="str">
        <f t="shared" si="61"/>
        <v>182-PUIGVERD DE LLEIDA</v>
      </c>
    </row>
    <row r="3965" spans="1:5" x14ac:dyDescent="0.3">
      <c r="A3965" s="12">
        <v>25</v>
      </c>
      <c r="B3965" s="14">
        <v>183</v>
      </c>
      <c r="C3965" s="12" t="s">
        <v>4103</v>
      </c>
      <c r="E3965" t="str">
        <f t="shared" si="61"/>
        <v>183-RIALP</v>
      </c>
    </row>
    <row r="3966" spans="1:5" x14ac:dyDescent="0.3">
      <c r="A3966" s="12">
        <v>25</v>
      </c>
      <c r="B3966" s="14">
        <v>185</v>
      </c>
      <c r="C3966" s="12" t="s">
        <v>4104</v>
      </c>
      <c r="E3966" t="str">
        <f t="shared" si="61"/>
        <v>185-RIBERA D'URGELLET</v>
      </c>
    </row>
    <row r="3967" spans="1:5" x14ac:dyDescent="0.3">
      <c r="A3967" s="12">
        <v>25</v>
      </c>
      <c r="B3967" s="14">
        <v>186</v>
      </c>
      <c r="C3967" s="12" t="s">
        <v>4105</v>
      </c>
      <c r="E3967" t="str">
        <f t="shared" si="61"/>
        <v>186-RINER</v>
      </c>
    </row>
    <row r="3968" spans="1:5" x14ac:dyDescent="0.3">
      <c r="A3968" s="12">
        <v>25</v>
      </c>
      <c r="B3968" s="14">
        <v>189</v>
      </c>
      <c r="C3968" s="12" t="s">
        <v>4106</v>
      </c>
      <c r="E3968" t="str">
        <f t="shared" si="61"/>
        <v>189-ROSSELLO</v>
      </c>
    </row>
    <row r="3969" spans="1:5" x14ac:dyDescent="0.3">
      <c r="A3969" s="12">
        <v>25</v>
      </c>
      <c r="B3969" s="14">
        <v>190</v>
      </c>
      <c r="C3969" s="12" t="s">
        <v>4107</v>
      </c>
      <c r="E3969" t="str">
        <f t="shared" si="61"/>
        <v>190-SALAS DE PALLARS</v>
      </c>
    </row>
    <row r="3970" spans="1:5" x14ac:dyDescent="0.3">
      <c r="A3970" s="12">
        <v>25</v>
      </c>
      <c r="B3970" s="14">
        <v>191</v>
      </c>
      <c r="C3970" s="12" t="s">
        <v>4108</v>
      </c>
      <c r="E3970" t="str">
        <f t="shared" si="61"/>
        <v>191-SANA?A</v>
      </c>
    </row>
    <row r="3971" spans="1:5" x14ac:dyDescent="0.3">
      <c r="A3971" s="12">
        <v>25</v>
      </c>
      <c r="B3971" s="14">
        <v>192</v>
      </c>
      <c r="C3971" s="12" t="s">
        <v>4109</v>
      </c>
      <c r="E3971" t="str">
        <f t="shared" ref="E3971:E4034" si="62">CONCATENATE(B3971,"-",C3971)</f>
        <v>192-SANT GUIM DE FREIXENET</v>
      </c>
    </row>
    <row r="3972" spans="1:5" x14ac:dyDescent="0.3">
      <c r="A3972" s="12">
        <v>25</v>
      </c>
      <c r="B3972" s="14">
        <v>193</v>
      </c>
      <c r="C3972" s="12" t="s">
        <v>4110</v>
      </c>
      <c r="E3972" t="str">
        <f t="shared" si="62"/>
        <v>193-SANT LLOREN? DE MORUNYS</v>
      </c>
    </row>
    <row r="3973" spans="1:5" x14ac:dyDescent="0.3">
      <c r="A3973" s="12">
        <v>25</v>
      </c>
      <c r="B3973" s="14">
        <v>194</v>
      </c>
      <c r="C3973" s="12" t="s">
        <v>4111</v>
      </c>
      <c r="E3973" t="str">
        <f t="shared" si="62"/>
        <v>194-SANT RAMON</v>
      </c>
    </row>
    <row r="3974" spans="1:5" x14ac:dyDescent="0.3">
      <c r="A3974" s="12">
        <v>25</v>
      </c>
      <c r="B3974" s="14">
        <v>196</v>
      </c>
      <c r="C3974" s="12" t="s">
        <v>4112</v>
      </c>
      <c r="E3974" t="str">
        <f t="shared" si="62"/>
        <v>196-SANT ESTEVE DE LA SARGA</v>
      </c>
    </row>
    <row r="3975" spans="1:5" x14ac:dyDescent="0.3">
      <c r="A3975" s="12">
        <v>25</v>
      </c>
      <c r="B3975" s="14">
        <v>197</v>
      </c>
      <c r="C3975" s="12" t="s">
        <v>4113</v>
      </c>
      <c r="E3975" t="str">
        <f t="shared" si="62"/>
        <v>197-SANT GUIM DE LA PLANA</v>
      </c>
    </row>
    <row r="3976" spans="1:5" x14ac:dyDescent="0.3">
      <c r="A3976" s="12">
        <v>25</v>
      </c>
      <c r="B3976" s="14">
        <v>200</v>
      </c>
      <c r="C3976" s="12" t="s">
        <v>4114</v>
      </c>
      <c r="E3976" t="str">
        <f t="shared" si="62"/>
        <v>200-SARROCA DE LLEIDA</v>
      </c>
    </row>
    <row r="3977" spans="1:5" x14ac:dyDescent="0.3">
      <c r="A3977" s="12">
        <v>25</v>
      </c>
      <c r="B3977" s="14">
        <v>201</v>
      </c>
      <c r="C3977" s="12" t="s">
        <v>4115</v>
      </c>
      <c r="E3977" t="str">
        <f t="shared" si="62"/>
        <v>201-SARROCA DE BELLERA</v>
      </c>
    </row>
    <row r="3978" spans="1:5" x14ac:dyDescent="0.3">
      <c r="A3978" s="12">
        <v>25</v>
      </c>
      <c r="B3978" s="14">
        <v>202</v>
      </c>
      <c r="C3978" s="12" t="s">
        <v>4116</v>
      </c>
      <c r="E3978" t="str">
        <f t="shared" si="62"/>
        <v>202-SENTERADA</v>
      </c>
    </row>
    <row r="3979" spans="1:5" x14ac:dyDescent="0.3">
      <c r="A3979" s="12">
        <v>25</v>
      </c>
      <c r="B3979" s="14">
        <v>203</v>
      </c>
      <c r="C3979" s="12" t="s">
        <v>4117</v>
      </c>
      <c r="E3979" t="str">
        <f t="shared" si="62"/>
        <v>203-SEU D'URGELL, LA</v>
      </c>
    </row>
    <row r="3980" spans="1:5" x14ac:dyDescent="0.3">
      <c r="A3980" s="12">
        <v>25</v>
      </c>
      <c r="B3980" s="14">
        <v>204</v>
      </c>
      <c r="C3980" s="12" t="s">
        <v>4118</v>
      </c>
      <c r="E3980" t="str">
        <f t="shared" si="62"/>
        <v>204-SEROS</v>
      </c>
    </row>
    <row r="3981" spans="1:5" x14ac:dyDescent="0.3">
      <c r="A3981" s="12">
        <v>25</v>
      </c>
      <c r="B3981" s="14">
        <v>205</v>
      </c>
      <c r="C3981" s="12" t="s">
        <v>4119</v>
      </c>
      <c r="E3981" t="str">
        <f t="shared" si="62"/>
        <v>205-SIDAMON</v>
      </c>
    </row>
    <row r="3982" spans="1:5" x14ac:dyDescent="0.3">
      <c r="A3982" s="12">
        <v>25</v>
      </c>
      <c r="B3982" s="14">
        <v>206</v>
      </c>
      <c r="C3982" s="12" t="s">
        <v>4120</v>
      </c>
      <c r="E3982" t="str">
        <f t="shared" si="62"/>
        <v>206-SOLERAS, EL</v>
      </c>
    </row>
    <row r="3983" spans="1:5" x14ac:dyDescent="0.3">
      <c r="A3983" s="12">
        <v>25</v>
      </c>
      <c r="B3983" s="14">
        <v>207</v>
      </c>
      <c r="C3983" s="12" t="s">
        <v>4121</v>
      </c>
      <c r="E3983" t="str">
        <f t="shared" si="62"/>
        <v>207-SOLSONA</v>
      </c>
    </row>
    <row r="3984" spans="1:5" x14ac:dyDescent="0.3">
      <c r="A3984" s="12">
        <v>25</v>
      </c>
      <c r="B3984" s="14">
        <v>208</v>
      </c>
      <c r="C3984" s="12" t="s">
        <v>4122</v>
      </c>
      <c r="E3984" t="str">
        <f t="shared" si="62"/>
        <v>208-SORIGUERA</v>
      </c>
    </row>
    <row r="3985" spans="1:5" x14ac:dyDescent="0.3">
      <c r="A3985" s="12">
        <v>25</v>
      </c>
      <c r="B3985" s="14">
        <v>209</v>
      </c>
      <c r="C3985" s="12" t="s">
        <v>4123</v>
      </c>
      <c r="E3985" t="str">
        <f t="shared" si="62"/>
        <v>209-SORT</v>
      </c>
    </row>
    <row r="3986" spans="1:5" x14ac:dyDescent="0.3">
      <c r="A3986" s="12">
        <v>25</v>
      </c>
      <c r="B3986" s="14">
        <v>210</v>
      </c>
      <c r="C3986" s="12" t="s">
        <v>4124</v>
      </c>
      <c r="E3986" t="str">
        <f t="shared" si="62"/>
        <v>210-SOSES</v>
      </c>
    </row>
    <row r="3987" spans="1:5" x14ac:dyDescent="0.3">
      <c r="A3987" s="12">
        <v>25</v>
      </c>
      <c r="B3987" s="14">
        <v>211</v>
      </c>
      <c r="C3987" s="12" t="s">
        <v>4125</v>
      </c>
      <c r="E3987" t="str">
        <f t="shared" si="62"/>
        <v>211-SUDANELL</v>
      </c>
    </row>
    <row r="3988" spans="1:5" x14ac:dyDescent="0.3">
      <c r="A3988" s="12">
        <v>25</v>
      </c>
      <c r="B3988" s="14">
        <v>212</v>
      </c>
      <c r="C3988" s="12" t="s">
        <v>4126</v>
      </c>
      <c r="E3988" t="str">
        <f t="shared" si="62"/>
        <v>212-SUNYER</v>
      </c>
    </row>
    <row r="3989" spans="1:5" x14ac:dyDescent="0.3">
      <c r="A3989" s="12">
        <v>25</v>
      </c>
      <c r="B3989" s="14">
        <v>215</v>
      </c>
      <c r="C3989" s="12" t="s">
        <v>4127</v>
      </c>
      <c r="E3989" t="str">
        <f t="shared" si="62"/>
        <v>215-TALARN</v>
      </c>
    </row>
    <row r="3990" spans="1:5" x14ac:dyDescent="0.3">
      <c r="A3990" s="12">
        <v>25</v>
      </c>
      <c r="B3990" s="14">
        <v>216</v>
      </c>
      <c r="C3990" s="12" t="s">
        <v>4128</v>
      </c>
      <c r="E3990" t="str">
        <f t="shared" si="62"/>
        <v>216-TALAVERA</v>
      </c>
    </row>
    <row r="3991" spans="1:5" x14ac:dyDescent="0.3">
      <c r="A3991" s="12">
        <v>25</v>
      </c>
      <c r="B3991" s="14">
        <v>217</v>
      </c>
      <c r="C3991" s="12" t="s">
        <v>4129</v>
      </c>
      <c r="E3991" t="str">
        <f t="shared" si="62"/>
        <v>217-TARREGA</v>
      </c>
    </row>
    <row r="3992" spans="1:5" x14ac:dyDescent="0.3">
      <c r="A3992" s="12">
        <v>25</v>
      </c>
      <c r="B3992" s="14">
        <v>218</v>
      </c>
      <c r="C3992" s="12" t="s">
        <v>4130</v>
      </c>
      <c r="E3992" t="str">
        <f t="shared" si="62"/>
        <v>218-TARRES</v>
      </c>
    </row>
    <row r="3993" spans="1:5" x14ac:dyDescent="0.3">
      <c r="A3993" s="12">
        <v>25</v>
      </c>
      <c r="B3993" s="14">
        <v>219</v>
      </c>
      <c r="C3993" s="12" t="s">
        <v>4131</v>
      </c>
      <c r="E3993" t="str">
        <f t="shared" si="62"/>
        <v>219-TARROJA DE SEGARRA</v>
      </c>
    </row>
    <row r="3994" spans="1:5" x14ac:dyDescent="0.3">
      <c r="A3994" s="12">
        <v>25</v>
      </c>
      <c r="B3994" s="14">
        <v>220</v>
      </c>
      <c r="C3994" s="12" t="s">
        <v>4132</v>
      </c>
      <c r="E3994" t="str">
        <f t="shared" si="62"/>
        <v>220-TERMENS</v>
      </c>
    </row>
    <row r="3995" spans="1:5" x14ac:dyDescent="0.3">
      <c r="A3995" s="12">
        <v>25</v>
      </c>
      <c r="B3995" s="14">
        <v>221</v>
      </c>
      <c r="C3995" s="12" t="s">
        <v>4133</v>
      </c>
      <c r="E3995" t="str">
        <f t="shared" si="62"/>
        <v>221-TIRVIA</v>
      </c>
    </row>
    <row r="3996" spans="1:5" x14ac:dyDescent="0.3">
      <c r="A3996" s="12">
        <v>25</v>
      </c>
      <c r="B3996" s="14">
        <v>222</v>
      </c>
      <c r="C3996" s="12" t="s">
        <v>4134</v>
      </c>
      <c r="E3996" t="str">
        <f t="shared" si="62"/>
        <v>222-TIURANA</v>
      </c>
    </row>
    <row r="3997" spans="1:5" x14ac:dyDescent="0.3">
      <c r="A3997" s="12">
        <v>25</v>
      </c>
      <c r="B3997" s="14">
        <v>223</v>
      </c>
      <c r="C3997" s="12" t="s">
        <v>4135</v>
      </c>
      <c r="E3997" t="str">
        <f t="shared" si="62"/>
        <v>223-TORA</v>
      </c>
    </row>
    <row r="3998" spans="1:5" x14ac:dyDescent="0.3">
      <c r="A3998" s="12">
        <v>25</v>
      </c>
      <c r="B3998" s="14">
        <v>224</v>
      </c>
      <c r="C3998" s="12" t="s">
        <v>4136</v>
      </c>
      <c r="E3998" t="str">
        <f t="shared" si="62"/>
        <v>224-TORMS, ELS</v>
      </c>
    </row>
    <row r="3999" spans="1:5" x14ac:dyDescent="0.3">
      <c r="A3999" s="12">
        <v>25</v>
      </c>
      <c r="B3999" s="14">
        <v>225</v>
      </c>
      <c r="C3999" s="12" t="s">
        <v>4137</v>
      </c>
      <c r="E3999" t="str">
        <f t="shared" si="62"/>
        <v>225-TORNABOUS</v>
      </c>
    </row>
    <row r="4000" spans="1:5" x14ac:dyDescent="0.3">
      <c r="A4000" s="12">
        <v>25</v>
      </c>
      <c r="B4000" s="14">
        <v>226</v>
      </c>
      <c r="C4000" s="12" t="s">
        <v>4138</v>
      </c>
      <c r="E4000" t="str">
        <f t="shared" si="62"/>
        <v>226-TORREBESSES</v>
      </c>
    </row>
    <row r="4001" spans="1:5" x14ac:dyDescent="0.3">
      <c r="A4001" s="12">
        <v>25</v>
      </c>
      <c r="B4001" s="14">
        <v>227</v>
      </c>
      <c r="C4001" s="12" t="s">
        <v>4139</v>
      </c>
      <c r="E4001" t="str">
        <f t="shared" si="62"/>
        <v>227-TORRE DE CABDELLA, LA</v>
      </c>
    </row>
    <row r="4002" spans="1:5" x14ac:dyDescent="0.3">
      <c r="A4002" s="12">
        <v>25</v>
      </c>
      <c r="B4002" s="14">
        <v>228</v>
      </c>
      <c r="C4002" s="12" t="s">
        <v>4140</v>
      </c>
      <c r="E4002" t="str">
        <f t="shared" si="62"/>
        <v>228-TORREFARRERA</v>
      </c>
    </row>
    <row r="4003" spans="1:5" x14ac:dyDescent="0.3">
      <c r="A4003" s="12">
        <v>25</v>
      </c>
      <c r="B4003" s="14">
        <v>230</v>
      </c>
      <c r="C4003" s="12" t="s">
        <v>4141</v>
      </c>
      <c r="E4003" t="str">
        <f t="shared" si="62"/>
        <v>230-TORREGROSSA</v>
      </c>
    </row>
    <row r="4004" spans="1:5" x14ac:dyDescent="0.3">
      <c r="A4004" s="12">
        <v>25</v>
      </c>
      <c r="B4004" s="14">
        <v>231</v>
      </c>
      <c r="C4004" s="12" t="s">
        <v>4142</v>
      </c>
      <c r="E4004" t="str">
        <f t="shared" si="62"/>
        <v>231-TORRELAMEU</v>
      </c>
    </row>
    <row r="4005" spans="1:5" x14ac:dyDescent="0.3">
      <c r="A4005" s="12">
        <v>25</v>
      </c>
      <c r="B4005" s="14">
        <v>232</v>
      </c>
      <c r="C4005" s="12" t="s">
        <v>4143</v>
      </c>
      <c r="E4005" t="str">
        <f t="shared" si="62"/>
        <v>232-TORRES DE SEGRE</v>
      </c>
    </row>
    <row r="4006" spans="1:5" x14ac:dyDescent="0.3">
      <c r="A4006" s="12">
        <v>25</v>
      </c>
      <c r="B4006" s="14">
        <v>233</v>
      </c>
      <c r="C4006" s="12" t="s">
        <v>4144</v>
      </c>
      <c r="E4006" t="str">
        <f t="shared" si="62"/>
        <v>233-TORRE-SERONA</v>
      </c>
    </row>
    <row r="4007" spans="1:5" x14ac:dyDescent="0.3">
      <c r="A4007" s="12">
        <v>25</v>
      </c>
      <c r="B4007" s="14">
        <v>234</v>
      </c>
      <c r="C4007" s="12" t="s">
        <v>4145</v>
      </c>
      <c r="E4007" t="str">
        <f t="shared" si="62"/>
        <v>234-TREMP</v>
      </c>
    </row>
    <row r="4008" spans="1:5" x14ac:dyDescent="0.3">
      <c r="A4008" s="12">
        <v>25</v>
      </c>
      <c r="B4008" s="14">
        <v>238</v>
      </c>
      <c r="C4008" s="12" t="s">
        <v>4146</v>
      </c>
      <c r="E4008" t="str">
        <f t="shared" si="62"/>
        <v>238-VALLBONA DE LES MONGES</v>
      </c>
    </row>
    <row r="4009" spans="1:5" x14ac:dyDescent="0.3">
      <c r="A4009" s="12">
        <v>25</v>
      </c>
      <c r="B4009" s="14">
        <v>239</v>
      </c>
      <c r="C4009" s="12" t="s">
        <v>4147</v>
      </c>
      <c r="E4009" t="str">
        <f t="shared" si="62"/>
        <v>239-VALLS DE VALIRA, LES</v>
      </c>
    </row>
    <row r="4010" spans="1:5" x14ac:dyDescent="0.3">
      <c r="A4010" s="12">
        <v>25</v>
      </c>
      <c r="B4010" s="14">
        <v>240</v>
      </c>
      <c r="C4010" s="12" t="s">
        <v>4148</v>
      </c>
      <c r="E4010" t="str">
        <f t="shared" si="62"/>
        <v>240-VALLFOGONA DE BALAGUER</v>
      </c>
    </row>
    <row r="4011" spans="1:5" x14ac:dyDescent="0.3">
      <c r="A4011" s="12">
        <v>25</v>
      </c>
      <c r="B4011" s="14">
        <v>242</v>
      </c>
      <c r="C4011" s="12" t="s">
        <v>4149</v>
      </c>
      <c r="E4011" t="str">
        <f t="shared" si="62"/>
        <v>242-VERDU</v>
      </c>
    </row>
    <row r="4012" spans="1:5" x14ac:dyDescent="0.3">
      <c r="A4012" s="12">
        <v>25</v>
      </c>
      <c r="B4012" s="14">
        <v>243</v>
      </c>
      <c r="C4012" s="12" t="s">
        <v>4150</v>
      </c>
      <c r="E4012" t="str">
        <f t="shared" si="62"/>
        <v>243-VIELHA E MIJARAN</v>
      </c>
    </row>
    <row r="4013" spans="1:5" x14ac:dyDescent="0.3">
      <c r="A4013" s="12">
        <v>25</v>
      </c>
      <c r="B4013" s="14">
        <v>244</v>
      </c>
      <c r="C4013" s="12" t="s">
        <v>4151</v>
      </c>
      <c r="E4013" t="str">
        <f t="shared" si="62"/>
        <v>244-VILAGRASSA</v>
      </c>
    </row>
    <row r="4014" spans="1:5" x14ac:dyDescent="0.3">
      <c r="A4014" s="12">
        <v>25</v>
      </c>
      <c r="B4014" s="14">
        <v>245</v>
      </c>
      <c r="C4014" s="12" t="s">
        <v>4152</v>
      </c>
      <c r="E4014" t="str">
        <f t="shared" si="62"/>
        <v>245-VILALLER</v>
      </c>
    </row>
    <row r="4015" spans="1:5" x14ac:dyDescent="0.3">
      <c r="A4015" s="12">
        <v>25</v>
      </c>
      <c r="B4015" s="14">
        <v>247</v>
      </c>
      <c r="C4015" s="12" t="s">
        <v>4153</v>
      </c>
      <c r="E4015" t="str">
        <f t="shared" si="62"/>
        <v>247-VILAMOS</v>
      </c>
    </row>
    <row r="4016" spans="1:5" x14ac:dyDescent="0.3">
      <c r="A4016" s="12">
        <v>25</v>
      </c>
      <c r="B4016" s="14">
        <v>248</v>
      </c>
      <c r="C4016" s="12" t="s">
        <v>4154</v>
      </c>
      <c r="E4016" t="str">
        <f t="shared" si="62"/>
        <v>248-VILANOVA DE BELLPUIG</v>
      </c>
    </row>
    <row r="4017" spans="1:5" x14ac:dyDescent="0.3">
      <c r="A4017" s="12">
        <v>25</v>
      </c>
      <c r="B4017" s="14">
        <v>249</v>
      </c>
      <c r="C4017" s="12" t="s">
        <v>4155</v>
      </c>
      <c r="E4017" t="str">
        <f t="shared" si="62"/>
        <v>249-VILANOVA DE L'AGUDA</v>
      </c>
    </row>
    <row r="4018" spans="1:5" x14ac:dyDescent="0.3">
      <c r="A4018" s="12">
        <v>25</v>
      </c>
      <c r="B4018" s="14">
        <v>250</v>
      </c>
      <c r="C4018" s="12" t="s">
        <v>4156</v>
      </c>
      <c r="E4018" t="str">
        <f t="shared" si="62"/>
        <v>250-VILANOVA DE MEIA</v>
      </c>
    </row>
    <row r="4019" spans="1:5" x14ac:dyDescent="0.3">
      <c r="A4019" s="12">
        <v>25</v>
      </c>
      <c r="B4019" s="14">
        <v>251</v>
      </c>
      <c r="C4019" s="12" t="s">
        <v>4157</v>
      </c>
      <c r="E4019" t="str">
        <f t="shared" si="62"/>
        <v>251-VILANOVA DE SEGRIA</v>
      </c>
    </row>
    <row r="4020" spans="1:5" x14ac:dyDescent="0.3">
      <c r="A4020" s="12">
        <v>25</v>
      </c>
      <c r="B4020" s="14">
        <v>252</v>
      </c>
      <c r="C4020" s="12" t="s">
        <v>4158</v>
      </c>
      <c r="E4020" t="str">
        <f t="shared" si="62"/>
        <v>252-VILA-SANA</v>
      </c>
    </row>
    <row r="4021" spans="1:5" x14ac:dyDescent="0.3">
      <c r="A4021" s="12">
        <v>25</v>
      </c>
      <c r="B4021" s="14">
        <v>253</v>
      </c>
      <c r="C4021" s="12" t="s">
        <v>4159</v>
      </c>
      <c r="E4021" t="str">
        <f t="shared" si="62"/>
        <v>253-VILOSELL, EL</v>
      </c>
    </row>
    <row r="4022" spans="1:5" x14ac:dyDescent="0.3">
      <c r="A4022" s="12">
        <v>25</v>
      </c>
      <c r="B4022" s="14">
        <v>254</v>
      </c>
      <c r="C4022" s="12" t="s">
        <v>4160</v>
      </c>
      <c r="E4022" t="str">
        <f t="shared" si="62"/>
        <v>254-VILANOVA DE LA BARCA</v>
      </c>
    </row>
    <row r="4023" spans="1:5" x14ac:dyDescent="0.3">
      <c r="A4023" s="12">
        <v>25</v>
      </c>
      <c r="B4023" s="14">
        <v>255</v>
      </c>
      <c r="C4023" s="12" t="s">
        <v>4161</v>
      </c>
      <c r="E4023" t="str">
        <f t="shared" si="62"/>
        <v>255-VINAIXA</v>
      </c>
    </row>
    <row r="4024" spans="1:5" x14ac:dyDescent="0.3">
      <c r="A4024" s="12">
        <v>25</v>
      </c>
      <c r="B4024" s="14">
        <v>901</v>
      </c>
      <c r="C4024" s="12" t="s">
        <v>4162</v>
      </c>
      <c r="E4024" t="str">
        <f t="shared" si="62"/>
        <v>901-VALL DE CARDOS</v>
      </c>
    </row>
    <row r="4025" spans="1:5" x14ac:dyDescent="0.3">
      <c r="A4025" s="12">
        <v>25</v>
      </c>
      <c r="B4025" s="14">
        <v>902</v>
      </c>
      <c r="C4025" s="12" t="s">
        <v>4163</v>
      </c>
      <c r="E4025" t="str">
        <f t="shared" si="62"/>
        <v>902-SANT MARTI DE RIUCORB</v>
      </c>
    </row>
    <row r="4026" spans="1:5" x14ac:dyDescent="0.3">
      <c r="A4026" s="12">
        <v>25</v>
      </c>
      <c r="B4026" s="14">
        <v>903</v>
      </c>
      <c r="C4026" s="12" t="s">
        <v>4164</v>
      </c>
      <c r="E4026" t="str">
        <f t="shared" si="62"/>
        <v>903-GUINGUETA D'ANEU, LA</v>
      </c>
    </row>
    <row r="4027" spans="1:5" x14ac:dyDescent="0.3">
      <c r="A4027" s="12">
        <v>25</v>
      </c>
      <c r="B4027" s="14">
        <v>904</v>
      </c>
      <c r="C4027" s="12" t="s">
        <v>4165</v>
      </c>
      <c r="E4027" t="str">
        <f t="shared" si="62"/>
        <v>904-CASTELL DE MUR</v>
      </c>
    </row>
    <row r="4028" spans="1:5" x14ac:dyDescent="0.3">
      <c r="A4028" s="12">
        <v>25</v>
      </c>
      <c r="B4028" s="14">
        <v>905</v>
      </c>
      <c r="C4028" s="12" t="s">
        <v>4166</v>
      </c>
      <c r="E4028" t="str">
        <f t="shared" si="62"/>
        <v>905-RIBERA D'ONDARA</v>
      </c>
    </row>
    <row r="4029" spans="1:5" x14ac:dyDescent="0.3">
      <c r="A4029" s="12">
        <v>25</v>
      </c>
      <c r="B4029" s="14">
        <v>906</v>
      </c>
      <c r="C4029" s="12" t="s">
        <v>4167</v>
      </c>
      <c r="E4029" t="str">
        <f t="shared" si="62"/>
        <v>906-VALLS D'AGUILAR, LES</v>
      </c>
    </row>
    <row r="4030" spans="1:5" x14ac:dyDescent="0.3">
      <c r="A4030" s="12">
        <v>25</v>
      </c>
      <c r="B4030" s="14">
        <v>907</v>
      </c>
      <c r="C4030" s="12" t="s">
        <v>4168</v>
      </c>
      <c r="E4030" t="str">
        <f t="shared" si="62"/>
        <v>907-TORREFETA I FLOREJACS</v>
      </c>
    </row>
    <row r="4031" spans="1:5" x14ac:dyDescent="0.3">
      <c r="A4031" s="12">
        <v>25</v>
      </c>
      <c r="B4031" s="14">
        <v>908</v>
      </c>
      <c r="C4031" s="12" t="s">
        <v>4169</v>
      </c>
      <c r="E4031" t="str">
        <f t="shared" si="62"/>
        <v>908-FIGOLS I ALINYA</v>
      </c>
    </row>
    <row r="4032" spans="1:5" x14ac:dyDescent="0.3">
      <c r="A4032" s="12">
        <v>25</v>
      </c>
      <c r="B4032" s="14">
        <v>909</v>
      </c>
      <c r="C4032" s="12" t="s">
        <v>4170</v>
      </c>
      <c r="E4032" t="str">
        <f t="shared" si="62"/>
        <v>909-VANSA I FORNOLS, LA</v>
      </c>
    </row>
    <row r="4033" spans="1:5" x14ac:dyDescent="0.3">
      <c r="A4033" s="12">
        <v>25</v>
      </c>
      <c r="B4033" s="14">
        <v>910</v>
      </c>
      <c r="C4033" s="12" t="s">
        <v>4171</v>
      </c>
      <c r="E4033" t="str">
        <f t="shared" si="62"/>
        <v>910-JOSA I TUIXEN</v>
      </c>
    </row>
    <row r="4034" spans="1:5" x14ac:dyDescent="0.3">
      <c r="A4034" s="12">
        <v>25</v>
      </c>
      <c r="B4034" s="14">
        <v>911</v>
      </c>
      <c r="C4034" s="12" t="s">
        <v>4172</v>
      </c>
      <c r="E4034" t="str">
        <f t="shared" si="62"/>
        <v>911-PLANS DE SIO, ELS</v>
      </c>
    </row>
    <row r="4035" spans="1:5" x14ac:dyDescent="0.3">
      <c r="A4035" s="12">
        <v>25</v>
      </c>
      <c r="B4035" s="14">
        <v>912</v>
      </c>
      <c r="C4035" s="12" t="s">
        <v>4173</v>
      </c>
      <c r="E4035" t="str">
        <f t="shared" ref="E4035:E4098" si="63">CONCATENATE(B4035,"-",C4035)</f>
        <v>912-GIMENELLS I EL PLA DE LA FONT</v>
      </c>
    </row>
    <row r="4036" spans="1:5" x14ac:dyDescent="0.3">
      <c r="A4036" s="12">
        <v>25</v>
      </c>
      <c r="B4036" s="14">
        <v>913</v>
      </c>
      <c r="C4036" s="12" t="s">
        <v>4174</v>
      </c>
      <c r="E4036" t="str">
        <f t="shared" si="63"/>
        <v>913-RIU DE CERDANYA</v>
      </c>
    </row>
    <row r="4037" spans="1:5" x14ac:dyDescent="0.3">
      <c r="A4037" s="12">
        <v>26</v>
      </c>
      <c r="B4037" s="14">
        <v>1</v>
      </c>
      <c r="C4037" s="12" t="s">
        <v>4175</v>
      </c>
      <c r="E4037" t="str">
        <f t="shared" si="63"/>
        <v>1-ABALOS</v>
      </c>
    </row>
    <row r="4038" spans="1:5" x14ac:dyDescent="0.3">
      <c r="A4038" s="12">
        <v>26</v>
      </c>
      <c r="B4038" s="14">
        <v>2</v>
      </c>
      <c r="C4038" s="12" t="s">
        <v>4176</v>
      </c>
      <c r="E4038" t="str">
        <f t="shared" si="63"/>
        <v>2-AGONCILLO</v>
      </c>
    </row>
    <row r="4039" spans="1:5" x14ac:dyDescent="0.3">
      <c r="A4039" s="12">
        <v>26</v>
      </c>
      <c r="B4039" s="14">
        <v>3</v>
      </c>
      <c r="C4039" s="12" t="s">
        <v>4177</v>
      </c>
      <c r="E4039" t="str">
        <f t="shared" si="63"/>
        <v>3-AGUILAR DEL RIO ALHAMA</v>
      </c>
    </row>
    <row r="4040" spans="1:5" x14ac:dyDescent="0.3">
      <c r="A4040" s="12">
        <v>26</v>
      </c>
      <c r="B4040" s="14">
        <v>4</v>
      </c>
      <c r="C4040" s="12" t="s">
        <v>4178</v>
      </c>
      <c r="E4040" t="str">
        <f t="shared" si="63"/>
        <v>4-AJAMIL</v>
      </c>
    </row>
    <row r="4041" spans="1:5" x14ac:dyDescent="0.3">
      <c r="A4041" s="12">
        <v>26</v>
      </c>
      <c r="B4041" s="14">
        <v>5</v>
      </c>
      <c r="C4041" s="12" t="s">
        <v>4179</v>
      </c>
      <c r="E4041" t="str">
        <f t="shared" si="63"/>
        <v>5-ALBELDA DE IREGUA</v>
      </c>
    </row>
    <row r="4042" spans="1:5" x14ac:dyDescent="0.3">
      <c r="A4042" s="12">
        <v>26</v>
      </c>
      <c r="B4042" s="14">
        <v>6</v>
      </c>
      <c r="C4042" s="12" t="s">
        <v>4180</v>
      </c>
      <c r="E4042" t="str">
        <f t="shared" si="63"/>
        <v>6-ALBERITE</v>
      </c>
    </row>
    <row r="4043" spans="1:5" x14ac:dyDescent="0.3">
      <c r="A4043" s="12">
        <v>26</v>
      </c>
      <c r="B4043" s="14">
        <v>7</v>
      </c>
      <c r="C4043" s="12" t="s">
        <v>4181</v>
      </c>
      <c r="E4043" t="str">
        <f t="shared" si="63"/>
        <v>7-ALCANADRE</v>
      </c>
    </row>
    <row r="4044" spans="1:5" x14ac:dyDescent="0.3">
      <c r="A4044" s="12">
        <v>26</v>
      </c>
      <c r="B4044" s="14">
        <v>8</v>
      </c>
      <c r="C4044" s="12" t="s">
        <v>4182</v>
      </c>
      <c r="E4044" t="str">
        <f t="shared" si="63"/>
        <v>8-ALDEANUEVA DE EBRO</v>
      </c>
    </row>
    <row r="4045" spans="1:5" x14ac:dyDescent="0.3">
      <c r="A4045" s="12">
        <v>26</v>
      </c>
      <c r="B4045" s="14">
        <v>9</v>
      </c>
      <c r="C4045" s="12" t="s">
        <v>4183</v>
      </c>
      <c r="E4045" t="str">
        <f t="shared" si="63"/>
        <v>9-ALESANCO</v>
      </c>
    </row>
    <row r="4046" spans="1:5" x14ac:dyDescent="0.3">
      <c r="A4046" s="12">
        <v>26</v>
      </c>
      <c r="B4046" s="14">
        <v>10</v>
      </c>
      <c r="C4046" s="12" t="s">
        <v>4184</v>
      </c>
      <c r="E4046" t="str">
        <f t="shared" si="63"/>
        <v>10-ALESON</v>
      </c>
    </row>
    <row r="4047" spans="1:5" x14ac:dyDescent="0.3">
      <c r="A4047" s="12">
        <v>26</v>
      </c>
      <c r="B4047" s="14">
        <v>11</v>
      </c>
      <c r="C4047" s="12" t="s">
        <v>4185</v>
      </c>
      <c r="E4047" t="str">
        <f t="shared" si="63"/>
        <v>11-ALFARO</v>
      </c>
    </row>
    <row r="4048" spans="1:5" x14ac:dyDescent="0.3">
      <c r="A4048" s="12">
        <v>26</v>
      </c>
      <c r="B4048" s="14">
        <v>12</v>
      </c>
      <c r="C4048" s="12" t="s">
        <v>4186</v>
      </c>
      <c r="E4048" t="str">
        <f t="shared" si="63"/>
        <v>12-ALMARZA DE CAMEROS</v>
      </c>
    </row>
    <row r="4049" spans="1:5" x14ac:dyDescent="0.3">
      <c r="A4049" s="12">
        <v>26</v>
      </c>
      <c r="B4049" s="14">
        <v>13</v>
      </c>
      <c r="C4049" s="12" t="s">
        <v>4187</v>
      </c>
      <c r="E4049" t="str">
        <f t="shared" si="63"/>
        <v>13-ANGUCIANA</v>
      </c>
    </row>
    <row r="4050" spans="1:5" x14ac:dyDescent="0.3">
      <c r="A4050" s="12">
        <v>26</v>
      </c>
      <c r="B4050" s="14">
        <v>14</v>
      </c>
      <c r="C4050" s="12" t="s">
        <v>4188</v>
      </c>
      <c r="E4050" t="str">
        <f t="shared" si="63"/>
        <v>14-ANGUIANO</v>
      </c>
    </row>
    <row r="4051" spans="1:5" x14ac:dyDescent="0.3">
      <c r="A4051" s="12">
        <v>26</v>
      </c>
      <c r="B4051" s="14">
        <v>15</v>
      </c>
      <c r="C4051" s="12" t="s">
        <v>4189</v>
      </c>
      <c r="E4051" t="str">
        <f t="shared" si="63"/>
        <v>15-ARENZANA DE ABAJO</v>
      </c>
    </row>
    <row r="4052" spans="1:5" x14ac:dyDescent="0.3">
      <c r="A4052" s="12">
        <v>26</v>
      </c>
      <c r="B4052" s="14">
        <v>16</v>
      </c>
      <c r="C4052" s="12" t="s">
        <v>4190</v>
      </c>
      <c r="E4052" t="str">
        <f t="shared" si="63"/>
        <v>16-ARENZANA DE ARRIBA</v>
      </c>
    </row>
    <row r="4053" spans="1:5" x14ac:dyDescent="0.3">
      <c r="A4053" s="12">
        <v>26</v>
      </c>
      <c r="B4053" s="14">
        <v>17</v>
      </c>
      <c r="C4053" s="12" t="s">
        <v>4191</v>
      </c>
      <c r="E4053" t="str">
        <f t="shared" si="63"/>
        <v>17-ARNEDILLO</v>
      </c>
    </row>
    <row r="4054" spans="1:5" x14ac:dyDescent="0.3">
      <c r="A4054" s="12">
        <v>26</v>
      </c>
      <c r="B4054" s="14">
        <v>18</v>
      </c>
      <c r="C4054" s="12" t="s">
        <v>4192</v>
      </c>
      <c r="E4054" t="str">
        <f t="shared" si="63"/>
        <v>18-ARNEDO</v>
      </c>
    </row>
    <row r="4055" spans="1:5" x14ac:dyDescent="0.3">
      <c r="A4055" s="12">
        <v>26</v>
      </c>
      <c r="B4055" s="14">
        <v>19</v>
      </c>
      <c r="C4055" s="12" t="s">
        <v>4193</v>
      </c>
      <c r="E4055" t="str">
        <f t="shared" si="63"/>
        <v>19-ARRUBAL</v>
      </c>
    </row>
    <row r="4056" spans="1:5" x14ac:dyDescent="0.3">
      <c r="A4056" s="12">
        <v>26</v>
      </c>
      <c r="B4056" s="14">
        <v>20</v>
      </c>
      <c r="C4056" s="12" t="s">
        <v>4194</v>
      </c>
      <c r="E4056" t="str">
        <f t="shared" si="63"/>
        <v>20-AUSEJO</v>
      </c>
    </row>
    <row r="4057" spans="1:5" x14ac:dyDescent="0.3">
      <c r="A4057" s="12">
        <v>26</v>
      </c>
      <c r="B4057" s="14">
        <v>21</v>
      </c>
      <c r="C4057" s="12" t="s">
        <v>4195</v>
      </c>
      <c r="E4057" t="str">
        <f t="shared" si="63"/>
        <v>21-AUTOL</v>
      </c>
    </row>
    <row r="4058" spans="1:5" x14ac:dyDescent="0.3">
      <c r="A4058" s="12">
        <v>26</v>
      </c>
      <c r="B4058" s="14">
        <v>22</v>
      </c>
      <c r="C4058" s="12" t="s">
        <v>4196</v>
      </c>
      <c r="E4058" t="str">
        <f t="shared" si="63"/>
        <v>22-AZOFRA</v>
      </c>
    </row>
    <row r="4059" spans="1:5" x14ac:dyDescent="0.3">
      <c r="A4059" s="12">
        <v>26</v>
      </c>
      <c r="B4059" s="14">
        <v>23</v>
      </c>
      <c r="C4059" s="12" t="s">
        <v>4197</v>
      </c>
      <c r="E4059" t="str">
        <f t="shared" si="63"/>
        <v>23-BADARAN</v>
      </c>
    </row>
    <row r="4060" spans="1:5" x14ac:dyDescent="0.3">
      <c r="A4060" s="12">
        <v>26</v>
      </c>
      <c r="B4060" s="14">
        <v>24</v>
      </c>
      <c r="C4060" s="12" t="s">
        <v>4198</v>
      </c>
      <c r="E4060" t="str">
        <f t="shared" si="63"/>
        <v>24-BAÑARES</v>
      </c>
    </row>
    <row r="4061" spans="1:5" x14ac:dyDescent="0.3">
      <c r="A4061" s="12">
        <v>26</v>
      </c>
      <c r="B4061" s="14">
        <v>25</v>
      </c>
      <c r="C4061" s="12" t="s">
        <v>4199</v>
      </c>
      <c r="E4061" t="str">
        <f t="shared" si="63"/>
        <v>25-BAÑOS DE RIOJA</v>
      </c>
    </row>
    <row r="4062" spans="1:5" x14ac:dyDescent="0.3">
      <c r="A4062" s="12">
        <v>26</v>
      </c>
      <c r="B4062" s="14">
        <v>26</v>
      </c>
      <c r="C4062" s="12" t="s">
        <v>4200</v>
      </c>
      <c r="E4062" t="str">
        <f t="shared" si="63"/>
        <v>26-BAÑOS DE RIO TOBIA</v>
      </c>
    </row>
    <row r="4063" spans="1:5" x14ac:dyDescent="0.3">
      <c r="A4063" s="12">
        <v>26</v>
      </c>
      <c r="B4063" s="14">
        <v>27</v>
      </c>
      <c r="C4063" s="12" t="s">
        <v>4201</v>
      </c>
      <c r="E4063" t="str">
        <f t="shared" si="63"/>
        <v>27-BERCEO</v>
      </c>
    </row>
    <row r="4064" spans="1:5" x14ac:dyDescent="0.3">
      <c r="A4064" s="12">
        <v>26</v>
      </c>
      <c r="B4064" s="14">
        <v>28</v>
      </c>
      <c r="C4064" s="12" t="s">
        <v>4202</v>
      </c>
      <c r="E4064" t="str">
        <f t="shared" si="63"/>
        <v>28-BERGASA</v>
      </c>
    </row>
    <row r="4065" spans="1:5" x14ac:dyDescent="0.3">
      <c r="A4065" s="12">
        <v>26</v>
      </c>
      <c r="B4065" s="14">
        <v>29</v>
      </c>
      <c r="C4065" s="12" t="s">
        <v>4203</v>
      </c>
      <c r="E4065" t="str">
        <f t="shared" si="63"/>
        <v>29-BERGASILLAS BAJERA</v>
      </c>
    </row>
    <row r="4066" spans="1:5" x14ac:dyDescent="0.3">
      <c r="A4066" s="12">
        <v>26</v>
      </c>
      <c r="B4066" s="14">
        <v>30</v>
      </c>
      <c r="C4066" s="12" t="s">
        <v>4204</v>
      </c>
      <c r="E4066" t="str">
        <f t="shared" si="63"/>
        <v>30-BEZARES</v>
      </c>
    </row>
    <row r="4067" spans="1:5" x14ac:dyDescent="0.3">
      <c r="A4067" s="12">
        <v>26</v>
      </c>
      <c r="B4067" s="14">
        <v>31</v>
      </c>
      <c r="C4067" s="12" t="s">
        <v>4205</v>
      </c>
      <c r="E4067" t="str">
        <f t="shared" si="63"/>
        <v>31-BOBADILLA</v>
      </c>
    </row>
    <row r="4068" spans="1:5" x14ac:dyDescent="0.3">
      <c r="A4068" s="12">
        <v>26</v>
      </c>
      <c r="B4068" s="14">
        <v>32</v>
      </c>
      <c r="C4068" s="12" t="s">
        <v>4206</v>
      </c>
      <c r="E4068" t="str">
        <f t="shared" si="63"/>
        <v>32-BRIEVA DE CAMEROS</v>
      </c>
    </row>
    <row r="4069" spans="1:5" x14ac:dyDescent="0.3">
      <c r="A4069" s="12">
        <v>26</v>
      </c>
      <c r="B4069" s="14">
        <v>33</v>
      </c>
      <c r="C4069" s="12" t="s">
        <v>4207</v>
      </c>
      <c r="E4069" t="str">
        <f t="shared" si="63"/>
        <v>33-BRIÑAS</v>
      </c>
    </row>
    <row r="4070" spans="1:5" x14ac:dyDescent="0.3">
      <c r="A4070" s="12">
        <v>26</v>
      </c>
      <c r="B4070" s="14">
        <v>34</v>
      </c>
      <c r="C4070" s="12" t="s">
        <v>4208</v>
      </c>
      <c r="E4070" t="str">
        <f t="shared" si="63"/>
        <v>34-BRIONES</v>
      </c>
    </row>
    <row r="4071" spans="1:5" x14ac:dyDescent="0.3">
      <c r="A4071" s="12">
        <v>26</v>
      </c>
      <c r="B4071" s="14">
        <v>35</v>
      </c>
      <c r="C4071" s="12" t="s">
        <v>4209</v>
      </c>
      <c r="E4071" t="str">
        <f t="shared" si="63"/>
        <v>35-CABEZON DE CAMEROS</v>
      </c>
    </row>
    <row r="4072" spans="1:5" x14ac:dyDescent="0.3">
      <c r="A4072" s="12">
        <v>26</v>
      </c>
      <c r="B4072" s="14">
        <v>36</v>
      </c>
      <c r="C4072" s="12" t="s">
        <v>4210</v>
      </c>
      <c r="E4072" t="str">
        <f t="shared" si="63"/>
        <v>36-CALAHORRA</v>
      </c>
    </row>
    <row r="4073" spans="1:5" x14ac:dyDescent="0.3">
      <c r="A4073" s="12">
        <v>26</v>
      </c>
      <c r="B4073" s="14">
        <v>37</v>
      </c>
      <c r="C4073" s="12" t="s">
        <v>4211</v>
      </c>
      <c r="E4073" t="str">
        <f t="shared" si="63"/>
        <v>37-CAMPROVIN</v>
      </c>
    </row>
    <row r="4074" spans="1:5" x14ac:dyDescent="0.3">
      <c r="A4074" s="12">
        <v>26</v>
      </c>
      <c r="B4074" s="14">
        <v>38</v>
      </c>
      <c r="C4074" s="12" t="s">
        <v>4212</v>
      </c>
      <c r="E4074" t="str">
        <f t="shared" si="63"/>
        <v>38-CANALES DE LA SIERRA</v>
      </c>
    </row>
    <row r="4075" spans="1:5" x14ac:dyDescent="0.3">
      <c r="A4075" s="12">
        <v>26</v>
      </c>
      <c r="B4075" s="14">
        <v>39</v>
      </c>
      <c r="C4075" s="12" t="s">
        <v>4213</v>
      </c>
      <c r="E4075" t="str">
        <f t="shared" si="63"/>
        <v>39-CANILLAS DE RIO TUERTO</v>
      </c>
    </row>
    <row r="4076" spans="1:5" x14ac:dyDescent="0.3">
      <c r="A4076" s="12">
        <v>26</v>
      </c>
      <c r="B4076" s="14">
        <v>40</v>
      </c>
      <c r="C4076" s="12" t="s">
        <v>4214</v>
      </c>
      <c r="E4076" t="str">
        <f t="shared" si="63"/>
        <v>40-CAÑAS</v>
      </c>
    </row>
    <row r="4077" spans="1:5" x14ac:dyDescent="0.3">
      <c r="A4077" s="12">
        <v>26</v>
      </c>
      <c r="B4077" s="14">
        <v>41</v>
      </c>
      <c r="C4077" s="12" t="s">
        <v>4215</v>
      </c>
      <c r="E4077" t="str">
        <f t="shared" si="63"/>
        <v>41-CARDENAS</v>
      </c>
    </row>
    <row r="4078" spans="1:5" x14ac:dyDescent="0.3">
      <c r="A4078" s="12">
        <v>26</v>
      </c>
      <c r="B4078" s="14">
        <v>42</v>
      </c>
      <c r="C4078" s="12" t="s">
        <v>4216</v>
      </c>
      <c r="E4078" t="str">
        <f t="shared" si="63"/>
        <v>42-CASALARREINA</v>
      </c>
    </row>
    <row r="4079" spans="1:5" x14ac:dyDescent="0.3">
      <c r="A4079" s="12">
        <v>26</v>
      </c>
      <c r="B4079" s="14">
        <v>43</v>
      </c>
      <c r="C4079" s="12" t="s">
        <v>4217</v>
      </c>
      <c r="E4079" t="str">
        <f t="shared" si="63"/>
        <v>43-CASTAÑARES DE RIOJA</v>
      </c>
    </row>
    <row r="4080" spans="1:5" x14ac:dyDescent="0.3">
      <c r="A4080" s="12">
        <v>26</v>
      </c>
      <c r="B4080" s="14">
        <v>44</v>
      </c>
      <c r="C4080" s="12" t="s">
        <v>4218</v>
      </c>
      <c r="E4080" t="str">
        <f t="shared" si="63"/>
        <v>44-CASTROVIEJO</v>
      </c>
    </row>
    <row r="4081" spans="1:5" x14ac:dyDescent="0.3">
      <c r="A4081" s="12">
        <v>26</v>
      </c>
      <c r="B4081" s="14">
        <v>45</v>
      </c>
      <c r="C4081" s="12" t="s">
        <v>4219</v>
      </c>
      <c r="E4081" t="str">
        <f t="shared" si="63"/>
        <v>45-CELLORIGO</v>
      </c>
    </row>
    <row r="4082" spans="1:5" x14ac:dyDescent="0.3">
      <c r="A4082" s="12">
        <v>26</v>
      </c>
      <c r="B4082" s="14">
        <v>46</v>
      </c>
      <c r="C4082" s="12" t="s">
        <v>4220</v>
      </c>
      <c r="E4082" t="str">
        <f t="shared" si="63"/>
        <v>46-CENICERO</v>
      </c>
    </row>
    <row r="4083" spans="1:5" x14ac:dyDescent="0.3">
      <c r="A4083" s="12">
        <v>26</v>
      </c>
      <c r="B4083" s="14">
        <v>47</v>
      </c>
      <c r="C4083" s="12" t="s">
        <v>4221</v>
      </c>
      <c r="E4083" t="str">
        <f t="shared" si="63"/>
        <v>47-CERVERA DEL RIO ALHAMA</v>
      </c>
    </row>
    <row r="4084" spans="1:5" x14ac:dyDescent="0.3">
      <c r="A4084" s="12">
        <v>26</v>
      </c>
      <c r="B4084" s="14">
        <v>48</v>
      </c>
      <c r="C4084" s="12" t="s">
        <v>4222</v>
      </c>
      <c r="E4084" t="str">
        <f t="shared" si="63"/>
        <v>48-CIDAMON</v>
      </c>
    </row>
    <row r="4085" spans="1:5" x14ac:dyDescent="0.3">
      <c r="A4085" s="12">
        <v>26</v>
      </c>
      <c r="B4085" s="14">
        <v>49</v>
      </c>
      <c r="C4085" s="12" t="s">
        <v>4223</v>
      </c>
      <c r="E4085" t="str">
        <f t="shared" si="63"/>
        <v>49-CIHURI</v>
      </c>
    </row>
    <row r="4086" spans="1:5" x14ac:dyDescent="0.3">
      <c r="A4086" s="12">
        <v>26</v>
      </c>
      <c r="B4086" s="14">
        <v>50</v>
      </c>
      <c r="C4086" s="12" t="s">
        <v>4224</v>
      </c>
      <c r="E4086" t="str">
        <f t="shared" si="63"/>
        <v>50-CIRUEÑA</v>
      </c>
    </row>
    <row r="4087" spans="1:5" x14ac:dyDescent="0.3">
      <c r="A4087" s="12">
        <v>26</v>
      </c>
      <c r="B4087" s="14">
        <v>51</v>
      </c>
      <c r="C4087" s="12" t="s">
        <v>4225</v>
      </c>
      <c r="E4087" t="str">
        <f t="shared" si="63"/>
        <v>51-CLAVIJO</v>
      </c>
    </row>
    <row r="4088" spans="1:5" x14ac:dyDescent="0.3">
      <c r="A4088" s="12">
        <v>26</v>
      </c>
      <c r="B4088" s="14">
        <v>52</v>
      </c>
      <c r="C4088" s="12" t="s">
        <v>4226</v>
      </c>
      <c r="E4088" t="str">
        <f t="shared" si="63"/>
        <v>52-CORDOVIN</v>
      </c>
    </row>
    <row r="4089" spans="1:5" x14ac:dyDescent="0.3">
      <c r="A4089" s="12">
        <v>26</v>
      </c>
      <c r="B4089" s="14">
        <v>53</v>
      </c>
      <c r="C4089" s="12" t="s">
        <v>4227</v>
      </c>
      <c r="E4089" t="str">
        <f t="shared" si="63"/>
        <v>53-CORERA</v>
      </c>
    </row>
    <row r="4090" spans="1:5" x14ac:dyDescent="0.3">
      <c r="A4090" s="12">
        <v>26</v>
      </c>
      <c r="B4090" s="14">
        <v>54</v>
      </c>
      <c r="C4090" s="12" t="s">
        <v>4228</v>
      </c>
      <c r="E4090" t="str">
        <f t="shared" si="63"/>
        <v>54-CORNAGO</v>
      </c>
    </row>
    <row r="4091" spans="1:5" x14ac:dyDescent="0.3">
      <c r="A4091" s="12">
        <v>26</v>
      </c>
      <c r="B4091" s="14">
        <v>55</v>
      </c>
      <c r="C4091" s="12" t="s">
        <v>4229</v>
      </c>
      <c r="E4091" t="str">
        <f t="shared" si="63"/>
        <v>55-CORPORALES</v>
      </c>
    </row>
    <row r="4092" spans="1:5" x14ac:dyDescent="0.3">
      <c r="A4092" s="12">
        <v>26</v>
      </c>
      <c r="B4092" s="14">
        <v>56</v>
      </c>
      <c r="C4092" s="12" t="s">
        <v>4230</v>
      </c>
      <c r="E4092" t="str">
        <f t="shared" si="63"/>
        <v>56-CUZCURRITA DE RIO TIRON</v>
      </c>
    </row>
    <row r="4093" spans="1:5" x14ac:dyDescent="0.3">
      <c r="A4093" s="12">
        <v>26</v>
      </c>
      <c r="B4093" s="14">
        <v>57</v>
      </c>
      <c r="C4093" s="12" t="s">
        <v>4231</v>
      </c>
      <c r="E4093" t="str">
        <f t="shared" si="63"/>
        <v>57-DAROCA DE RIOJA</v>
      </c>
    </row>
    <row r="4094" spans="1:5" x14ac:dyDescent="0.3">
      <c r="A4094" s="12">
        <v>26</v>
      </c>
      <c r="B4094" s="14">
        <v>58</v>
      </c>
      <c r="C4094" s="12" t="s">
        <v>4232</v>
      </c>
      <c r="E4094" t="str">
        <f t="shared" si="63"/>
        <v>58-ENCISO</v>
      </c>
    </row>
    <row r="4095" spans="1:5" x14ac:dyDescent="0.3">
      <c r="A4095" s="12">
        <v>26</v>
      </c>
      <c r="B4095" s="14">
        <v>59</v>
      </c>
      <c r="C4095" s="12" t="s">
        <v>4233</v>
      </c>
      <c r="E4095" t="str">
        <f t="shared" si="63"/>
        <v>59-ENTRENA</v>
      </c>
    </row>
    <row r="4096" spans="1:5" x14ac:dyDescent="0.3">
      <c r="A4096" s="12">
        <v>26</v>
      </c>
      <c r="B4096" s="14">
        <v>60</v>
      </c>
      <c r="C4096" s="12" t="s">
        <v>4234</v>
      </c>
      <c r="E4096" t="str">
        <f t="shared" si="63"/>
        <v>60-ESTOLLO</v>
      </c>
    </row>
    <row r="4097" spans="1:5" x14ac:dyDescent="0.3">
      <c r="A4097" s="12">
        <v>26</v>
      </c>
      <c r="B4097" s="14">
        <v>61</v>
      </c>
      <c r="C4097" s="12" t="s">
        <v>4235</v>
      </c>
      <c r="E4097" t="str">
        <f t="shared" si="63"/>
        <v>61-EZCARAY</v>
      </c>
    </row>
    <row r="4098" spans="1:5" x14ac:dyDescent="0.3">
      <c r="A4098" s="12">
        <v>26</v>
      </c>
      <c r="B4098" s="14">
        <v>62</v>
      </c>
      <c r="C4098" s="12" t="s">
        <v>4236</v>
      </c>
      <c r="E4098" t="str">
        <f t="shared" si="63"/>
        <v>62-FONCEA</v>
      </c>
    </row>
    <row r="4099" spans="1:5" x14ac:dyDescent="0.3">
      <c r="A4099" s="12">
        <v>26</v>
      </c>
      <c r="B4099" s="14">
        <v>63</v>
      </c>
      <c r="C4099" s="12" t="s">
        <v>4237</v>
      </c>
      <c r="E4099" t="str">
        <f t="shared" ref="E4099:E4162" si="64">CONCATENATE(B4099,"-",C4099)</f>
        <v>63-FONZALECHE</v>
      </c>
    </row>
    <row r="4100" spans="1:5" x14ac:dyDescent="0.3">
      <c r="A4100" s="12">
        <v>26</v>
      </c>
      <c r="B4100" s="14">
        <v>64</v>
      </c>
      <c r="C4100" s="12" t="s">
        <v>4238</v>
      </c>
      <c r="E4100" t="str">
        <f t="shared" si="64"/>
        <v>64-FUENMAYOR</v>
      </c>
    </row>
    <row r="4101" spans="1:5" x14ac:dyDescent="0.3">
      <c r="A4101" s="12">
        <v>26</v>
      </c>
      <c r="B4101" s="14">
        <v>65</v>
      </c>
      <c r="C4101" s="12" t="s">
        <v>4239</v>
      </c>
      <c r="E4101" t="str">
        <f t="shared" si="64"/>
        <v>65-GALBARRULI</v>
      </c>
    </row>
    <row r="4102" spans="1:5" x14ac:dyDescent="0.3">
      <c r="A4102" s="12">
        <v>26</v>
      </c>
      <c r="B4102" s="14">
        <v>66</v>
      </c>
      <c r="C4102" s="12" t="s">
        <v>4240</v>
      </c>
      <c r="E4102" t="str">
        <f t="shared" si="64"/>
        <v>66-GALILEA</v>
      </c>
    </row>
    <row r="4103" spans="1:5" x14ac:dyDescent="0.3">
      <c r="A4103" s="12">
        <v>26</v>
      </c>
      <c r="B4103" s="14">
        <v>67</v>
      </c>
      <c r="C4103" s="12" t="s">
        <v>4241</v>
      </c>
      <c r="E4103" t="str">
        <f t="shared" si="64"/>
        <v>67-GALLINERO DE CAMEROS</v>
      </c>
    </row>
    <row r="4104" spans="1:5" x14ac:dyDescent="0.3">
      <c r="A4104" s="12">
        <v>26</v>
      </c>
      <c r="B4104" s="14">
        <v>68</v>
      </c>
      <c r="C4104" s="12" t="s">
        <v>4242</v>
      </c>
      <c r="E4104" t="str">
        <f t="shared" si="64"/>
        <v>68-GIMILEO</v>
      </c>
    </row>
    <row r="4105" spans="1:5" x14ac:dyDescent="0.3">
      <c r="A4105" s="12">
        <v>26</v>
      </c>
      <c r="B4105" s="14">
        <v>69</v>
      </c>
      <c r="C4105" s="12" t="s">
        <v>4243</v>
      </c>
      <c r="E4105" t="str">
        <f t="shared" si="64"/>
        <v>69-GRAÑON</v>
      </c>
    </row>
    <row r="4106" spans="1:5" x14ac:dyDescent="0.3">
      <c r="A4106" s="12">
        <v>26</v>
      </c>
      <c r="B4106" s="14">
        <v>70</v>
      </c>
      <c r="C4106" s="12" t="s">
        <v>4244</v>
      </c>
      <c r="E4106" t="str">
        <f t="shared" si="64"/>
        <v>70-GRAVALOS</v>
      </c>
    </row>
    <row r="4107" spans="1:5" x14ac:dyDescent="0.3">
      <c r="A4107" s="12">
        <v>26</v>
      </c>
      <c r="B4107" s="14">
        <v>71</v>
      </c>
      <c r="C4107" s="12" t="s">
        <v>4245</v>
      </c>
      <c r="E4107" t="str">
        <f t="shared" si="64"/>
        <v>71-HARO</v>
      </c>
    </row>
    <row r="4108" spans="1:5" x14ac:dyDescent="0.3">
      <c r="A4108" s="12">
        <v>26</v>
      </c>
      <c r="B4108" s="14">
        <v>72</v>
      </c>
      <c r="C4108" s="12" t="s">
        <v>4246</v>
      </c>
      <c r="E4108" t="str">
        <f t="shared" si="64"/>
        <v>72-HERCE</v>
      </c>
    </row>
    <row r="4109" spans="1:5" x14ac:dyDescent="0.3">
      <c r="A4109" s="12">
        <v>26</v>
      </c>
      <c r="B4109" s="14">
        <v>73</v>
      </c>
      <c r="C4109" s="12" t="s">
        <v>4247</v>
      </c>
      <c r="E4109" t="str">
        <f t="shared" si="64"/>
        <v>73-HERRAMELLURI</v>
      </c>
    </row>
    <row r="4110" spans="1:5" x14ac:dyDescent="0.3">
      <c r="A4110" s="12">
        <v>26</v>
      </c>
      <c r="B4110" s="14">
        <v>74</v>
      </c>
      <c r="C4110" s="12" t="s">
        <v>4248</v>
      </c>
      <c r="E4110" t="str">
        <f t="shared" si="64"/>
        <v>74-HERVIAS</v>
      </c>
    </row>
    <row r="4111" spans="1:5" x14ac:dyDescent="0.3">
      <c r="A4111" s="12">
        <v>26</v>
      </c>
      <c r="B4111" s="14">
        <v>75</v>
      </c>
      <c r="C4111" s="12" t="s">
        <v>4249</v>
      </c>
      <c r="E4111" t="str">
        <f t="shared" si="64"/>
        <v>75-HORMILLA</v>
      </c>
    </row>
    <row r="4112" spans="1:5" x14ac:dyDescent="0.3">
      <c r="A4112" s="12">
        <v>26</v>
      </c>
      <c r="B4112" s="14">
        <v>76</v>
      </c>
      <c r="C4112" s="12" t="s">
        <v>4250</v>
      </c>
      <c r="E4112" t="str">
        <f t="shared" si="64"/>
        <v>76-HORMILLEJA</v>
      </c>
    </row>
    <row r="4113" spans="1:5" x14ac:dyDescent="0.3">
      <c r="A4113" s="12">
        <v>26</v>
      </c>
      <c r="B4113" s="14">
        <v>77</v>
      </c>
      <c r="C4113" s="12" t="s">
        <v>4251</v>
      </c>
      <c r="E4113" t="str">
        <f t="shared" si="64"/>
        <v>77-HORNILLOS DE CAMEROS</v>
      </c>
    </row>
    <row r="4114" spans="1:5" x14ac:dyDescent="0.3">
      <c r="A4114" s="12">
        <v>26</v>
      </c>
      <c r="B4114" s="14">
        <v>78</v>
      </c>
      <c r="C4114" s="12" t="s">
        <v>4252</v>
      </c>
      <c r="E4114" t="str">
        <f t="shared" si="64"/>
        <v>78-HORNOS DE MONCALVILLO</v>
      </c>
    </row>
    <row r="4115" spans="1:5" x14ac:dyDescent="0.3">
      <c r="A4115" s="12">
        <v>26</v>
      </c>
      <c r="B4115" s="14">
        <v>79</v>
      </c>
      <c r="C4115" s="12" t="s">
        <v>4253</v>
      </c>
      <c r="E4115" t="str">
        <f t="shared" si="64"/>
        <v>79-HUERCANOS</v>
      </c>
    </row>
    <row r="4116" spans="1:5" x14ac:dyDescent="0.3">
      <c r="A4116" s="12">
        <v>26</v>
      </c>
      <c r="B4116" s="14">
        <v>80</v>
      </c>
      <c r="C4116" s="12" t="s">
        <v>4254</v>
      </c>
      <c r="E4116" t="str">
        <f t="shared" si="64"/>
        <v>80-IGEA</v>
      </c>
    </row>
    <row r="4117" spans="1:5" x14ac:dyDescent="0.3">
      <c r="A4117" s="12">
        <v>26</v>
      </c>
      <c r="B4117" s="14">
        <v>81</v>
      </c>
      <c r="C4117" s="12" t="s">
        <v>4255</v>
      </c>
      <c r="E4117" t="str">
        <f t="shared" si="64"/>
        <v>81-JALON DE CAMEROS</v>
      </c>
    </row>
    <row r="4118" spans="1:5" x14ac:dyDescent="0.3">
      <c r="A4118" s="12">
        <v>26</v>
      </c>
      <c r="B4118" s="14">
        <v>82</v>
      </c>
      <c r="C4118" s="12" t="s">
        <v>4256</v>
      </c>
      <c r="E4118" t="str">
        <f t="shared" si="64"/>
        <v>82-LAGUNA DE CAMEROS</v>
      </c>
    </row>
    <row r="4119" spans="1:5" x14ac:dyDescent="0.3">
      <c r="A4119" s="12">
        <v>26</v>
      </c>
      <c r="B4119" s="14">
        <v>83</v>
      </c>
      <c r="C4119" s="12" t="s">
        <v>4257</v>
      </c>
      <c r="E4119" t="str">
        <f t="shared" si="64"/>
        <v>83-LAGUNILLA DEL JUBERA</v>
      </c>
    </row>
    <row r="4120" spans="1:5" x14ac:dyDescent="0.3">
      <c r="A4120" s="12">
        <v>26</v>
      </c>
      <c r="B4120" s="14">
        <v>84</v>
      </c>
      <c r="C4120" s="12" t="s">
        <v>4258</v>
      </c>
      <c r="E4120" t="str">
        <f t="shared" si="64"/>
        <v>84-LARDERO</v>
      </c>
    </row>
    <row r="4121" spans="1:5" x14ac:dyDescent="0.3">
      <c r="A4121" s="12">
        <v>26</v>
      </c>
      <c r="B4121" s="14">
        <v>86</v>
      </c>
      <c r="C4121" s="12" t="s">
        <v>4259</v>
      </c>
      <c r="E4121" t="str">
        <f t="shared" si="64"/>
        <v>86-LEDESMA DE LA COGOLLA</v>
      </c>
    </row>
    <row r="4122" spans="1:5" x14ac:dyDescent="0.3">
      <c r="A4122" s="12">
        <v>26</v>
      </c>
      <c r="B4122" s="14">
        <v>87</v>
      </c>
      <c r="C4122" s="12" t="s">
        <v>4260</v>
      </c>
      <c r="E4122" t="str">
        <f t="shared" si="64"/>
        <v>87-LEIVA</v>
      </c>
    </row>
    <row r="4123" spans="1:5" x14ac:dyDescent="0.3">
      <c r="A4123" s="12">
        <v>26</v>
      </c>
      <c r="B4123" s="14">
        <v>88</v>
      </c>
      <c r="C4123" s="12" t="s">
        <v>4261</v>
      </c>
      <c r="E4123" t="str">
        <f t="shared" si="64"/>
        <v>88-LEZA DE RIO LEZA</v>
      </c>
    </row>
    <row r="4124" spans="1:5" x14ac:dyDescent="0.3">
      <c r="A4124" s="12">
        <v>26</v>
      </c>
      <c r="B4124" s="14">
        <v>89</v>
      </c>
      <c r="C4124" s="12" t="s">
        <v>4262</v>
      </c>
      <c r="E4124" t="str">
        <f t="shared" si="64"/>
        <v>89-LOGROÑO</v>
      </c>
    </row>
    <row r="4125" spans="1:5" x14ac:dyDescent="0.3">
      <c r="A4125" s="12">
        <v>26</v>
      </c>
      <c r="B4125" s="14">
        <v>91</v>
      </c>
      <c r="C4125" s="12" t="s">
        <v>4263</v>
      </c>
      <c r="E4125" t="str">
        <f t="shared" si="64"/>
        <v>91-LUMBRERAS</v>
      </c>
    </row>
    <row r="4126" spans="1:5" x14ac:dyDescent="0.3">
      <c r="A4126" s="12">
        <v>26</v>
      </c>
      <c r="B4126" s="14">
        <v>92</v>
      </c>
      <c r="C4126" s="12" t="s">
        <v>4264</v>
      </c>
      <c r="E4126" t="str">
        <f t="shared" si="64"/>
        <v>92-MANJARRES</v>
      </c>
    </row>
    <row r="4127" spans="1:5" x14ac:dyDescent="0.3">
      <c r="A4127" s="12">
        <v>26</v>
      </c>
      <c r="B4127" s="14">
        <v>93</v>
      </c>
      <c r="C4127" s="12" t="s">
        <v>4265</v>
      </c>
      <c r="E4127" t="str">
        <f t="shared" si="64"/>
        <v>93-MANSILLA DE LA SIERRA</v>
      </c>
    </row>
    <row r="4128" spans="1:5" x14ac:dyDescent="0.3">
      <c r="A4128" s="12">
        <v>26</v>
      </c>
      <c r="B4128" s="14">
        <v>94</v>
      </c>
      <c r="C4128" s="12" t="s">
        <v>4266</v>
      </c>
      <c r="E4128" t="str">
        <f t="shared" si="64"/>
        <v>94-MANZANARES DE RIOJA</v>
      </c>
    </row>
    <row r="4129" spans="1:5" x14ac:dyDescent="0.3">
      <c r="A4129" s="12">
        <v>26</v>
      </c>
      <c r="B4129" s="14">
        <v>95</v>
      </c>
      <c r="C4129" s="12" t="s">
        <v>4267</v>
      </c>
      <c r="E4129" t="str">
        <f t="shared" si="64"/>
        <v>95-MATUTE</v>
      </c>
    </row>
    <row r="4130" spans="1:5" x14ac:dyDescent="0.3">
      <c r="A4130" s="12">
        <v>26</v>
      </c>
      <c r="B4130" s="14">
        <v>96</v>
      </c>
      <c r="C4130" s="12" t="s">
        <v>4268</v>
      </c>
      <c r="E4130" t="str">
        <f t="shared" si="64"/>
        <v>96-MEDRANO</v>
      </c>
    </row>
    <row r="4131" spans="1:5" x14ac:dyDescent="0.3">
      <c r="A4131" s="12">
        <v>26</v>
      </c>
      <c r="B4131" s="14">
        <v>98</v>
      </c>
      <c r="C4131" s="12" t="s">
        <v>4269</v>
      </c>
      <c r="E4131" t="str">
        <f t="shared" si="64"/>
        <v>98-MUNILLA</v>
      </c>
    </row>
    <row r="4132" spans="1:5" x14ac:dyDescent="0.3">
      <c r="A4132" s="12">
        <v>26</v>
      </c>
      <c r="B4132" s="14">
        <v>99</v>
      </c>
      <c r="C4132" s="12" t="s">
        <v>4270</v>
      </c>
      <c r="E4132" t="str">
        <f t="shared" si="64"/>
        <v>99-MURILLO DE RIO LEZA</v>
      </c>
    </row>
    <row r="4133" spans="1:5" x14ac:dyDescent="0.3">
      <c r="A4133" s="12">
        <v>26</v>
      </c>
      <c r="B4133" s="14">
        <v>100</v>
      </c>
      <c r="C4133" s="12" t="s">
        <v>4271</v>
      </c>
      <c r="E4133" t="str">
        <f t="shared" si="64"/>
        <v>100-MURO DE AGUAS</v>
      </c>
    </row>
    <row r="4134" spans="1:5" x14ac:dyDescent="0.3">
      <c r="A4134" s="12">
        <v>26</v>
      </c>
      <c r="B4134" s="14">
        <v>101</v>
      </c>
      <c r="C4134" s="12" t="s">
        <v>4272</v>
      </c>
      <c r="E4134" t="str">
        <f t="shared" si="64"/>
        <v>101-MURO EN CAMEROS</v>
      </c>
    </row>
    <row r="4135" spans="1:5" x14ac:dyDescent="0.3">
      <c r="A4135" s="12">
        <v>26</v>
      </c>
      <c r="B4135" s="14">
        <v>102</v>
      </c>
      <c r="C4135" s="12" t="s">
        <v>4273</v>
      </c>
      <c r="E4135" t="str">
        <f t="shared" si="64"/>
        <v>102-NAJERA</v>
      </c>
    </row>
    <row r="4136" spans="1:5" x14ac:dyDescent="0.3">
      <c r="A4136" s="12">
        <v>26</v>
      </c>
      <c r="B4136" s="14">
        <v>103</v>
      </c>
      <c r="C4136" s="12" t="s">
        <v>4274</v>
      </c>
      <c r="E4136" t="str">
        <f t="shared" si="64"/>
        <v>103-NALDA</v>
      </c>
    </row>
    <row r="4137" spans="1:5" x14ac:dyDescent="0.3">
      <c r="A4137" s="12">
        <v>26</v>
      </c>
      <c r="B4137" s="14">
        <v>104</v>
      </c>
      <c r="C4137" s="12" t="s">
        <v>4275</v>
      </c>
      <c r="E4137" t="str">
        <f t="shared" si="64"/>
        <v>104-NAVAJUN</v>
      </c>
    </row>
    <row r="4138" spans="1:5" x14ac:dyDescent="0.3">
      <c r="A4138" s="12">
        <v>26</v>
      </c>
      <c r="B4138" s="14">
        <v>105</v>
      </c>
      <c r="C4138" s="12" t="s">
        <v>4276</v>
      </c>
      <c r="E4138" t="str">
        <f t="shared" si="64"/>
        <v>105-NAVARRETE</v>
      </c>
    </row>
    <row r="4139" spans="1:5" x14ac:dyDescent="0.3">
      <c r="A4139" s="12">
        <v>26</v>
      </c>
      <c r="B4139" s="14">
        <v>106</v>
      </c>
      <c r="C4139" s="12" t="s">
        <v>4277</v>
      </c>
      <c r="E4139" t="str">
        <f t="shared" si="64"/>
        <v>106-NESTARES</v>
      </c>
    </row>
    <row r="4140" spans="1:5" x14ac:dyDescent="0.3">
      <c r="A4140" s="12">
        <v>26</v>
      </c>
      <c r="B4140" s="14">
        <v>107</v>
      </c>
      <c r="C4140" s="12" t="s">
        <v>4278</v>
      </c>
      <c r="E4140" t="str">
        <f t="shared" si="64"/>
        <v>107-NIEVA DE CAMEROS</v>
      </c>
    </row>
    <row r="4141" spans="1:5" x14ac:dyDescent="0.3">
      <c r="A4141" s="12">
        <v>26</v>
      </c>
      <c r="B4141" s="14">
        <v>108</v>
      </c>
      <c r="C4141" s="12" t="s">
        <v>4279</v>
      </c>
      <c r="E4141" t="str">
        <f t="shared" si="64"/>
        <v>108-OCON</v>
      </c>
    </row>
    <row r="4142" spans="1:5" x14ac:dyDescent="0.3">
      <c r="A4142" s="12">
        <v>26</v>
      </c>
      <c r="B4142" s="14">
        <v>109</v>
      </c>
      <c r="C4142" s="12" t="s">
        <v>4280</v>
      </c>
      <c r="E4142" t="str">
        <f t="shared" si="64"/>
        <v>109-OCHANDURI</v>
      </c>
    </row>
    <row r="4143" spans="1:5" x14ac:dyDescent="0.3">
      <c r="A4143" s="12">
        <v>26</v>
      </c>
      <c r="B4143" s="14">
        <v>110</v>
      </c>
      <c r="C4143" s="12" t="s">
        <v>4281</v>
      </c>
      <c r="E4143" t="str">
        <f t="shared" si="64"/>
        <v>110-OJACASTRO</v>
      </c>
    </row>
    <row r="4144" spans="1:5" x14ac:dyDescent="0.3">
      <c r="A4144" s="12">
        <v>26</v>
      </c>
      <c r="B4144" s="14">
        <v>111</v>
      </c>
      <c r="C4144" s="12" t="s">
        <v>4282</v>
      </c>
      <c r="E4144" t="str">
        <f t="shared" si="64"/>
        <v>111-OLLAURI</v>
      </c>
    </row>
    <row r="4145" spans="1:5" x14ac:dyDescent="0.3">
      <c r="A4145" s="12">
        <v>26</v>
      </c>
      <c r="B4145" s="14">
        <v>112</v>
      </c>
      <c r="C4145" s="12" t="s">
        <v>4283</v>
      </c>
      <c r="E4145" t="str">
        <f t="shared" si="64"/>
        <v>112-ORTIGOSA DE CAMEROS</v>
      </c>
    </row>
    <row r="4146" spans="1:5" x14ac:dyDescent="0.3">
      <c r="A4146" s="12">
        <v>26</v>
      </c>
      <c r="B4146" s="14">
        <v>113</v>
      </c>
      <c r="C4146" s="12" t="s">
        <v>4284</v>
      </c>
      <c r="E4146" t="str">
        <f t="shared" si="64"/>
        <v>113-PAZUENGOS</v>
      </c>
    </row>
    <row r="4147" spans="1:5" x14ac:dyDescent="0.3">
      <c r="A4147" s="12">
        <v>26</v>
      </c>
      <c r="B4147" s="14">
        <v>114</v>
      </c>
      <c r="C4147" s="12" t="s">
        <v>4285</v>
      </c>
      <c r="E4147" t="str">
        <f t="shared" si="64"/>
        <v>114-PEDROSO</v>
      </c>
    </row>
    <row r="4148" spans="1:5" x14ac:dyDescent="0.3">
      <c r="A4148" s="12">
        <v>26</v>
      </c>
      <c r="B4148" s="14">
        <v>115</v>
      </c>
      <c r="C4148" s="12" t="s">
        <v>4286</v>
      </c>
      <c r="E4148" t="str">
        <f t="shared" si="64"/>
        <v>115-PINILLOS</v>
      </c>
    </row>
    <row r="4149" spans="1:5" x14ac:dyDescent="0.3">
      <c r="A4149" s="12">
        <v>26</v>
      </c>
      <c r="B4149" s="14">
        <v>117</v>
      </c>
      <c r="C4149" s="12" t="s">
        <v>4287</v>
      </c>
      <c r="E4149" t="str">
        <f t="shared" si="64"/>
        <v>117-PRADEJON</v>
      </c>
    </row>
    <row r="4150" spans="1:5" x14ac:dyDescent="0.3">
      <c r="A4150" s="12">
        <v>26</v>
      </c>
      <c r="B4150" s="14">
        <v>118</v>
      </c>
      <c r="C4150" s="12" t="s">
        <v>4288</v>
      </c>
      <c r="E4150" t="str">
        <f t="shared" si="64"/>
        <v>118-PRADILLO</v>
      </c>
    </row>
    <row r="4151" spans="1:5" x14ac:dyDescent="0.3">
      <c r="A4151" s="12">
        <v>26</v>
      </c>
      <c r="B4151" s="14">
        <v>119</v>
      </c>
      <c r="C4151" s="12" t="s">
        <v>4289</v>
      </c>
      <c r="E4151" t="str">
        <f t="shared" si="64"/>
        <v>119-PREJANO</v>
      </c>
    </row>
    <row r="4152" spans="1:5" x14ac:dyDescent="0.3">
      <c r="A4152" s="12">
        <v>26</v>
      </c>
      <c r="B4152" s="14">
        <v>120</v>
      </c>
      <c r="C4152" s="12" t="s">
        <v>4290</v>
      </c>
      <c r="E4152" t="str">
        <f t="shared" si="64"/>
        <v>120-QUEL</v>
      </c>
    </row>
    <row r="4153" spans="1:5" x14ac:dyDescent="0.3">
      <c r="A4153" s="12">
        <v>26</v>
      </c>
      <c r="B4153" s="14">
        <v>121</v>
      </c>
      <c r="C4153" s="12" t="s">
        <v>4291</v>
      </c>
      <c r="E4153" t="str">
        <f t="shared" si="64"/>
        <v>121-RABANERA</v>
      </c>
    </row>
    <row r="4154" spans="1:5" x14ac:dyDescent="0.3">
      <c r="A4154" s="12">
        <v>26</v>
      </c>
      <c r="B4154" s="14">
        <v>122</v>
      </c>
      <c r="C4154" s="12" t="s">
        <v>4292</v>
      </c>
      <c r="E4154" t="str">
        <f t="shared" si="64"/>
        <v>122-RASILLO DE CAMEROS, EL</v>
      </c>
    </row>
    <row r="4155" spans="1:5" x14ac:dyDescent="0.3">
      <c r="A4155" s="12">
        <v>26</v>
      </c>
      <c r="B4155" s="14">
        <v>123</v>
      </c>
      <c r="C4155" s="12" t="s">
        <v>4293</v>
      </c>
      <c r="E4155" t="str">
        <f t="shared" si="64"/>
        <v>123-REDAL, EL</v>
      </c>
    </row>
    <row r="4156" spans="1:5" x14ac:dyDescent="0.3">
      <c r="A4156" s="12">
        <v>26</v>
      </c>
      <c r="B4156" s="14">
        <v>124</v>
      </c>
      <c r="C4156" s="12" t="s">
        <v>4294</v>
      </c>
      <c r="E4156" t="str">
        <f t="shared" si="64"/>
        <v>124-RIBAFRECHA</v>
      </c>
    </row>
    <row r="4157" spans="1:5" x14ac:dyDescent="0.3">
      <c r="A4157" s="12">
        <v>26</v>
      </c>
      <c r="B4157" s="14">
        <v>125</v>
      </c>
      <c r="C4157" s="12" t="s">
        <v>4295</v>
      </c>
      <c r="E4157" t="str">
        <f t="shared" si="64"/>
        <v>125-RINCON DE SOTO</v>
      </c>
    </row>
    <row r="4158" spans="1:5" x14ac:dyDescent="0.3">
      <c r="A4158" s="12">
        <v>26</v>
      </c>
      <c r="B4158" s="14">
        <v>126</v>
      </c>
      <c r="C4158" s="12" t="s">
        <v>4296</v>
      </c>
      <c r="E4158" t="str">
        <f t="shared" si="64"/>
        <v>126-ROBRES DEL CASTILLO</v>
      </c>
    </row>
    <row r="4159" spans="1:5" x14ac:dyDescent="0.3">
      <c r="A4159" s="12">
        <v>26</v>
      </c>
      <c r="B4159" s="14">
        <v>127</v>
      </c>
      <c r="C4159" s="12" t="s">
        <v>4297</v>
      </c>
      <c r="E4159" t="str">
        <f t="shared" si="64"/>
        <v>127-RODEZNO</v>
      </c>
    </row>
    <row r="4160" spans="1:5" x14ac:dyDescent="0.3">
      <c r="A4160" s="12">
        <v>26</v>
      </c>
      <c r="B4160" s="14">
        <v>128</v>
      </c>
      <c r="C4160" s="12" t="s">
        <v>4298</v>
      </c>
      <c r="E4160" t="str">
        <f t="shared" si="64"/>
        <v>128-SAJAZARRA</v>
      </c>
    </row>
    <row r="4161" spans="1:5" x14ac:dyDescent="0.3">
      <c r="A4161" s="12">
        <v>26</v>
      </c>
      <c r="B4161" s="14">
        <v>129</v>
      </c>
      <c r="C4161" s="12" t="s">
        <v>4299</v>
      </c>
      <c r="E4161" t="str">
        <f t="shared" si="64"/>
        <v>129-SAN ASENSIO</v>
      </c>
    </row>
    <row r="4162" spans="1:5" x14ac:dyDescent="0.3">
      <c r="A4162" s="12">
        <v>26</v>
      </c>
      <c r="B4162" s="14">
        <v>130</v>
      </c>
      <c r="C4162" s="12" t="s">
        <v>4300</v>
      </c>
      <c r="E4162" t="str">
        <f t="shared" si="64"/>
        <v>130-SAN MILLAN DE LA COGOLLA</v>
      </c>
    </row>
    <row r="4163" spans="1:5" x14ac:dyDescent="0.3">
      <c r="A4163" s="12">
        <v>26</v>
      </c>
      <c r="B4163" s="14">
        <v>131</v>
      </c>
      <c r="C4163" s="12" t="s">
        <v>4301</v>
      </c>
      <c r="E4163" t="str">
        <f t="shared" ref="E4163:E4226" si="65">CONCATENATE(B4163,"-",C4163)</f>
        <v>131-SAN MILLAN DE YECORA</v>
      </c>
    </row>
    <row r="4164" spans="1:5" x14ac:dyDescent="0.3">
      <c r="A4164" s="12">
        <v>26</v>
      </c>
      <c r="B4164" s="14">
        <v>132</v>
      </c>
      <c r="C4164" s="12" t="s">
        <v>4302</v>
      </c>
      <c r="E4164" t="str">
        <f t="shared" si="65"/>
        <v>132-SAN ROMAN DE CAMEROS</v>
      </c>
    </row>
    <row r="4165" spans="1:5" x14ac:dyDescent="0.3">
      <c r="A4165" s="12">
        <v>26</v>
      </c>
      <c r="B4165" s="14">
        <v>134</v>
      </c>
      <c r="C4165" s="12" t="s">
        <v>4303</v>
      </c>
      <c r="E4165" t="str">
        <f t="shared" si="65"/>
        <v>134-SANTA COLOMA</v>
      </c>
    </row>
    <row r="4166" spans="1:5" x14ac:dyDescent="0.3">
      <c r="A4166" s="12">
        <v>26</v>
      </c>
      <c r="B4166" s="14">
        <v>135</v>
      </c>
      <c r="C4166" s="12" t="s">
        <v>4304</v>
      </c>
      <c r="E4166" t="str">
        <f t="shared" si="65"/>
        <v>135-SANTA ENGRACIA DEL JUBERA</v>
      </c>
    </row>
    <row r="4167" spans="1:5" x14ac:dyDescent="0.3">
      <c r="A4167" s="12">
        <v>26</v>
      </c>
      <c r="B4167" s="14">
        <v>136</v>
      </c>
      <c r="C4167" s="12" t="s">
        <v>4305</v>
      </c>
      <c r="E4167" t="str">
        <f t="shared" si="65"/>
        <v>136-SANTA EULALIA BAJERA</v>
      </c>
    </row>
    <row r="4168" spans="1:5" x14ac:dyDescent="0.3">
      <c r="A4168" s="12">
        <v>26</v>
      </c>
      <c r="B4168" s="14">
        <v>138</v>
      </c>
      <c r="C4168" s="12" t="s">
        <v>4306</v>
      </c>
      <c r="E4168" t="str">
        <f t="shared" si="65"/>
        <v>138-SANTO DOMINGO DE LA CALZADA</v>
      </c>
    </row>
    <row r="4169" spans="1:5" x14ac:dyDescent="0.3">
      <c r="A4169" s="12">
        <v>26</v>
      </c>
      <c r="B4169" s="14">
        <v>139</v>
      </c>
      <c r="C4169" s="12" t="s">
        <v>4307</v>
      </c>
      <c r="E4169" t="str">
        <f t="shared" si="65"/>
        <v>139-SAN TORCUATO</v>
      </c>
    </row>
    <row r="4170" spans="1:5" x14ac:dyDescent="0.3">
      <c r="A4170" s="12">
        <v>26</v>
      </c>
      <c r="B4170" s="14">
        <v>140</v>
      </c>
      <c r="C4170" s="12" t="s">
        <v>4308</v>
      </c>
      <c r="E4170" t="str">
        <f t="shared" si="65"/>
        <v>140-SANTURDE DE RIOJA</v>
      </c>
    </row>
    <row r="4171" spans="1:5" x14ac:dyDescent="0.3">
      <c r="A4171" s="12">
        <v>26</v>
      </c>
      <c r="B4171" s="14">
        <v>141</v>
      </c>
      <c r="C4171" s="12" t="s">
        <v>4309</v>
      </c>
      <c r="E4171" t="str">
        <f t="shared" si="65"/>
        <v>141-SANTURDEJO</v>
      </c>
    </row>
    <row r="4172" spans="1:5" x14ac:dyDescent="0.3">
      <c r="A4172" s="12">
        <v>26</v>
      </c>
      <c r="B4172" s="14">
        <v>142</v>
      </c>
      <c r="C4172" s="12" t="s">
        <v>4310</v>
      </c>
      <c r="E4172" t="str">
        <f t="shared" si="65"/>
        <v>142-SAN VICENTE DE LA SONSIERRA</v>
      </c>
    </row>
    <row r="4173" spans="1:5" x14ac:dyDescent="0.3">
      <c r="A4173" s="12">
        <v>26</v>
      </c>
      <c r="B4173" s="14">
        <v>143</v>
      </c>
      <c r="C4173" s="12" t="s">
        <v>4311</v>
      </c>
      <c r="E4173" t="str">
        <f t="shared" si="65"/>
        <v>143-SOJUELA</v>
      </c>
    </row>
    <row r="4174" spans="1:5" x14ac:dyDescent="0.3">
      <c r="A4174" s="12">
        <v>26</v>
      </c>
      <c r="B4174" s="14">
        <v>144</v>
      </c>
      <c r="C4174" s="12" t="s">
        <v>4312</v>
      </c>
      <c r="E4174" t="str">
        <f t="shared" si="65"/>
        <v>144-SORZANO</v>
      </c>
    </row>
    <row r="4175" spans="1:5" x14ac:dyDescent="0.3">
      <c r="A4175" s="12">
        <v>26</v>
      </c>
      <c r="B4175" s="14">
        <v>145</v>
      </c>
      <c r="C4175" s="12" t="s">
        <v>4313</v>
      </c>
      <c r="E4175" t="str">
        <f t="shared" si="65"/>
        <v>145-SOTES</v>
      </c>
    </row>
    <row r="4176" spans="1:5" x14ac:dyDescent="0.3">
      <c r="A4176" s="12">
        <v>26</v>
      </c>
      <c r="B4176" s="14">
        <v>146</v>
      </c>
      <c r="C4176" s="12" t="s">
        <v>4314</v>
      </c>
      <c r="E4176" t="str">
        <f t="shared" si="65"/>
        <v>146-SOTO EN CAMEROS</v>
      </c>
    </row>
    <row r="4177" spans="1:5" x14ac:dyDescent="0.3">
      <c r="A4177" s="12">
        <v>26</v>
      </c>
      <c r="B4177" s="14">
        <v>147</v>
      </c>
      <c r="C4177" s="12" t="s">
        <v>4315</v>
      </c>
      <c r="E4177" t="str">
        <f t="shared" si="65"/>
        <v>147-TERROBA</v>
      </c>
    </row>
    <row r="4178" spans="1:5" x14ac:dyDescent="0.3">
      <c r="A4178" s="12">
        <v>26</v>
      </c>
      <c r="B4178" s="14">
        <v>148</v>
      </c>
      <c r="C4178" s="12" t="s">
        <v>4316</v>
      </c>
      <c r="E4178" t="str">
        <f t="shared" si="65"/>
        <v>148-TIRGO</v>
      </c>
    </row>
    <row r="4179" spans="1:5" x14ac:dyDescent="0.3">
      <c r="A4179" s="12">
        <v>26</v>
      </c>
      <c r="B4179" s="14">
        <v>149</v>
      </c>
      <c r="C4179" s="12" t="s">
        <v>4317</v>
      </c>
      <c r="E4179" t="str">
        <f t="shared" si="65"/>
        <v>149-TOBIA</v>
      </c>
    </row>
    <row r="4180" spans="1:5" x14ac:dyDescent="0.3">
      <c r="A4180" s="12">
        <v>26</v>
      </c>
      <c r="B4180" s="14">
        <v>150</v>
      </c>
      <c r="C4180" s="12" t="s">
        <v>4318</v>
      </c>
      <c r="E4180" t="str">
        <f t="shared" si="65"/>
        <v>150-TORMANTOS</v>
      </c>
    </row>
    <row r="4181" spans="1:5" x14ac:dyDescent="0.3">
      <c r="A4181" s="12">
        <v>26</v>
      </c>
      <c r="B4181" s="14">
        <v>151</v>
      </c>
      <c r="C4181" s="12" t="s">
        <v>4319</v>
      </c>
      <c r="E4181" t="str">
        <f t="shared" si="65"/>
        <v>151-TORRECILLA EN CAMEROS</v>
      </c>
    </row>
    <row r="4182" spans="1:5" x14ac:dyDescent="0.3">
      <c r="A4182" s="12">
        <v>26</v>
      </c>
      <c r="B4182" s="14">
        <v>152</v>
      </c>
      <c r="C4182" s="12" t="s">
        <v>4320</v>
      </c>
      <c r="E4182" t="str">
        <f t="shared" si="65"/>
        <v>152-TORRECILLA SOBRE ALESANCO</v>
      </c>
    </row>
    <row r="4183" spans="1:5" x14ac:dyDescent="0.3">
      <c r="A4183" s="12">
        <v>26</v>
      </c>
      <c r="B4183" s="14">
        <v>153</v>
      </c>
      <c r="C4183" s="12" t="s">
        <v>4321</v>
      </c>
      <c r="E4183" t="str">
        <f t="shared" si="65"/>
        <v>153-TORRE EN CAMEROS</v>
      </c>
    </row>
    <row r="4184" spans="1:5" x14ac:dyDescent="0.3">
      <c r="A4184" s="12">
        <v>26</v>
      </c>
      <c r="B4184" s="14">
        <v>154</v>
      </c>
      <c r="C4184" s="12" t="s">
        <v>4322</v>
      </c>
      <c r="E4184" t="str">
        <f t="shared" si="65"/>
        <v>154-TORREMONTALBO</v>
      </c>
    </row>
    <row r="4185" spans="1:5" x14ac:dyDescent="0.3">
      <c r="A4185" s="12">
        <v>26</v>
      </c>
      <c r="B4185" s="14">
        <v>155</v>
      </c>
      <c r="C4185" s="12" t="s">
        <v>4323</v>
      </c>
      <c r="E4185" t="str">
        <f t="shared" si="65"/>
        <v>155-TREVIANA</v>
      </c>
    </row>
    <row r="4186" spans="1:5" x14ac:dyDescent="0.3">
      <c r="A4186" s="12">
        <v>26</v>
      </c>
      <c r="B4186" s="14">
        <v>157</v>
      </c>
      <c r="C4186" s="12" t="s">
        <v>4324</v>
      </c>
      <c r="E4186" t="str">
        <f t="shared" si="65"/>
        <v>157-TRICIO</v>
      </c>
    </row>
    <row r="4187" spans="1:5" x14ac:dyDescent="0.3">
      <c r="A4187" s="12">
        <v>26</v>
      </c>
      <c r="B4187" s="14">
        <v>158</v>
      </c>
      <c r="C4187" s="12" t="s">
        <v>4325</v>
      </c>
      <c r="E4187" t="str">
        <f t="shared" si="65"/>
        <v>158-TUDELILLA</v>
      </c>
    </row>
    <row r="4188" spans="1:5" x14ac:dyDescent="0.3">
      <c r="A4188" s="12">
        <v>26</v>
      </c>
      <c r="B4188" s="14">
        <v>160</v>
      </c>
      <c r="C4188" s="12" t="s">
        <v>4326</v>
      </c>
      <c r="E4188" t="str">
        <f t="shared" si="65"/>
        <v>160-URUÑUELA</v>
      </c>
    </row>
    <row r="4189" spans="1:5" x14ac:dyDescent="0.3">
      <c r="A4189" s="12">
        <v>26</v>
      </c>
      <c r="B4189" s="14">
        <v>161</v>
      </c>
      <c r="C4189" s="12" t="s">
        <v>4327</v>
      </c>
      <c r="E4189" t="str">
        <f t="shared" si="65"/>
        <v>161-VALDEMADERA</v>
      </c>
    </row>
    <row r="4190" spans="1:5" x14ac:dyDescent="0.3">
      <c r="A4190" s="12">
        <v>26</v>
      </c>
      <c r="B4190" s="14">
        <v>162</v>
      </c>
      <c r="C4190" s="12" t="s">
        <v>4328</v>
      </c>
      <c r="E4190" t="str">
        <f t="shared" si="65"/>
        <v>162-VALGAÑON</v>
      </c>
    </row>
    <row r="4191" spans="1:5" x14ac:dyDescent="0.3">
      <c r="A4191" s="12">
        <v>26</v>
      </c>
      <c r="B4191" s="14">
        <v>163</v>
      </c>
      <c r="C4191" s="12" t="s">
        <v>4329</v>
      </c>
      <c r="E4191" t="str">
        <f t="shared" si="65"/>
        <v>163-VENTOSA</v>
      </c>
    </row>
    <row r="4192" spans="1:5" x14ac:dyDescent="0.3">
      <c r="A4192" s="12">
        <v>26</v>
      </c>
      <c r="B4192" s="14">
        <v>164</v>
      </c>
      <c r="C4192" s="12" t="s">
        <v>4330</v>
      </c>
      <c r="E4192" t="str">
        <f t="shared" si="65"/>
        <v>164-VENTROSA</v>
      </c>
    </row>
    <row r="4193" spans="1:5" x14ac:dyDescent="0.3">
      <c r="A4193" s="12">
        <v>26</v>
      </c>
      <c r="B4193" s="14">
        <v>165</v>
      </c>
      <c r="C4193" s="12" t="s">
        <v>4331</v>
      </c>
      <c r="E4193" t="str">
        <f t="shared" si="65"/>
        <v>165-VIGUERA</v>
      </c>
    </row>
    <row r="4194" spans="1:5" x14ac:dyDescent="0.3">
      <c r="A4194" s="12">
        <v>26</v>
      </c>
      <c r="B4194" s="14">
        <v>166</v>
      </c>
      <c r="C4194" s="12" t="s">
        <v>4332</v>
      </c>
      <c r="E4194" t="str">
        <f t="shared" si="65"/>
        <v>166-VILLALBA DE RIOJA</v>
      </c>
    </row>
    <row r="4195" spans="1:5" x14ac:dyDescent="0.3">
      <c r="A4195" s="12">
        <v>26</v>
      </c>
      <c r="B4195" s="14">
        <v>167</v>
      </c>
      <c r="C4195" s="12" t="s">
        <v>4333</v>
      </c>
      <c r="E4195" t="str">
        <f t="shared" si="65"/>
        <v>167-VILLALOBAR DE RIOJA</v>
      </c>
    </row>
    <row r="4196" spans="1:5" x14ac:dyDescent="0.3">
      <c r="A4196" s="12">
        <v>26</v>
      </c>
      <c r="B4196" s="14">
        <v>168</v>
      </c>
      <c r="C4196" s="12" t="s">
        <v>4334</v>
      </c>
      <c r="E4196" t="str">
        <f t="shared" si="65"/>
        <v>168-VILLAMEDIANA DE IREGUA</v>
      </c>
    </row>
    <row r="4197" spans="1:5" x14ac:dyDescent="0.3">
      <c r="A4197" s="12">
        <v>26</v>
      </c>
      <c r="B4197" s="14">
        <v>169</v>
      </c>
      <c r="C4197" s="12" t="s">
        <v>4335</v>
      </c>
      <c r="E4197" t="str">
        <f t="shared" si="65"/>
        <v>169-VILLANUEVA DE CAMEROS</v>
      </c>
    </row>
    <row r="4198" spans="1:5" x14ac:dyDescent="0.3">
      <c r="A4198" s="12">
        <v>26</v>
      </c>
      <c r="B4198" s="14">
        <v>170</v>
      </c>
      <c r="C4198" s="12" t="s">
        <v>4336</v>
      </c>
      <c r="E4198" t="str">
        <f t="shared" si="65"/>
        <v>170-VILLAR DE ARNEDO, EL</v>
      </c>
    </row>
    <row r="4199" spans="1:5" x14ac:dyDescent="0.3">
      <c r="A4199" s="12">
        <v>26</v>
      </c>
      <c r="B4199" s="14">
        <v>171</v>
      </c>
      <c r="C4199" s="12" t="s">
        <v>4337</v>
      </c>
      <c r="E4199" t="str">
        <f t="shared" si="65"/>
        <v>171-VILLAR DE TORRE</v>
      </c>
    </row>
    <row r="4200" spans="1:5" x14ac:dyDescent="0.3">
      <c r="A4200" s="12">
        <v>26</v>
      </c>
      <c r="B4200" s="14">
        <v>172</v>
      </c>
      <c r="C4200" s="12" t="s">
        <v>4338</v>
      </c>
      <c r="E4200" t="str">
        <f t="shared" si="65"/>
        <v>172-VILLAREJO</v>
      </c>
    </row>
    <row r="4201" spans="1:5" x14ac:dyDescent="0.3">
      <c r="A4201" s="12">
        <v>26</v>
      </c>
      <c r="B4201" s="14">
        <v>173</v>
      </c>
      <c r="C4201" s="12" t="s">
        <v>4339</v>
      </c>
      <c r="E4201" t="str">
        <f t="shared" si="65"/>
        <v>173-VILLARROYA</v>
      </c>
    </row>
    <row r="4202" spans="1:5" x14ac:dyDescent="0.3">
      <c r="A4202" s="12">
        <v>26</v>
      </c>
      <c r="B4202" s="14">
        <v>174</v>
      </c>
      <c r="C4202" s="12" t="s">
        <v>4340</v>
      </c>
      <c r="E4202" t="str">
        <f t="shared" si="65"/>
        <v>174-VILLARTA-QUINTANA</v>
      </c>
    </row>
    <row r="4203" spans="1:5" x14ac:dyDescent="0.3">
      <c r="A4203" s="12">
        <v>26</v>
      </c>
      <c r="B4203" s="14">
        <v>175</v>
      </c>
      <c r="C4203" s="12" t="s">
        <v>4341</v>
      </c>
      <c r="E4203" t="str">
        <f t="shared" si="65"/>
        <v>175-VILLAVELAYO</v>
      </c>
    </row>
    <row r="4204" spans="1:5" x14ac:dyDescent="0.3">
      <c r="A4204" s="12">
        <v>26</v>
      </c>
      <c r="B4204" s="14">
        <v>176</v>
      </c>
      <c r="C4204" s="12" t="s">
        <v>4342</v>
      </c>
      <c r="E4204" t="str">
        <f t="shared" si="65"/>
        <v>176-VILLAVERDE DE RIOJA</v>
      </c>
    </row>
    <row r="4205" spans="1:5" x14ac:dyDescent="0.3">
      <c r="A4205" s="12">
        <v>26</v>
      </c>
      <c r="B4205" s="14">
        <v>177</v>
      </c>
      <c r="C4205" s="12" t="s">
        <v>4343</v>
      </c>
      <c r="E4205" t="str">
        <f t="shared" si="65"/>
        <v>177-VILLOSLADA DE CAMEROS</v>
      </c>
    </row>
    <row r="4206" spans="1:5" x14ac:dyDescent="0.3">
      <c r="A4206" s="12">
        <v>26</v>
      </c>
      <c r="B4206" s="14">
        <v>178</v>
      </c>
      <c r="C4206" s="12" t="s">
        <v>4344</v>
      </c>
      <c r="E4206" t="str">
        <f t="shared" si="65"/>
        <v>178-VINIEGRA DE ABAJO</v>
      </c>
    </row>
    <row r="4207" spans="1:5" x14ac:dyDescent="0.3">
      <c r="A4207" s="12">
        <v>26</v>
      </c>
      <c r="B4207" s="14">
        <v>179</v>
      </c>
      <c r="C4207" s="12" t="s">
        <v>4345</v>
      </c>
      <c r="E4207" t="str">
        <f t="shared" si="65"/>
        <v>179-VINIEGRA DE ARRIBA</v>
      </c>
    </row>
    <row r="4208" spans="1:5" x14ac:dyDescent="0.3">
      <c r="A4208" s="12">
        <v>26</v>
      </c>
      <c r="B4208" s="14">
        <v>180</v>
      </c>
      <c r="C4208" s="12" t="s">
        <v>4346</v>
      </c>
      <c r="E4208" t="str">
        <f t="shared" si="65"/>
        <v>180-ZARRATON</v>
      </c>
    </row>
    <row r="4209" spans="1:5" x14ac:dyDescent="0.3">
      <c r="A4209" s="12">
        <v>26</v>
      </c>
      <c r="B4209" s="14">
        <v>181</v>
      </c>
      <c r="C4209" s="12" t="s">
        <v>4347</v>
      </c>
      <c r="E4209" t="str">
        <f t="shared" si="65"/>
        <v>181-ZARZOSA</v>
      </c>
    </row>
    <row r="4210" spans="1:5" x14ac:dyDescent="0.3">
      <c r="A4210" s="12">
        <v>26</v>
      </c>
      <c r="B4210" s="14">
        <v>183</v>
      </c>
      <c r="C4210" s="12" t="s">
        <v>4348</v>
      </c>
      <c r="E4210" t="str">
        <f t="shared" si="65"/>
        <v>183-ZORRAQUIN</v>
      </c>
    </row>
    <row r="4211" spans="1:5" x14ac:dyDescent="0.3">
      <c r="A4211" s="12">
        <v>27</v>
      </c>
      <c r="B4211" s="14">
        <v>1</v>
      </c>
      <c r="C4211" s="12" t="s">
        <v>4349</v>
      </c>
      <c r="E4211" t="str">
        <f t="shared" si="65"/>
        <v>1-ABADIN</v>
      </c>
    </row>
    <row r="4212" spans="1:5" x14ac:dyDescent="0.3">
      <c r="A4212" s="12">
        <v>27</v>
      </c>
      <c r="B4212" s="14">
        <v>2</v>
      </c>
      <c r="C4212" s="12" t="s">
        <v>4350</v>
      </c>
      <c r="E4212" t="str">
        <f t="shared" si="65"/>
        <v>2-ALFOZ</v>
      </c>
    </row>
    <row r="4213" spans="1:5" x14ac:dyDescent="0.3">
      <c r="A4213" s="12">
        <v>27</v>
      </c>
      <c r="B4213" s="14">
        <v>3</v>
      </c>
      <c r="C4213" s="12" t="s">
        <v>4351</v>
      </c>
      <c r="E4213" t="str">
        <f t="shared" si="65"/>
        <v>3-ANTAS DE ULLA</v>
      </c>
    </row>
    <row r="4214" spans="1:5" x14ac:dyDescent="0.3">
      <c r="A4214" s="12">
        <v>27</v>
      </c>
      <c r="B4214" s="14">
        <v>4</v>
      </c>
      <c r="C4214" s="12" t="s">
        <v>4352</v>
      </c>
      <c r="E4214" t="str">
        <f t="shared" si="65"/>
        <v>4-BALEIRA</v>
      </c>
    </row>
    <row r="4215" spans="1:5" x14ac:dyDescent="0.3">
      <c r="A4215" s="12">
        <v>27</v>
      </c>
      <c r="B4215" s="14">
        <v>5</v>
      </c>
      <c r="C4215" s="12" t="s">
        <v>4353</v>
      </c>
      <c r="E4215" t="str">
        <f t="shared" si="65"/>
        <v>5-BARREIROS</v>
      </c>
    </row>
    <row r="4216" spans="1:5" x14ac:dyDescent="0.3">
      <c r="A4216" s="12">
        <v>27</v>
      </c>
      <c r="B4216" s="14">
        <v>6</v>
      </c>
      <c r="C4216" s="12" t="s">
        <v>4354</v>
      </c>
      <c r="E4216" t="str">
        <f t="shared" si="65"/>
        <v>6-BECERREA</v>
      </c>
    </row>
    <row r="4217" spans="1:5" x14ac:dyDescent="0.3">
      <c r="A4217" s="12">
        <v>27</v>
      </c>
      <c r="B4217" s="14">
        <v>7</v>
      </c>
      <c r="C4217" s="12" t="s">
        <v>4355</v>
      </c>
      <c r="E4217" t="str">
        <f t="shared" si="65"/>
        <v>7-BEGONTE</v>
      </c>
    </row>
    <row r="4218" spans="1:5" x14ac:dyDescent="0.3">
      <c r="A4218" s="12">
        <v>27</v>
      </c>
      <c r="B4218" s="14">
        <v>8</v>
      </c>
      <c r="C4218" s="12" t="s">
        <v>4356</v>
      </c>
      <c r="E4218" t="str">
        <f t="shared" si="65"/>
        <v>8-BOVEDA</v>
      </c>
    </row>
    <row r="4219" spans="1:5" x14ac:dyDescent="0.3">
      <c r="A4219" s="12">
        <v>27</v>
      </c>
      <c r="B4219" s="14">
        <v>9</v>
      </c>
      <c r="C4219" s="12" t="s">
        <v>4357</v>
      </c>
      <c r="E4219" t="str">
        <f t="shared" si="65"/>
        <v>9-CARBALLEDO</v>
      </c>
    </row>
    <row r="4220" spans="1:5" x14ac:dyDescent="0.3">
      <c r="A4220" s="12">
        <v>27</v>
      </c>
      <c r="B4220" s="14">
        <v>10</v>
      </c>
      <c r="C4220" s="12" t="s">
        <v>4358</v>
      </c>
      <c r="E4220" t="str">
        <f t="shared" si="65"/>
        <v>10-CASTRO DE REI</v>
      </c>
    </row>
    <row r="4221" spans="1:5" x14ac:dyDescent="0.3">
      <c r="A4221" s="12">
        <v>27</v>
      </c>
      <c r="B4221" s="14">
        <v>11</v>
      </c>
      <c r="C4221" s="12" t="s">
        <v>4359</v>
      </c>
      <c r="E4221" t="str">
        <f t="shared" si="65"/>
        <v>11-CASTROVERDE</v>
      </c>
    </row>
    <row r="4222" spans="1:5" x14ac:dyDescent="0.3">
      <c r="A4222" s="12">
        <v>27</v>
      </c>
      <c r="B4222" s="14">
        <v>12</v>
      </c>
      <c r="C4222" s="12" t="s">
        <v>4360</v>
      </c>
      <c r="E4222" t="str">
        <f t="shared" si="65"/>
        <v>12-CERVANTES</v>
      </c>
    </row>
    <row r="4223" spans="1:5" x14ac:dyDescent="0.3">
      <c r="A4223" s="12">
        <v>27</v>
      </c>
      <c r="B4223" s="14">
        <v>13</v>
      </c>
      <c r="C4223" s="12" t="s">
        <v>4361</v>
      </c>
      <c r="E4223" t="str">
        <f t="shared" si="65"/>
        <v>13-CERVO</v>
      </c>
    </row>
    <row r="4224" spans="1:5" x14ac:dyDescent="0.3">
      <c r="A4224" s="12">
        <v>27</v>
      </c>
      <c r="B4224" s="14">
        <v>14</v>
      </c>
      <c r="C4224" s="12" t="s">
        <v>4362</v>
      </c>
      <c r="E4224" t="str">
        <f t="shared" si="65"/>
        <v>14-CORGO, O</v>
      </c>
    </row>
    <row r="4225" spans="1:5" x14ac:dyDescent="0.3">
      <c r="A4225" s="12">
        <v>27</v>
      </c>
      <c r="B4225" s="14">
        <v>15</v>
      </c>
      <c r="C4225" s="12" t="s">
        <v>4363</v>
      </c>
      <c r="E4225" t="str">
        <f t="shared" si="65"/>
        <v>15-COSPEITO</v>
      </c>
    </row>
    <row r="4226" spans="1:5" x14ac:dyDescent="0.3">
      <c r="A4226" s="12">
        <v>27</v>
      </c>
      <c r="B4226" s="14">
        <v>16</v>
      </c>
      <c r="C4226" s="12" t="s">
        <v>4364</v>
      </c>
      <c r="E4226" t="str">
        <f t="shared" si="65"/>
        <v>16-CHANTADA</v>
      </c>
    </row>
    <row r="4227" spans="1:5" x14ac:dyDescent="0.3">
      <c r="A4227" s="12">
        <v>27</v>
      </c>
      <c r="B4227" s="14">
        <v>17</v>
      </c>
      <c r="C4227" s="12" t="s">
        <v>4365</v>
      </c>
      <c r="E4227" t="str">
        <f t="shared" ref="E4227:E4290" si="66">CONCATENATE(B4227,"-",C4227)</f>
        <v>17-FOLGOSO DO COUREL</v>
      </c>
    </row>
    <row r="4228" spans="1:5" x14ac:dyDescent="0.3">
      <c r="A4228" s="12">
        <v>27</v>
      </c>
      <c r="B4228" s="14">
        <v>18</v>
      </c>
      <c r="C4228" s="12" t="s">
        <v>4366</v>
      </c>
      <c r="E4228" t="str">
        <f t="shared" si="66"/>
        <v>18-FONSAGRADA, A</v>
      </c>
    </row>
    <row r="4229" spans="1:5" x14ac:dyDescent="0.3">
      <c r="A4229" s="12">
        <v>27</v>
      </c>
      <c r="B4229" s="14">
        <v>19</v>
      </c>
      <c r="C4229" s="12" t="s">
        <v>4367</v>
      </c>
      <c r="E4229" t="str">
        <f t="shared" si="66"/>
        <v>19-FOZ</v>
      </c>
    </row>
    <row r="4230" spans="1:5" x14ac:dyDescent="0.3">
      <c r="A4230" s="12">
        <v>27</v>
      </c>
      <c r="B4230" s="14">
        <v>20</v>
      </c>
      <c r="C4230" s="12" t="s">
        <v>4368</v>
      </c>
      <c r="E4230" t="str">
        <f t="shared" si="66"/>
        <v>20-FRIOL</v>
      </c>
    </row>
    <row r="4231" spans="1:5" x14ac:dyDescent="0.3">
      <c r="A4231" s="12">
        <v>27</v>
      </c>
      <c r="B4231" s="14">
        <v>21</v>
      </c>
      <c r="C4231" s="12" t="s">
        <v>4369</v>
      </c>
      <c r="E4231" t="str">
        <f t="shared" si="66"/>
        <v>21-XERMADE</v>
      </c>
    </row>
    <row r="4232" spans="1:5" x14ac:dyDescent="0.3">
      <c r="A4232" s="12">
        <v>27</v>
      </c>
      <c r="B4232" s="14">
        <v>22</v>
      </c>
      <c r="C4232" s="12" t="s">
        <v>4370</v>
      </c>
      <c r="E4232" t="str">
        <f t="shared" si="66"/>
        <v>22-GUITIRIZ</v>
      </c>
    </row>
    <row r="4233" spans="1:5" x14ac:dyDescent="0.3">
      <c r="A4233" s="12">
        <v>27</v>
      </c>
      <c r="B4233" s="14">
        <v>23</v>
      </c>
      <c r="C4233" s="12" t="s">
        <v>4371</v>
      </c>
      <c r="E4233" t="str">
        <f t="shared" si="66"/>
        <v>23-GUNTIN</v>
      </c>
    </row>
    <row r="4234" spans="1:5" x14ac:dyDescent="0.3">
      <c r="A4234" s="12">
        <v>27</v>
      </c>
      <c r="B4234" s="14">
        <v>24</v>
      </c>
      <c r="C4234" s="12" t="s">
        <v>4372</v>
      </c>
      <c r="E4234" t="str">
        <f t="shared" si="66"/>
        <v>24-INCIO, O</v>
      </c>
    </row>
    <row r="4235" spans="1:5" x14ac:dyDescent="0.3">
      <c r="A4235" s="12">
        <v>27</v>
      </c>
      <c r="B4235" s="14">
        <v>25</v>
      </c>
      <c r="C4235" s="12" t="s">
        <v>4373</v>
      </c>
      <c r="E4235" t="str">
        <f t="shared" si="66"/>
        <v>25-XOVE</v>
      </c>
    </row>
    <row r="4236" spans="1:5" x14ac:dyDescent="0.3">
      <c r="A4236" s="12">
        <v>27</v>
      </c>
      <c r="B4236" s="14">
        <v>26</v>
      </c>
      <c r="C4236" s="12" t="s">
        <v>4374</v>
      </c>
      <c r="E4236" t="str">
        <f t="shared" si="66"/>
        <v>26-LANCARA</v>
      </c>
    </row>
    <row r="4237" spans="1:5" x14ac:dyDescent="0.3">
      <c r="A4237" s="12">
        <v>27</v>
      </c>
      <c r="B4237" s="14">
        <v>27</v>
      </c>
      <c r="C4237" s="12" t="s">
        <v>4375</v>
      </c>
      <c r="E4237" t="str">
        <f t="shared" si="66"/>
        <v>27-LOURENZA</v>
      </c>
    </row>
    <row r="4238" spans="1:5" x14ac:dyDescent="0.3">
      <c r="A4238" s="12">
        <v>27</v>
      </c>
      <c r="B4238" s="14">
        <v>28</v>
      </c>
      <c r="C4238" s="12" t="s">
        <v>135</v>
      </c>
      <c r="E4238" t="str">
        <f t="shared" si="66"/>
        <v>28-LUGO</v>
      </c>
    </row>
    <row r="4239" spans="1:5" x14ac:dyDescent="0.3">
      <c r="A4239" s="12">
        <v>27</v>
      </c>
      <c r="B4239" s="14">
        <v>29</v>
      </c>
      <c r="C4239" s="12" t="s">
        <v>4376</v>
      </c>
      <c r="E4239" t="str">
        <f t="shared" si="66"/>
        <v>29-MEIRA</v>
      </c>
    </row>
    <row r="4240" spans="1:5" x14ac:dyDescent="0.3">
      <c r="A4240" s="12">
        <v>27</v>
      </c>
      <c r="B4240" s="14">
        <v>30</v>
      </c>
      <c r="C4240" s="12" t="s">
        <v>4377</v>
      </c>
      <c r="E4240" t="str">
        <f t="shared" si="66"/>
        <v>30-MONDOÑEDO</v>
      </c>
    </row>
    <row r="4241" spans="1:5" x14ac:dyDescent="0.3">
      <c r="A4241" s="12">
        <v>27</v>
      </c>
      <c r="B4241" s="14">
        <v>31</v>
      </c>
      <c r="C4241" s="12" t="s">
        <v>4378</v>
      </c>
      <c r="E4241" t="str">
        <f t="shared" si="66"/>
        <v>31-MONFORTE DE LEMOS</v>
      </c>
    </row>
    <row r="4242" spans="1:5" x14ac:dyDescent="0.3">
      <c r="A4242" s="12">
        <v>27</v>
      </c>
      <c r="B4242" s="14">
        <v>32</v>
      </c>
      <c r="C4242" s="12" t="s">
        <v>4379</v>
      </c>
      <c r="E4242" t="str">
        <f t="shared" si="66"/>
        <v>32-MONTERROSO</v>
      </c>
    </row>
    <row r="4243" spans="1:5" x14ac:dyDescent="0.3">
      <c r="A4243" s="12">
        <v>27</v>
      </c>
      <c r="B4243" s="14">
        <v>33</v>
      </c>
      <c r="C4243" s="12" t="s">
        <v>4380</v>
      </c>
      <c r="E4243" t="str">
        <f t="shared" si="66"/>
        <v>33-MURAS</v>
      </c>
    </row>
    <row r="4244" spans="1:5" x14ac:dyDescent="0.3">
      <c r="A4244" s="12">
        <v>27</v>
      </c>
      <c r="B4244" s="14">
        <v>34</v>
      </c>
      <c r="C4244" s="12" t="s">
        <v>4381</v>
      </c>
      <c r="E4244" t="str">
        <f t="shared" si="66"/>
        <v>34-NAVIA DE SUARNA</v>
      </c>
    </row>
    <row r="4245" spans="1:5" x14ac:dyDescent="0.3">
      <c r="A4245" s="12">
        <v>27</v>
      </c>
      <c r="B4245" s="14">
        <v>35</v>
      </c>
      <c r="C4245" s="12" t="s">
        <v>4382</v>
      </c>
      <c r="E4245" t="str">
        <f t="shared" si="66"/>
        <v>35-NEGUEIRA DE MUÑIZ</v>
      </c>
    </row>
    <row r="4246" spans="1:5" x14ac:dyDescent="0.3">
      <c r="A4246" s="12">
        <v>27</v>
      </c>
      <c r="B4246" s="14">
        <v>37</v>
      </c>
      <c r="C4246" s="12" t="s">
        <v>4383</v>
      </c>
      <c r="E4246" t="str">
        <f t="shared" si="66"/>
        <v>37-NOGAIS, AS</v>
      </c>
    </row>
    <row r="4247" spans="1:5" x14ac:dyDescent="0.3">
      <c r="A4247" s="12">
        <v>27</v>
      </c>
      <c r="B4247" s="14">
        <v>38</v>
      </c>
      <c r="C4247" s="12" t="s">
        <v>4384</v>
      </c>
      <c r="E4247" t="str">
        <f t="shared" si="66"/>
        <v>38-OUROL</v>
      </c>
    </row>
    <row r="4248" spans="1:5" x14ac:dyDescent="0.3">
      <c r="A4248" s="12">
        <v>27</v>
      </c>
      <c r="B4248" s="14">
        <v>39</v>
      </c>
      <c r="C4248" s="12" t="s">
        <v>4385</v>
      </c>
      <c r="E4248" t="str">
        <f t="shared" si="66"/>
        <v>39-OUTEIRO DE REI</v>
      </c>
    </row>
    <row r="4249" spans="1:5" x14ac:dyDescent="0.3">
      <c r="A4249" s="12">
        <v>27</v>
      </c>
      <c r="B4249" s="14">
        <v>40</v>
      </c>
      <c r="C4249" s="12" t="s">
        <v>4386</v>
      </c>
      <c r="E4249" t="str">
        <f t="shared" si="66"/>
        <v>40-PALAS DE REI</v>
      </c>
    </row>
    <row r="4250" spans="1:5" x14ac:dyDescent="0.3">
      <c r="A4250" s="12">
        <v>27</v>
      </c>
      <c r="B4250" s="14">
        <v>41</v>
      </c>
      <c r="C4250" s="12" t="s">
        <v>4387</v>
      </c>
      <c r="E4250" t="str">
        <f t="shared" si="66"/>
        <v>41-PANTON</v>
      </c>
    </row>
    <row r="4251" spans="1:5" x14ac:dyDescent="0.3">
      <c r="A4251" s="12">
        <v>27</v>
      </c>
      <c r="B4251" s="14">
        <v>42</v>
      </c>
      <c r="C4251" s="12" t="s">
        <v>4388</v>
      </c>
      <c r="E4251" t="str">
        <f t="shared" si="66"/>
        <v>42-PARADELA</v>
      </c>
    </row>
    <row r="4252" spans="1:5" x14ac:dyDescent="0.3">
      <c r="A4252" s="12">
        <v>27</v>
      </c>
      <c r="B4252" s="14">
        <v>43</v>
      </c>
      <c r="C4252" s="12" t="s">
        <v>4389</v>
      </c>
      <c r="E4252" t="str">
        <f t="shared" si="66"/>
        <v>43-PARAMO, O</v>
      </c>
    </row>
    <row r="4253" spans="1:5" x14ac:dyDescent="0.3">
      <c r="A4253" s="12">
        <v>27</v>
      </c>
      <c r="B4253" s="14">
        <v>44</v>
      </c>
      <c r="C4253" s="12" t="s">
        <v>4390</v>
      </c>
      <c r="E4253" t="str">
        <f t="shared" si="66"/>
        <v>44-PASTORIZA, A</v>
      </c>
    </row>
    <row r="4254" spans="1:5" x14ac:dyDescent="0.3">
      <c r="A4254" s="12">
        <v>27</v>
      </c>
      <c r="B4254" s="14">
        <v>45</v>
      </c>
      <c r="C4254" s="12" t="s">
        <v>4391</v>
      </c>
      <c r="E4254" t="str">
        <f t="shared" si="66"/>
        <v>45-PEDRAFITA DO CEBREIRO</v>
      </c>
    </row>
    <row r="4255" spans="1:5" x14ac:dyDescent="0.3">
      <c r="A4255" s="12">
        <v>27</v>
      </c>
      <c r="B4255" s="14">
        <v>46</v>
      </c>
      <c r="C4255" s="12" t="s">
        <v>4392</v>
      </c>
      <c r="E4255" t="str">
        <f t="shared" si="66"/>
        <v>46-POL</v>
      </c>
    </row>
    <row r="4256" spans="1:5" x14ac:dyDescent="0.3">
      <c r="A4256" s="12">
        <v>27</v>
      </c>
      <c r="B4256" s="14">
        <v>47</v>
      </c>
      <c r="C4256" s="12" t="s">
        <v>4393</v>
      </c>
      <c r="E4256" t="str">
        <f t="shared" si="66"/>
        <v>47-POBRA DO BROLLON, A</v>
      </c>
    </row>
    <row r="4257" spans="1:5" x14ac:dyDescent="0.3">
      <c r="A4257" s="12">
        <v>27</v>
      </c>
      <c r="B4257" s="14">
        <v>48</v>
      </c>
      <c r="C4257" s="12" t="s">
        <v>4394</v>
      </c>
      <c r="E4257" t="str">
        <f t="shared" si="66"/>
        <v>48-PONTENOVA, A</v>
      </c>
    </row>
    <row r="4258" spans="1:5" x14ac:dyDescent="0.3">
      <c r="A4258" s="12">
        <v>27</v>
      </c>
      <c r="B4258" s="14">
        <v>49</v>
      </c>
      <c r="C4258" s="12" t="s">
        <v>4395</v>
      </c>
      <c r="E4258" t="str">
        <f t="shared" si="66"/>
        <v>49-PORTOMARIN</v>
      </c>
    </row>
    <row r="4259" spans="1:5" x14ac:dyDescent="0.3">
      <c r="A4259" s="12">
        <v>27</v>
      </c>
      <c r="B4259" s="14">
        <v>50</v>
      </c>
      <c r="C4259" s="12" t="s">
        <v>4396</v>
      </c>
      <c r="E4259" t="str">
        <f t="shared" si="66"/>
        <v>50-QUIROGA</v>
      </c>
    </row>
    <row r="4260" spans="1:5" x14ac:dyDescent="0.3">
      <c r="A4260" s="12">
        <v>27</v>
      </c>
      <c r="B4260" s="14">
        <v>51</v>
      </c>
      <c r="C4260" s="12" t="s">
        <v>4397</v>
      </c>
      <c r="E4260" t="str">
        <f t="shared" si="66"/>
        <v>51-RIBADEO</v>
      </c>
    </row>
    <row r="4261" spans="1:5" x14ac:dyDescent="0.3">
      <c r="A4261" s="12">
        <v>27</v>
      </c>
      <c r="B4261" s="14">
        <v>52</v>
      </c>
      <c r="C4261" s="12" t="s">
        <v>4398</v>
      </c>
      <c r="E4261" t="str">
        <f t="shared" si="66"/>
        <v>52-RIBAS DE SIL</v>
      </c>
    </row>
    <row r="4262" spans="1:5" x14ac:dyDescent="0.3">
      <c r="A4262" s="12">
        <v>27</v>
      </c>
      <c r="B4262" s="14">
        <v>53</v>
      </c>
      <c r="C4262" s="12" t="s">
        <v>4399</v>
      </c>
      <c r="E4262" t="str">
        <f t="shared" si="66"/>
        <v>53-RIBEIRA DE PIQUIN</v>
      </c>
    </row>
    <row r="4263" spans="1:5" x14ac:dyDescent="0.3">
      <c r="A4263" s="12">
        <v>27</v>
      </c>
      <c r="B4263" s="14">
        <v>54</v>
      </c>
      <c r="C4263" s="12" t="s">
        <v>4400</v>
      </c>
      <c r="E4263" t="str">
        <f t="shared" si="66"/>
        <v>54-RIOTORTO</v>
      </c>
    </row>
    <row r="4264" spans="1:5" x14ac:dyDescent="0.3">
      <c r="A4264" s="12">
        <v>27</v>
      </c>
      <c r="B4264" s="14">
        <v>55</v>
      </c>
      <c r="C4264" s="12" t="s">
        <v>4401</v>
      </c>
      <c r="E4264" t="str">
        <f t="shared" si="66"/>
        <v>55-SAMOS</v>
      </c>
    </row>
    <row r="4265" spans="1:5" x14ac:dyDescent="0.3">
      <c r="A4265" s="12">
        <v>27</v>
      </c>
      <c r="B4265" s="14">
        <v>56</v>
      </c>
      <c r="C4265" s="12" t="s">
        <v>4402</v>
      </c>
      <c r="E4265" t="str">
        <f t="shared" si="66"/>
        <v>56-RABADE</v>
      </c>
    </row>
    <row r="4266" spans="1:5" x14ac:dyDescent="0.3">
      <c r="A4266" s="12">
        <v>27</v>
      </c>
      <c r="B4266" s="14">
        <v>57</v>
      </c>
      <c r="C4266" s="12" t="s">
        <v>4403</v>
      </c>
      <c r="E4266" t="str">
        <f t="shared" si="66"/>
        <v>57-SARRIA</v>
      </c>
    </row>
    <row r="4267" spans="1:5" x14ac:dyDescent="0.3">
      <c r="A4267" s="12">
        <v>27</v>
      </c>
      <c r="B4267" s="14">
        <v>58</v>
      </c>
      <c r="C4267" s="12" t="s">
        <v>4404</v>
      </c>
      <c r="E4267" t="str">
        <f t="shared" si="66"/>
        <v>58-SAVIÑAO, O</v>
      </c>
    </row>
    <row r="4268" spans="1:5" x14ac:dyDescent="0.3">
      <c r="A4268" s="12">
        <v>27</v>
      </c>
      <c r="B4268" s="14">
        <v>59</v>
      </c>
      <c r="C4268" s="12" t="s">
        <v>4405</v>
      </c>
      <c r="E4268" t="str">
        <f t="shared" si="66"/>
        <v>59-SOBER</v>
      </c>
    </row>
    <row r="4269" spans="1:5" x14ac:dyDescent="0.3">
      <c r="A4269" s="12">
        <v>27</v>
      </c>
      <c r="B4269" s="14">
        <v>60</v>
      </c>
      <c r="C4269" s="12" t="s">
        <v>4406</v>
      </c>
      <c r="E4269" t="str">
        <f t="shared" si="66"/>
        <v>60-TABOADA</v>
      </c>
    </row>
    <row r="4270" spans="1:5" x14ac:dyDescent="0.3">
      <c r="A4270" s="12">
        <v>27</v>
      </c>
      <c r="B4270" s="14">
        <v>61</v>
      </c>
      <c r="C4270" s="12" t="s">
        <v>4407</v>
      </c>
      <c r="E4270" t="str">
        <f t="shared" si="66"/>
        <v>61-TRABADA</v>
      </c>
    </row>
    <row r="4271" spans="1:5" x14ac:dyDescent="0.3">
      <c r="A4271" s="12">
        <v>27</v>
      </c>
      <c r="B4271" s="14">
        <v>62</v>
      </c>
      <c r="C4271" s="12" t="s">
        <v>4408</v>
      </c>
      <c r="E4271" t="str">
        <f t="shared" si="66"/>
        <v>62-TRIACASTELA</v>
      </c>
    </row>
    <row r="4272" spans="1:5" x14ac:dyDescent="0.3">
      <c r="A4272" s="12">
        <v>27</v>
      </c>
      <c r="B4272" s="14">
        <v>63</v>
      </c>
      <c r="C4272" s="12" t="s">
        <v>4409</v>
      </c>
      <c r="E4272" t="str">
        <f t="shared" si="66"/>
        <v>63-VALADOURO, O</v>
      </c>
    </row>
    <row r="4273" spans="1:5" x14ac:dyDescent="0.3">
      <c r="A4273" s="12">
        <v>27</v>
      </c>
      <c r="B4273" s="14">
        <v>64</v>
      </c>
      <c r="C4273" s="12" t="s">
        <v>4410</v>
      </c>
      <c r="E4273" t="str">
        <f t="shared" si="66"/>
        <v>64-VICEDO, O</v>
      </c>
    </row>
    <row r="4274" spans="1:5" x14ac:dyDescent="0.3">
      <c r="A4274" s="12">
        <v>27</v>
      </c>
      <c r="B4274" s="14">
        <v>65</v>
      </c>
      <c r="C4274" s="12" t="s">
        <v>4411</v>
      </c>
      <c r="E4274" t="str">
        <f t="shared" si="66"/>
        <v>65-VILALBA</v>
      </c>
    </row>
    <row r="4275" spans="1:5" x14ac:dyDescent="0.3">
      <c r="A4275" s="12">
        <v>27</v>
      </c>
      <c r="B4275" s="14">
        <v>66</v>
      </c>
      <c r="C4275" s="12" t="s">
        <v>4412</v>
      </c>
      <c r="E4275" t="str">
        <f t="shared" si="66"/>
        <v>66-VIVEIRO</v>
      </c>
    </row>
    <row r="4276" spans="1:5" x14ac:dyDescent="0.3">
      <c r="A4276" s="12">
        <v>27</v>
      </c>
      <c r="B4276" s="14">
        <v>901</v>
      </c>
      <c r="C4276" s="12" t="s">
        <v>4413</v>
      </c>
      <c r="E4276" t="str">
        <f t="shared" si="66"/>
        <v>901-BARALLA</v>
      </c>
    </row>
    <row r="4277" spans="1:5" x14ac:dyDescent="0.3">
      <c r="A4277" s="12">
        <v>27</v>
      </c>
      <c r="B4277" s="14">
        <v>902</v>
      </c>
      <c r="C4277" s="12" t="s">
        <v>4414</v>
      </c>
      <c r="E4277" t="str">
        <f t="shared" si="66"/>
        <v>902-BURELA</v>
      </c>
    </row>
    <row r="4278" spans="1:5" x14ac:dyDescent="0.3">
      <c r="A4278" s="12">
        <v>28</v>
      </c>
      <c r="B4278" s="14">
        <v>1</v>
      </c>
      <c r="C4278" s="12" t="s">
        <v>4415</v>
      </c>
      <c r="E4278" t="str">
        <f t="shared" si="66"/>
        <v>1-ACEBEDA, LA</v>
      </c>
    </row>
    <row r="4279" spans="1:5" x14ac:dyDescent="0.3">
      <c r="A4279" s="12">
        <v>28</v>
      </c>
      <c r="B4279" s="14">
        <v>2</v>
      </c>
      <c r="C4279" s="12" t="s">
        <v>4416</v>
      </c>
      <c r="E4279" t="str">
        <f t="shared" si="66"/>
        <v>2-AJALVIR</v>
      </c>
    </row>
    <row r="4280" spans="1:5" x14ac:dyDescent="0.3">
      <c r="A4280" s="12">
        <v>28</v>
      </c>
      <c r="B4280" s="14">
        <v>3</v>
      </c>
      <c r="C4280" s="12" t="s">
        <v>4417</v>
      </c>
      <c r="E4280" t="str">
        <f t="shared" si="66"/>
        <v>3-ALAMEDA DEL VALLE</v>
      </c>
    </row>
    <row r="4281" spans="1:5" x14ac:dyDescent="0.3">
      <c r="A4281" s="12">
        <v>28</v>
      </c>
      <c r="B4281" s="14">
        <v>4</v>
      </c>
      <c r="C4281" s="12" t="s">
        <v>4418</v>
      </c>
      <c r="E4281" t="str">
        <f t="shared" si="66"/>
        <v>4-ALAMO, EL</v>
      </c>
    </row>
    <row r="4282" spans="1:5" x14ac:dyDescent="0.3">
      <c r="A4282" s="12">
        <v>28</v>
      </c>
      <c r="B4282" s="14">
        <v>5</v>
      </c>
      <c r="C4282" s="12" t="s">
        <v>4419</v>
      </c>
      <c r="E4282" t="str">
        <f t="shared" si="66"/>
        <v>5-ALCALA DE HENARES</v>
      </c>
    </row>
    <row r="4283" spans="1:5" x14ac:dyDescent="0.3">
      <c r="A4283" s="12">
        <v>28</v>
      </c>
      <c r="B4283" s="14">
        <v>6</v>
      </c>
      <c r="C4283" s="12" t="s">
        <v>4420</v>
      </c>
      <c r="E4283" t="str">
        <f t="shared" si="66"/>
        <v>6-ALCOBENDAS</v>
      </c>
    </row>
    <row r="4284" spans="1:5" x14ac:dyDescent="0.3">
      <c r="A4284" s="12">
        <v>28</v>
      </c>
      <c r="B4284" s="14">
        <v>7</v>
      </c>
      <c r="C4284" s="12" t="s">
        <v>4421</v>
      </c>
      <c r="E4284" t="str">
        <f t="shared" si="66"/>
        <v>7-ALCORCON</v>
      </c>
    </row>
    <row r="4285" spans="1:5" x14ac:dyDescent="0.3">
      <c r="A4285" s="12">
        <v>28</v>
      </c>
      <c r="B4285" s="14">
        <v>8</v>
      </c>
      <c r="C4285" s="12" t="s">
        <v>4422</v>
      </c>
      <c r="E4285" t="str">
        <f t="shared" si="66"/>
        <v>8-ALDEA DEL FRESNO</v>
      </c>
    </row>
    <row r="4286" spans="1:5" x14ac:dyDescent="0.3">
      <c r="A4286" s="12">
        <v>28</v>
      </c>
      <c r="B4286" s="14">
        <v>9</v>
      </c>
      <c r="C4286" s="12" t="s">
        <v>4423</v>
      </c>
      <c r="E4286" t="str">
        <f t="shared" si="66"/>
        <v>9-ALGETE</v>
      </c>
    </row>
    <row r="4287" spans="1:5" x14ac:dyDescent="0.3">
      <c r="A4287" s="12">
        <v>28</v>
      </c>
      <c r="B4287" s="14">
        <v>10</v>
      </c>
      <c r="C4287" s="12" t="s">
        <v>4424</v>
      </c>
      <c r="E4287" t="str">
        <f t="shared" si="66"/>
        <v>10-ALPEDRETE</v>
      </c>
    </row>
    <row r="4288" spans="1:5" x14ac:dyDescent="0.3">
      <c r="A4288" s="12">
        <v>28</v>
      </c>
      <c r="B4288" s="14">
        <v>11</v>
      </c>
      <c r="C4288" s="12" t="s">
        <v>4425</v>
      </c>
      <c r="E4288" t="str">
        <f t="shared" si="66"/>
        <v>11-AMBITE</v>
      </c>
    </row>
    <row r="4289" spans="1:5" x14ac:dyDescent="0.3">
      <c r="A4289" s="12">
        <v>28</v>
      </c>
      <c r="B4289" s="14">
        <v>12</v>
      </c>
      <c r="C4289" s="12" t="s">
        <v>4426</v>
      </c>
      <c r="E4289" t="str">
        <f t="shared" si="66"/>
        <v>12-ANCHUELO</v>
      </c>
    </row>
    <row r="4290" spans="1:5" x14ac:dyDescent="0.3">
      <c r="A4290" s="12">
        <v>28</v>
      </c>
      <c r="B4290" s="14">
        <v>13</v>
      </c>
      <c r="C4290" s="12" t="s">
        <v>4427</v>
      </c>
      <c r="E4290" t="str">
        <f t="shared" si="66"/>
        <v>13-ARANJUEZ</v>
      </c>
    </row>
    <row r="4291" spans="1:5" x14ac:dyDescent="0.3">
      <c r="A4291" s="12">
        <v>28</v>
      </c>
      <c r="B4291" s="14">
        <v>14</v>
      </c>
      <c r="C4291" s="12" t="s">
        <v>4428</v>
      </c>
      <c r="E4291" t="str">
        <f t="shared" ref="E4291:E4354" si="67">CONCATENATE(B4291,"-",C4291)</f>
        <v>14-ARGANDA DEL REY</v>
      </c>
    </row>
    <row r="4292" spans="1:5" x14ac:dyDescent="0.3">
      <c r="A4292" s="12">
        <v>28</v>
      </c>
      <c r="B4292" s="14">
        <v>15</v>
      </c>
      <c r="C4292" s="12" t="s">
        <v>1719</v>
      </c>
      <c r="E4292" t="str">
        <f t="shared" si="67"/>
        <v>15-ARROYOMOLINOS</v>
      </c>
    </row>
    <row r="4293" spans="1:5" x14ac:dyDescent="0.3">
      <c r="A4293" s="12">
        <v>28</v>
      </c>
      <c r="B4293" s="14">
        <v>16</v>
      </c>
      <c r="C4293" s="12" t="s">
        <v>4429</v>
      </c>
      <c r="E4293" t="str">
        <f t="shared" si="67"/>
        <v>16-ATAZAR, EL</v>
      </c>
    </row>
    <row r="4294" spans="1:5" x14ac:dyDescent="0.3">
      <c r="A4294" s="12">
        <v>28</v>
      </c>
      <c r="B4294" s="14">
        <v>17</v>
      </c>
      <c r="C4294" s="12" t="s">
        <v>4430</v>
      </c>
      <c r="E4294" t="str">
        <f t="shared" si="67"/>
        <v>17-BATRES</v>
      </c>
    </row>
    <row r="4295" spans="1:5" x14ac:dyDescent="0.3">
      <c r="A4295" s="12">
        <v>28</v>
      </c>
      <c r="B4295" s="14">
        <v>18</v>
      </c>
      <c r="C4295" s="12" t="s">
        <v>4431</v>
      </c>
      <c r="E4295" t="str">
        <f t="shared" si="67"/>
        <v>18-BECERRIL DE LA SIERRA</v>
      </c>
    </row>
    <row r="4296" spans="1:5" x14ac:dyDescent="0.3">
      <c r="A4296" s="12">
        <v>28</v>
      </c>
      <c r="B4296" s="14">
        <v>19</v>
      </c>
      <c r="C4296" s="12" t="s">
        <v>4432</v>
      </c>
      <c r="E4296" t="str">
        <f t="shared" si="67"/>
        <v>19-BELMONTE DE TAJO</v>
      </c>
    </row>
    <row r="4297" spans="1:5" x14ac:dyDescent="0.3">
      <c r="A4297" s="12">
        <v>28</v>
      </c>
      <c r="B4297" s="14">
        <v>20</v>
      </c>
      <c r="C4297" s="12" t="s">
        <v>4433</v>
      </c>
      <c r="E4297" t="str">
        <f t="shared" si="67"/>
        <v>20-BERZOSA DEL LOZOYA</v>
      </c>
    </row>
    <row r="4298" spans="1:5" x14ac:dyDescent="0.3">
      <c r="A4298" s="12">
        <v>28</v>
      </c>
      <c r="B4298" s="14">
        <v>21</v>
      </c>
      <c r="C4298" s="12" t="s">
        <v>4434</v>
      </c>
      <c r="E4298" t="str">
        <f t="shared" si="67"/>
        <v>21-BERRUECO, EL</v>
      </c>
    </row>
    <row r="4299" spans="1:5" x14ac:dyDescent="0.3">
      <c r="A4299" s="12">
        <v>28</v>
      </c>
      <c r="B4299" s="14">
        <v>22</v>
      </c>
      <c r="C4299" s="12" t="s">
        <v>4435</v>
      </c>
      <c r="E4299" t="str">
        <f t="shared" si="67"/>
        <v>22-BOADILLA DEL MONTE</v>
      </c>
    </row>
    <row r="4300" spans="1:5" x14ac:dyDescent="0.3">
      <c r="A4300" s="12">
        <v>28</v>
      </c>
      <c r="B4300" s="14">
        <v>23</v>
      </c>
      <c r="C4300" s="12" t="s">
        <v>4436</v>
      </c>
      <c r="E4300" t="str">
        <f t="shared" si="67"/>
        <v>23-BOALO, EL</v>
      </c>
    </row>
    <row r="4301" spans="1:5" x14ac:dyDescent="0.3">
      <c r="A4301" s="12">
        <v>28</v>
      </c>
      <c r="B4301" s="14">
        <v>24</v>
      </c>
      <c r="C4301" s="12" t="s">
        <v>4437</v>
      </c>
      <c r="E4301" t="str">
        <f t="shared" si="67"/>
        <v>24-BRAOJOS</v>
      </c>
    </row>
    <row r="4302" spans="1:5" x14ac:dyDescent="0.3">
      <c r="A4302" s="12">
        <v>28</v>
      </c>
      <c r="B4302" s="14">
        <v>25</v>
      </c>
      <c r="C4302" s="12" t="s">
        <v>4438</v>
      </c>
      <c r="E4302" t="str">
        <f t="shared" si="67"/>
        <v>25-BREA DE TAJO</v>
      </c>
    </row>
    <row r="4303" spans="1:5" x14ac:dyDescent="0.3">
      <c r="A4303" s="12">
        <v>28</v>
      </c>
      <c r="B4303" s="14">
        <v>26</v>
      </c>
      <c r="C4303" s="12" t="s">
        <v>4439</v>
      </c>
      <c r="E4303" t="str">
        <f t="shared" si="67"/>
        <v>26-BRUNETE</v>
      </c>
    </row>
    <row r="4304" spans="1:5" x14ac:dyDescent="0.3">
      <c r="A4304" s="12">
        <v>28</v>
      </c>
      <c r="B4304" s="14">
        <v>27</v>
      </c>
      <c r="C4304" s="12" t="s">
        <v>4440</v>
      </c>
      <c r="E4304" t="str">
        <f t="shared" si="67"/>
        <v>27-BUITRAGO DEL LOZOYA</v>
      </c>
    </row>
    <row r="4305" spans="1:5" x14ac:dyDescent="0.3">
      <c r="A4305" s="12">
        <v>28</v>
      </c>
      <c r="B4305" s="14">
        <v>28</v>
      </c>
      <c r="C4305" s="12" t="s">
        <v>4441</v>
      </c>
      <c r="E4305" t="str">
        <f t="shared" si="67"/>
        <v>28-BUSTARVIEJO</v>
      </c>
    </row>
    <row r="4306" spans="1:5" x14ac:dyDescent="0.3">
      <c r="A4306" s="12">
        <v>28</v>
      </c>
      <c r="B4306" s="14">
        <v>29</v>
      </c>
      <c r="C4306" s="12" t="s">
        <v>4442</v>
      </c>
      <c r="E4306" t="str">
        <f t="shared" si="67"/>
        <v>29-CABANILLAS DE LA SIERRA</v>
      </c>
    </row>
    <row r="4307" spans="1:5" x14ac:dyDescent="0.3">
      <c r="A4307" s="12">
        <v>28</v>
      </c>
      <c r="B4307" s="14">
        <v>30</v>
      </c>
      <c r="C4307" s="12" t="s">
        <v>4443</v>
      </c>
      <c r="E4307" t="str">
        <f t="shared" si="67"/>
        <v>30-CABRERA, LA</v>
      </c>
    </row>
    <row r="4308" spans="1:5" x14ac:dyDescent="0.3">
      <c r="A4308" s="12">
        <v>28</v>
      </c>
      <c r="B4308" s="14">
        <v>31</v>
      </c>
      <c r="C4308" s="12" t="s">
        <v>4444</v>
      </c>
      <c r="E4308" t="str">
        <f t="shared" si="67"/>
        <v>31-CADALSO DE LOS VIDRIOS</v>
      </c>
    </row>
    <row r="4309" spans="1:5" x14ac:dyDescent="0.3">
      <c r="A4309" s="12">
        <v>28</v>
      </c>
      <c r="B4309" s="14">
        <v>32</v>
      </c>
      <c r="C4309" s="12" t="s">
        <v>4445</v>
      </c>
      <c r="E4309" t="str">
        <f t="shared" si="67"/>
        <v>32-CAMARMA DE ESTERUELAS</v>
      </c>
    </row>
    <row r="4310" spans="1:5" x14ac:dyDescent="0.3">
      <c r="A4310" s="12">
        <v>28</v>
      </c>
      <c r="B4310" s="14">
        <v>33</v>
      </c>
      <c r="C4310" s="12" t="s">
        <v>4446</v>
      </c>
      <c r="E4310" t="str">
        <f t="shared" si="67"/>
        <v>33-CAMPO REAL</v>
      </c>
    </row>
    <row r="4311" spans="1:5" x14ac:dyDescent="0.3">
      <c r="A4311" s="12">
        <v>28</v>
      </c>
      <c r="B4311" s="14">
        <v>34</v>
      </c>
      <c r="C4311" s="12" t="s">
        <v>4447</v>
      </c>
      <c r="E4311" t="str">
        <f t="shared" si="67"/>
        <v>34-CANENCIA</v>
      </c>
    </row>
    <row r="4312" spans="1:5" x14ac:dyDescent="0.3">
      <c r="A4312" s="12">
        <v>28</v>
      </c>
      <c r="B4312" s="14">
        <v>35</v>
      </c>
      <c r="C4312" s="12" t="s">
        <v>4448</v>
      </c>
      <c r="E4312" t="str">
        <f t="shared" si="67"/>
        <v>35-CARABAÑA</v>
      </c>
    </row>
    <row r="4313" spans="1:5" x14ac:dyDescent="0.3">
      <c r="A4313" s="12">
        <v>28</v>
      </c>
      <c r="B4313" s="14">
        <v>36</v>
      </c>
      <c r="C4313" s="12" t="s">
        <v>4449</v>
      </c>
      <c r="E4313" t="str">
        <f t="shared" si="67"/>
        <v>36-CASARRUBUELOS</v>
      </c>
    </row>
    <row r="4314" spans="1:5" x14ac:dyDescent="0.3">
      <c r="A4314" s="12">
        <v>28</v>
      </c>
      <c r="B4314" s="14">
        <v>37</v>
      </c>
      <c r="C4314" s="12" t="s">
        <v>4450</v>
      </c>
      <c r="E4314" t="str">
        <f t="shared" si="67"/>
        <v>37-CENICIENTOS</v>
      </c>
    </row>
    <row r="4315" spans="1:5" x14ac:dyDescent="0.3">
      <c r="A4315" s="12">
        <v>28</v>
      </c>
      <c r="B4315" s="14">
        <v>38</v>
      </c>
      <c r="C4315" s="12" t="s">
        <v>4451</v>
      </c>
      <c r="E4315" t="str">
        <f t="shared" si="67"/>
        <v>38-CERCEDILLA</v>
      </c>
    </row>
    <row r="4316" spans="1:5" x14ac:dyDescent="0.3">
      <c r="A4316" s="12">
        <v>28</v>
      </c>
      <c r="B4316" s="14">
        <v>39</v>
      </c>
      <c r="C4316" s="12" t="s">
        <v>4452</v>
      </c>
      <c r="E4316" t="str">
        <f t="shared" si="67"/>
        <v>39-CERVERA DE BUITRAGO</v>
      </c>
    </row>
    <row r="4317" spans="1:5" x14ac:dyDescent="0.3">
      <c r="A4317" s="12">
        <v>28</v>
      </c>
      <c r="B4317" s="14">
        <v>40</v>
      </c>
      <c r="C4317" s="12" t="s">
        <v>4453</v>
      </c>
      <c r="E4317" t="str">
        <f t="shared" si="67"/>
        <v>40-CIEMPOZUELOS</v>
      </c>
    </row>
    <row r="4318" spans="1:5" x14ac:dyDescent="0.3">
      <c r="A4318" s="12">
        <v>28</v>
      </c>
      <c r="B4318" s="14">
        <v>41</v>
      </c>
      <c r="C4318" s="12" t="s">
        <v>4454</v>
      </c>
      <c r="E4318" t="str">
        <f t="shared" si="67"/>
        <v>41-COBEÑA</v>
      </c>
    </row>
    <row r="4319" spans="1:5" x14ac:dyDescent="0.3">
      <c r="A4319" s="12">
        <v>28</v>
      </c>
      <c r="B4319" s="14">
        <v>42</v>
      </c>
      <c r="C4319" s="12" t="s">
        <v>4455</v>
      </c>
      <c r="E4319" t="str">
        <f t="shared" si="67"/>
        <v>42-COLMENAR DEL ARROYO</v>
      </c>
    </row>
    <row r="4320" spans="1:5" x14ac:dyDescent="0.3">
      <c r="A4320" s="12">
        <v>28</v>
      </c>
      <c r="B4320" s="14">
        <v>43</v>
      </c>
      <c r="C4320" s="12" t="s">
        <v>4456</v>
      </c>
      <c r="E4320" t="str">
        <f t="shared" si="67"/>
        <v>43-COLMENAR DE OREJA</v>
      </c>
    </row>
    <row r="4321" spans="1:5" x14ac:dyDescent="0.3">
      <c r="A4321" s="12">
        <v>28</v>
      </c>
      <c r="B4321" s="14">
        <v>44</v>
      </c>
      <c r="C4321" s="12" t="s">
        <v>4457</v>
      </c>
      <c r="E4321" t="str">
        <f t="shared" si="67"/>
        <v>44-COLMENAREJO</v>
      </c>
    </row>
    <row r="4322" spans="1:5" x14ac:dyDescent="0.3">
      <c r="A4322" s="12">
        <v>28</v>
      </c>
      <c r="B4322" s="14">
        <v>45</v>
      </c>
      <c r="C4322" s="12" t="s">
        <v>4458</v>
      </c>
      <c r="E4322" t="str">
        <f t="shared" si="67"/>
        <v>45-COLMENAR VIEJO</v>
      </c>
    </row>
    <row r="4323" spans="1:5" x14ac:dyDescent="0.3">
      <c r="A4323" s="12">
        <v>28</v>
      </c>
      <c r="B4323" s="14">
        <v>46</v>
      </c>
      <c r="C4323" s="12" t="s">
        <v>4459</v>
      </c>
      <c r="E4323" t="str">
        <f t="shared" si="67"/>
        <v>46-COLLADO MEDIANO</v>
      </c>
    </row>
    <row r="4324" spans="1:5" x14ac:dyDescent="0.3">
      <c r="A4324" s="12">
        <v>28</v>
      </c>
      <c r="B4324" s="14">
        <v>47</v>
      </c>
      <c r="C4324" s="12" t="s">
        <v>4460</v>
      </c>
      <c r="E4324" t="str">
        <f t="shared" si="67"/>
        <v>47-COLLADO VILLALBA</v>
      </c>
    </row>
    <row r="4325" spans="1:5" x14ac:dyDescent="0.3">
      <c r="A4325" s="12">
        <v>28</v>
      </c>
      <c r="B4325" s="14">
        <v>48</v>
      </c>
      <c r="C4325" s="12" t="s">
        <v>4461</v>
      </c>
      <c r="E4325" t="str">
        <f t="shared" si="67"/>
        <v>48-CORPA</v>
      </c>
    </row>
    <row r="4326" spans="1:5" x14ac:dyDescent="0.3">
      <c r="A4326" s="12">
        <v>28</v>
      </c>
      <c r="B4326" s="14">
        <v>49</v>
      </c>
      <c r="C4326" s="12" t="s">
        <v>4462</v>
      </c>
      <c r="E4326" t="str">
        <f t="shared" si="67"/>
        <v>49-COSLADA</v>
      </c>
    </row>
    <row r="4327" spans="1:5" x14ac:dyDescent="0.3">
      <c r="A4327" s="12">
        <v>28</v>
      </c>
      <c r="B4327" s="14">
        <v>50</v>
      </c>
      <c r="C4327" s="12" t="s">
        <v>4463</v>
      </c>
      <c r="E4327" t="str">
        <f t="shared" si="67"/>
        <v>50-CUBAS DE LA SAGRA</v>
      </c>
    </row>
    <row r="4328" spans="1:5" x14ac:dyDescent="0.3">
      <c r="A4328" s="12">
        <v>28</v>
      </c>
      <c r="B4328" s="14">
        <v>51</v>
      </c>
      <c r="C4328" s="12" t="s">
        <v>4464</v>
      </c>
      <c r="E4328" t="str">
        <f t="shared" si="67"/>
        <v>51-CHAPINERIA</v>
      </c>
    </row>
    <row r="4329" spans="1:5" x14ac:dyDescent="0.3">
      <c r="A4329" s="12">
        <v>28</v>
      </c>
      <c r="B4329" s="14">
        <v>52</v>
      </c>
      <c r="C4329" s="12" t="s">
        <v>4465</v>
      </c>
      <c r="E4329" t="str">
        <f t="shared" si="67"/>
        <v>52-CHINCHON</v>
      </c>
    </row>
    <row r="4330" spans="1:5" x14ac:dyDescent="0.3">
      <c r="A4330" s="12">
        <v>28</v>
      </c>
      <c r="B4330" s="14">
        <v>53</v>
      </c>
      <c r="C4330" s="12" t="s">
        <v>4466</v>
      </c>
      <c r="E4330" t="str">
        <f t="shared" si="67"/>
        <v>53-DAGANZO DE ARRIBA</v>
      </c>
    </row>
    <row r="4331" spans="1:5" x14ac:dyDescent="0.3">
      <c r="A4331" s="12">
        <v>28</v>
      </c>
      <c r="B4331" s="14">
        <v>54</v>
      </c>
      <c r="C4331" s="12" t="s">
        <v>4467</v>
      </c>
      <c r="E4331" t="str">
        <f t="shared" si="67"/>
        <v>54-ESCORIAL, EL</v>
      </c>
    </row>
    <row r="4332" spans="1:5" x14ac:dyDescent="0.3">
      <c r="A4332" s="12">
        <v>28</v>
      </c>
      <c r="B4332" s="14">
        <v>55</v>
      </c>
      <c r="C4332" s="12" t="s">
        <v>4468</v>
      </c>
      <c r="E4332" t="str">
        <f t="shared" si="67"/>
        <v>55-ESTREMERA</v>
      </c>
    </row>
    <row r="4333" spans="1:5" x14ac:dyDescent="0.3">
      <c r="A4333" s="12">
        <v>28</v>
      </c>
      <c r="B4333" s="14">
        <v>56</v>
      </c>
      <c r="C4333" s="12" t="s">
        <v>4469</v>
      </c>
      <c r="E4333" t="str">
        <f t="shared" si="67"/>
        <v>56-FRESNEDILLAS DE LA OLIVA</v>
      </c>
    </row>
    <row r="4334" spans="1:5" x14ac:dyDescent="0.3">
      <c r="A4334" s="12">
        <v>28</v>
      </c>
      <c r="B4334" s="14">
        <v>57</v>
      </c>
      <c r="C4334" s="12" t="s">
        <v>4470</v>
      </c>
      <c r="E4334" t="str">
        <f t="shared" si="67"/>
        <v>57-FRESNO DE TOROTE</v>
      </c>
    </row>
    <row r="4335" spans="1:5" x14ac:dyDescent="0.3">
      <c r="A4335" s="12">
        <v>28</v>
      </c>
      <c r="B4335" s="14">
        <v>58</v>
      </c>
      <c r="C4335" s="12" t="s">
        <v>4471</v>
      </c>
      <c r="E4335" t="str">
        <f t="shared" si="67"/>
        <v>58-FUENLABRADA</v>
      </c>
    </row>
    <row r="4336" spans="1:5" x14ac:dyDescent="0.3">
      <c r="A4336" s="12">
        <v>28</v>
      </c>
      <c r="B4336" s="14">
        <v>59</v>
      </c>
      <c r="C4336" s="12" t="s">
        <v>4472</v>
      </c>
      <c r="E4336" t="str">
        <f t="shared" si="67"/>
        <v>59-FUENTE EL SAZ DE JARAMA</v>
      </c>
    </row>
    <row r="4337" spans="1:5" x14ac:dyDescent="0.3">
      <c r="A4337" s="12">
        <v>28</v>
      </c>
      <c r="B4337" s="14">
        <v>60</v>
      </c>
      <c r="C4337" s="12" t="s">
        <v>4473</v>
      </c>
      <c r="E4337" t="str">
        <f t="shared" si="67"/>
        <v>60-FUENTIDUEÑA DE TAJO</v>
      </c>
    </row>
    <row r="4338" spans="1:5" x14ac:dyDescent="0.3">
      <c r="A4338" s="12">
        <v>28</v>
      </c>
      <c r="B4338" s="14">
        <v>61</v>
      </c>
      <c r="C4338" s="12" t="s">
        <v>4474</v>
      </c>
      <c r="E4338" t="str">
        <f t="shared" si="67"/>
        <v>61-GALAPAGAR</v>
      </c>
    </row>
    <row r="4339" spans="1:5" x14ac:dyDescent="0.3">
      <c r="A4339" s="12">
        <v>28</v>
      </c>
      <c r="B4339" s="14">
        <v>62</v>
      </c>
      <c r="C4339" s="12" t="s">
        <v>4475</v>
      </c>
      <c r="E4339" t="str">
        <f t="shared" si="67"/>
        <v>62-GARGANTA DE LOS MONTES</v>
      </c>
    </row>
    <row r="4340" spans="1:5" x14ac:dyDescent="0.3">
      <c r="A4340" s="12">
        <v>28</v>
      </c>
      <c r="B4340" s="14">
        <v>63</v>
      </c>
      <c r="C4340" s="12" t="s">
        <v>4476</v>
      </c>
      <c r="E4340" t="str">
        <f t="shared" si="67"/>
        <v>63-GARGANTILLA DEL LOZOYA Y PINILLA DE BUIT</v>
      </c>
    </row>
    <row r="4341" spans="1:5" x14ac:dyDescent="0.3">
      <c r="A4341" s="12">
        <v>28</v>
      </c>
      <c r="B4341" s="14">
        <v>64</v>
      </c>
      <c r="C4341" s="12" t="s">
        <v>4477</v>
      </c>
      <c r="E4341" t="str">
        <f t="shared" si="67"/>
        <v>64-GASCONES</v>
      </c>
    </row>
    <row r="4342" spans="1:5" x14ac:dyDescent="0.3">
      <c r="A4342" s="12">
        <v>28</v>
      </c>
      <c r="B4342" s="14">
        <v>65</v>
      </c>
      <c r="C4342" s="12" t="s">
        <v>4478</v>
      </c>
      <c r="E4342" t="str">
        <f t="shared" si="67"/>
        <v>65-GETAFE</v>
      </c>
    </row>
    <row r="4343" spans="1:5" x14ac:dyDescent="0.3">
      <c r="A4343" s="12">
        <v>28</v>
      </c>
      <c r="B4343" s="14">
        <v>66</v>
      </c>
      <c r="C4343" s="12" t="s">
        <v>4479</v>
      </c>
      <c r="E4343" t="str">
        <f t="shared" si="67"/>
        <v>66-GRIÑON</v>
      </c>
    </row>
    <row r="4344" spans="1:5" x14ac:dyDescent="0.3">
      <c r="A4344" s="12">
        <v>28</v>
      </c>
      <c r="B4344" s="14">
        <v>67</v>
      </c>
      <c r="C4344" s="12" t="s">
        <v>4480</v>
      </c>
      <c r="E4344" t="str">
        <f t="shared" si="67"/>
        <v>67-GUADALIX DE LA SIERRA</v>
      </c>
    </row>
    <row r="4345" spans="1:5" x14ac:dyDescent="0.3">
      <c r="A4345" s="12">
        <v>28</v>
      </c>
      <c r="B4345" s="14">
        <v>68</v>
      </c>
      <c r="C4345" s="12" t="s">
        <v>4481</v>
      </c>
      <c r="E4345" t="str">
        <f t="shared" si="67"/>
        <v>68-GUADARRAMA</v>
      </c>
    </row>
    <row r="4346" spans="1:5" x14ac:dyDescent="0.3">
      <c r="A4346" s="12">
        <v>28</v>
      </c>
      <c r="B4346" s="14">
        <v>69</v>
      </c>
      <c r="C4346" s="12" t="s">
        <v>4482</v>
      </c>
      <c r="E4346" t="str">
        <f t="shared" si="67"/>
        <v>69-HIRUELA, LA</v>
      </c>
    </row>
    <row r="4347" spans="1:5" x14ac:dyDescent="0.3">
      <c r="A4347" s="12">
        <v>28</v>
      </c>
      <c r="B4347" s="14">
        <v>70</v>
      </c>
      <c r="C4347" s="12" t="s">
        <v>4483</v>
      </c>
      <c r="E4347" t="str">
        <f t="shared" si="67"/>
        <v>70-HORCAJO DE LA SIERRA</v>
      </c>
    </row>
    <row r="4348" spans="1:5" x14ac:dyDescent="0.3">
      <c r="A4348" s="12">
        <v>28</v>
      </c>
      <c r="B4348" s="14">
        <v>71</v>
      </c>
      <c r="C4348" s="12" t="s">
        <v>4484</v>
      </c>
      <c r="E4348" t="str">
        <f t="shared" si="67"/>
        <v>71-HORCAJUELO DE LA SIERRA</v>
      </c>
    </row>
    <row r="4349" spans="1:5" x14ac:dyDescent="0.3">
      <c r="A4349" s="12">
        <v>28</v>
      </c>
      <c r="B4349" s="14">
        <v>72</v>
      </c>
      <c r="C4349" s="12" t="s">
        <v>4485</v>
      </c>
      <c r="E4349" t="str">
        <f t="shared" si="67"/>
        <v>72-HOYO DE MANZANARES</v>
      </c>
    </row>
    <row r="4350" spans="1:5" x14ac:dyDescent="0.3">
      <c r="A4350" s="12">
        <v>28</v>
      </c>
      <c r="B4350" s="14">
        <v>73</v>
      </c>
      <c r="C4350" s="12" t="s">
        <v>4486</v>
      </c>
      <c r="E4350" t="str">
        <f t="shared" si="67"/>
        <v>73-HUMANES DE MADRID</v>
      </c>
    </row>
    <row r="4351" spans="1:5" x14ac:dyDescent="0.3">
      <c r="A4351" s="12">
        <v>28</v>
      </c>
      <c r="B4351" s="14">
        <v>74</v>
      </c>
      <c r="C4351" s="12" t="s">
        <v>4487</v>
      </c>
      <c r="E4351" t="str">
        <f t="shared" si="67"/>
        <v>74-LEGANES</v>
      </c>
    </row>
    <row r="4352" spans="1:5" x14ac:dyDescent="0.3">
      <c r="A4352" s="12">
        <v>28</v>
      </c>
      <c r="B4352" s="14">
        <v>75</v>
      </c>
      <c r="C4352" s="12" t="s">
        <v>4488</v>
      </c>
      <c r="E4352" t="str">
        <f t="shared" si="67"/>
        <v>75-LOECHES</v>
      </c>
    </row>
    <row r="4353" spans="1:5" x14ac:dyDescent="0.3">
      <c r="A4353" s="12">
        <v>28</v>
      </c>
      <c r="B4353" s="14">
        <v>76</v>
      </c>
      <c r="C4353" s="12" t="s">
        <v>4489</v>
      </c>
      <c r="E4353" t="str">
        <f t="shared" si="67"/>
        <v>76-LOZOYA</v>
      </c>
    </row>
    <row r="4354" spans="1:5" x14ac:dyDescent="0.3">
      <c r="A4354" s="12">
        <v>28</v>
      </c>
      <c r="B4354" s="14">
        <v>78</v>
      </c>
      <c r="C4354" s="12" t="s">
        <v>4490</v>
      </c>
      <c r="E4354" t="str">
        <f t="shared" si="67"/>
        <v>78-MADARCOS</v>
      </c>
    </row>
    <row r="4355" spans="1:5" x14ac:dyDescent="0.3">
      <c r="A4355" s="12">
        <v>28</v>
      </c>
      <c r="B4355" s="14">
        <v>79</v>
      </c>
      <c r="C4355" s="12" t="s">
        <v>136</v>
      </c>
      <c r="E4355" t="str">
        <f t="shared" ref="E4355:E4418" si="68">CONCATENATE(B4355,"-",C4355)</f>
        <v>79-MADRID</v>
      </c>
    </row>
    <row r="4356" spans="1:5" x14ac:dyDescent="0.3">
      <c r="A4356" s="12">
        <v>28</v>
      </c>
      <c r="B4356" s="14">
        <v>80</v>
      </c>
      <c r="C4356" s="12" t="s">
        <v>4491</v>
      </c>
      <c r="E4356" t="str">
        <f t="shared" si="68"/>
        <v>80-MAJADAHONDA</v>
      </c>
    </row>
    <row r="4357" spans="1:5" x14ac:dyDescent="0.3">
      <c r="A4357" s="12">
        <v>28</v>
      </c>
      <c r="B4357" s="14">
        <v>82</v>
      </c>
      <c r="C4357" s="12" t="s">
        <v>4492</v>
      </c>
      <c r="E4357" t="str">
        <f t="shared" si="68"/>
        <v>82-MANZANARES EL REAL</v>
      </c>
    </row>
    <row r="4358" spans="1:5" x14ac:dyDescent="0.3">
      <c r="A4358" s="12">
        <v>28</v>
      </c>
      <c r="B4358" s="14">
        <v>83</v>
      </c>
      <c r="C4358" s="12" t="s">
        <v>4493</v>
      </c>
      <c r="E4358" t="str">
        <f t="shared" si="68"/>
        <v>83-MECO</v>
      </c>
    </row>
    <row r="4359" spans="1:5" x14ac:dyDescent="0.3">
      <c r="A4359" s="12">
        <v>28</v>
      </c>
      <c r="B4359" s="14">
        <v>84</v>
      </c>
      <c r="C4359" s="12" t="s">
        <v>4494</v>
      </c>
      <c r="E4359" t="str">
        <f t="shared" si="68"/>
        <v>84-MEJORADA DEL CAMPO</v>
      </c>
    </row>
    <row r="4360" spans="1:5" x14ac:dyDescent="0.3">
      <c r="A4360" s="12">
        <v>28</v>
      </c>
      <c r="B4360" s="14">
        <v>85</v>
      </c>
      <c r="C4360" s="12" t="s">
        <v>4495</v>
      </c>
      <c r="E4360" t="str">
        <f t="shared" si="68"/>
        <v>85-MIRAFLORES DE LA SIERRA</v>
      </c>
    </row>
    <row r="4361" spans="1:5" x14ac:dyDescent="0.3">
      <c r="A4361" s="12">
        <v>28</v>
      </c>
      <c r="B4361" s="14">
        <v>86</v>
      </c>
      <c r="C4361" s="12" t="s">
        <v>4496</v>
      </c>
      <c r="E4361" t="str">
        <f t="shared" si="68"/>
        <v>86-MOLAR, EL</v>
      </c>
    </row>
    <row r="4362" spans="1:5" x14ac:dyDescent="0.3">
      <c r="A4362" s="12">
        <v>28</v>
      </c>
      <c r="B4362" s="14">
        <v>87</v>
      </c>
      <c r="C4362" s="12" t="s">
        <v>4497</v>
      </c>
      <c r="E4362" t="str">
        <f t="shared" si="68"/>
        <v>87-MOLINOS, LOS</v>
      </c>
    </row>
    <row r="4363" spans="1:5" x14ac:dyDescent="0.3">
      <c r="A4363" s="12">
        <v>28</v>
      </c>
      <c r="B4363" s="14">
        <v>88</v>
      </c>
      <c r="C4363" s="12" t="s">
        <v>4498</v>
      </c>
      <c r="E4363" t="str">
        <f t="shared" si="68"/>
        <v>88-MONTEJO DE LA SIERRA</v>
      </c>
    </row>
    <row r="4364" spans="1:5" x14ac:dyDescent="0.3">
      <c r="A4364" s="12">
        <v>28</v>
      </c>
      <c r="B4364" s="14">
        <v>89</v>
      </c>
      <c r="C4364" s="12" t="s">
        <v>4499</v>
      </c>
      <c r="E4364" t="str">
        <f t="shared" si="68"/>
        <v>89-MORALEJA DE ENMEDIO</v>
      </c>
    </row>
    <row r="4365" spans="1:5" x14ac:dyDescent="0.3">
      <c r="A4365" s="12">
        <v>28</v>
      </c>
      <c r="B4365" s="14">
        <v>90</v>
      </c>
      <c r="C4365" s="12" t="s">
        <v>4500</v>
      </c>
      <c r="E4365" t="str">
        <f t="shared" si="68"/>
        <v>90-MORALZARZAL</v>
      </c>
    </row>
    <row r="4366" spans="1:5" x14ac:dyDescent="0.3">
      <c r="A4366" s="12">
        <v>28</v>
      </c>
      <c r="B4366" s="14">
        <v>91</v>
      </c>
      <c r="C4366" s="12" t="s">
        <v>4501</v>
      </c>
      <c r="E4366" t="str">
        <f t="shared" si="68"/>
        <v>91-MORATA DE TAJUÑA</v>
      </c>
    </row>
    <row r="4367" spans="1:5" x14ac:dyDescent="0.3">
      <c r="A4367" s="12">
        <v>28</v>
      </c>
      <c r="B4367" s="14">
        <v>92</v>
      </c>
      <c r="C4367" s="12" t="s">
        <v>4502</v>
      </c>
      <c r="E4367" t="str">
        <f t="shared" si="68"/>
        <v>92-MOSTOLES</v>
      </c>
    </row>
    <row r="4368" spans="1:5" x14ac:dyDescent="0.3">
      <c r="A4368" s="12">
        <v>28</v>
      </c>
      <c r="B4368" s="14">
        <v>93</v>
      </c>
      <c r="C4368" s="12" t="s">
        <v>4503</v>
      </c>
      <c r="E4368" t="str">
        <f t="shared" si="68"/>
        <v>93-NAVACERRADA</v>
      </c>
    </row>
    <row r="4369" spans="1:5" x14ac:dyDescent="0.3">
      <c r="A4369" s="12">
        <v>28</v>
      </c>
      <c r="B4369" s="14">
        <v>94</v>
      </c>
      <c r="C4369" s="12" t="s">
        <v>4504</v>
      </c>
      <c r="E4369" t="str">
        <f t="shared" si="68"/>
        <v>94-NAVALAFUENTE</v>
      </c>
    </row>
    <row r="4370" spans="1:5" x14ac:dyDescent="0.3">
      <c r="A4370" s="12">
        <v>28</v>
      </c>
      <c r="B4370" s="14">
        <v>95</v>
      </c>
      <c r="C4370" s="12" t="s">
        <v>4505</v>
      </c>
      <c r="E4370" t="str">
        <f t="shared" si="68"/>
        <v>95-NAVALAGAMELLA</v>
      </c>
    </row>
    <row r="4371" spans="1:5" x14ac:dyDescent="0.3">
      <c r="A4371" s="12">
        <v>28</v>
      </c>
      <c r="B4371" s="14">
        <v>96</v>
      </c>
      <c r="C4371" s="12" t="s">
        <v>4506</v>
      </c>
      <c r="E4371" t="str">
        <f t="shared" si="68"/>
        <v>96-NAVALCARNERO</v>
      </c>
    </row>
    <row r="4372" spans="1:5" x14ac:dyDescent="0.3">
      <c r="A4372" s="12">
        <v>28</v>
      </c>
      <c r="B4372" s="14">
        <v>97</v>
      </c>
      <c r="C4372" s="12" t="s">
        <v>4507</v>
      </c>
      <c r="E4372" t="str">
        <f t="shared" si="68"/>
        <v>97-NAVARREDONDA Y SAN MAMES</v>
      </c>
    </row>
    <row r="4373" spans="1:5" x14ac:dyDescent="0.3">
      <c r="A4373" s="12">
        <v>28</v>
      </c>
      <c r="B4373" s="14">
        <v>99</v>
      </c>
      <c r="C4373" s="12" t="s">
        <v>4508</v>
      </c>
      <c r="E4373" t="str">
        <f t="shared" si="68"/>
        <v>99-NAVAS DEL REY</v>
      </c>
    </row>
    <row r="4374" spans="1:5" x14ac:dyDescent="0.3">
      <c r="A4374" s="12">
        <v>28</v>
      </c>
      <c r="B4374" s="14">
        <v>100</v>
      </c>
      <c r="C4374" s="12" t="s">
        <v>4509</v>
      </c>
      <c r="E4374" t="str">
        <f t="shared" si="68"/>
        <v>100-NUEVO BAZTAN</v>
      </c>
    </row>
    <row r="4375" spans="1:5" x14ac:dyDescent="0.3">
      <c r="A4375" s="12">
        <v>28</v>
      </c>
      <c r="B4375" s="14">
        <v>101</v>
      </c>
      <c r="C4375" s="12" t="s">
        <v>4510</v>
      </c>
      <c r="E4375" t="str">
        <f t="shared" si="68"/>
        <v>101-OLMEDA DE LAS FUENTES</v>
      </c>
    </row>
    <row r="4376" spans="1:5" x14ac:dyDescent="0.3">
      <c r="A4376" s="12">
        <v>28</v>
      </c>
      <c r="B4376" s="14">
        <v>102</v>
      </c>
      <c r="C4376" s="12" t="s">
        <v>4511</v>
      </c>
      <c r="E4376" t="str">
        <f t="shared" si="68"/>
        <v>102-ORUSCO DE TAJUÑA</v>
      </c>
    </row>
    <row r="4377" spans="1:5" x14ac:dyDescent="0.3">
      <c r="A4377" s="12">
        <v>28</v>
      </c>
      <c r="B4377" s="14">
        <v>104</v>
      </c>
      <c r="C4377" s="12" t="s">
        <v>4512</v>
      </c>
      <c r="E4377" t="str">
        <f t="shared" si="68"/>
        <v>104-PARACUELLOS DE JARAMA</v>
      </c>
    </row>
    <row r="4378" spans="1:5" x14ac:dyDescent="0.3">
      <c r="A4378" s="12">
        <v>28</v>
      </c>
      <c r="B4378" s="14">
        <v>106</v>
      </c>
      <c r="C4378" s="12" t="s">
        <v>4513</v>
      </c>
      <c r="E4378" t="str">
        <f t="shared" si="68"/>
        <v>106-PARLA</v>
      </c>
    </row>
    <row r="4379" spans="1:5" x14ac:dyDescent="0.3">
      <c r="A4379" s="12">
        <v>28</v>
      </c>
      <c r="B4379" s="14">
        <v>107</v>
      </c>
      <c r="C4379" s="12" t="s">
        <v>4514</v>
      </c>
      <c r="E4379" t="str">
        <f t="shared" si="68"/>
        <v>107-PATONES</v>
      </c>
    </row>
    <row r="4380" spans="1:5" x14ac:dyDescent="0.3">
      <c r="A4380" s="12">
        <v>28</v>
      </c>
      <c r="B4380" s="14">
        <v>108</v>
      </c>
      <c r="C4380" s="12" t="s">
        <v>4515</v>
      </c>
      <c r="E4380" t="str">
        <f t="shared" si="68"/>
        <v>108-PEDREZUELA</v>
      </c>
    </row>
    <row r="4381" spans="1:5" x14ac:dyDescent="0.3">
      <c r="A4381" s="12">
        <v>28</v>
      </c>
      <c r="B4381" s="14">
        <v>109</v>
      </c>
      <c r="C4381" s="12" t="s">
        <v>4516</v>
      </c>
      <c r="E4381" t="str">
        <f t="shared" si="68"/>
        <v>109-PELAYOS DE LA PRESA</v>
      </c>
    </row>
    <row r="4382" spans="1:5" x14ac:dyDescent="0.3">
      <c r="A4382" s="12">
        <v>28</v>
      </c>
      <c r="B4382" s="14">
        <v>110</v>
      </c>
      <c r="C4382" s="12" t="s">
        <v>4517</v>
      </c>
      <c r="E4382" t="str">
        <f t="shared" si="68"/>
        <v>110-PERALES DE TAJUÑA</v>
      </c>
    </row>
    <row r="4383" spans="1:5" x14ac:dyDescent="0.3">
      <c r="A4383" s="12">
        <v>28</v>
      </c>
      <c r="B4383" s="14">
        <v>111</v>
      </c>
      <c r="C4383" s="12" t="s">
        <v>4518</v>
      </c>
      <c r="E4383" t="str">
        <f t="shared" si="68"/>
        <v>111-PEZUELA DE LAS TORRES</v>
      </c>
    </row>
    <row r="4384" spans="1:5" x14ac:dyDescent="0.3">
      <c r="A4384" s="12">
        <v>28</v>
      </c>
      <c r="B4384" s="14">
        <v>112</v>
      </c>
      <c r="C4384" s="12" t="s">
        <v>4519</v>
      </c>
      <c r="E4384" t="str">
        <f t="shared" si="68"/>
        <v>112-PINILLA DEL VALLE</v>
      </c>
    </row>
    <row r="4385" spans="1:5" x14ac:dyDescent="0.3">
      <c r="A4385" s="12">
        <v>28</v>
      </c>
      <c r="B4385" s="14">
        <v>113</v>
      </c>
      <c r="C4385" s="12" t="s">
        <v>4520</v>
      </c>
      <c r="E4385" t="str">
        <f t="shared" si="68"/>
        <v>113-PINTO</v>
      </c>
    </row>
    <row r="4386" spans="1:5" x14ac:dyDescent="0.3">
      <c r="A4386" s="12">
        <v>28</v>
      </c>
      <c r="B4386" s="14">
        <v>114</v>
      </c>
      <c r="C4386" s="12" t="s">
        <v>4521</v>
      </c>
      <c r="E4386" t="str">
        <f t="shared" si="68"/>
        <v>114-PIÑUECAR-GANDULLAS</v>
      </c>
    </row>
    <row r="4387" spans="1:5" x14ac:dyDescent="0.3">
      <c r="A4387" s="12">
        <v>28</v>
      </c>
      <c r="B4387" s="14">
        <v>115</v>
      </c>
      <c r="C4387" s="12" t="s">
        <v>4522</v>
      </c>
      <c r="E4387" t="str">
        <f t="shared" si="68"/>
        <v>115-POZUELO DE ALARCON</v>
      </c>
    </row>
    <row r="4388" spans="1:5" x14ac:dyDescent="0.3">
      <c r="A4388" s="12">
        <v>28</v>
      </c>
      <c r="B4388" s="14">
        <v>116</v>
      </c>
      <c r="C4388" s="12" t="s">
        <v>4523</v>
      </c>
      <c r="E4388" t="str">
        <f t="shared" si="68"/>
        <v>116-POZUELO DEL REY</v>
      </c>
    </row>
    <row r="4389" spans="1:5" x14ac:dyDescent="0.3">
      <c r="A4389" s="12">
        <v>28</v>
      </c>
      <c r="B4389" s="14">
        <v>117</v>
      </c>
      <c r="C4389" s="12" t="s">
        <v>4524</v>
      </c>
      <c r="E4389" t="str">
        <f t="shared" si="68"/>
        <v>117-PRADENA DEL RINCON</v>
      </c>
    </row>
    <row r="4390" spans="1:5" x14ac:dyDescent="0.3">
      <c r="A4390" s="12">
        <v>28</v>
      </c>
      <c r="B4390" s="14">
        <v>118</v>
      </c>
      <c r="C4390" s="12" t="s">
        <v>4525</v>
      </c>
      <c r="E4390" t="str">
        <f t="shared" si="68"/>
        <v>118-PUEBLA DE LA SIERRA</v>
      </c>
    </row>
    <row r="4391" spans="1:5" x14ac:dyDescent="0.3">
      <c r="A4391" s="12">
        <v>28</v>
      </c>
      <c r="B4391" s="14">
        <v>119</v>
      </c>
      <c r="C4391" s="12" t="s">
        <v>4526</v>
      </c>
      <c r="E4391" t="str">
        <f t="shared" si="68"/>
        <v>119-QUIJORNA</v>
      </c>
    </row>
    <row r="4392" spans="1:5" x14ac:dyDescent="0.3">
      <c r="A4392" s="12">
        <v>28</v>
      </c>
      <c r="B4392" s="14">
        <v>120</v>
      </c>
      <c r="C4392" s="12" t="s">
        <v>4527</v>
      </c>
      <c r="E4392" t="str">
        <f t="shared" si="68"/>
        <v>120-RASCAFRIA</v>
      </c>
    </row>
    <row r="4393" spans="1:5" x14ac:dyDescent="0.3">
      <c r="A4393" s="12">
        <v>28</v>
      </c>
      <c r="B4393" s="14">
        <v>121</v>
      </c>
      <c r="C4393" s="12" t="s">
        <v>4528</v>
      </c>
      <c r="E4393" t="str">
        <f t="shared" si="68"/>
        <v>121-REDUEÑA</v>
      </c>
    </row>
    <row r="4394" spans="1:5" x14ac:dyDescent="0.3">
      <c r="A4394" s="12">
        <v>28</v>
      </c>
      <c r="B4394" s="14">
        <v>122</v>
      </c>
      <c r="C4394" s="12" t="s">
        <v>4529</v>
      </c>
      <c r="E4394" t="str">
        <f t="shared" si="68"/>
        <v>122-RIBATEJADA</v>
      </c>
    </row>
    <row r="4395" spans="1:5" x14ac:dyDescent="0.3">
      <c r="A4395" s="12">
        <v>28</v>
      </c>
      <c r="B4395" s="14">
        <v>123</v>
      </c>
      <c r="C4395" s="12" t="s">
        <v>4530</v>
      </c>
      <c r="E4395" t="str">
        <f t="shared" si="68"/>
        <v>123-RIVAS-VACIAMADRID</v>
      </c>
    </row>
    <row r="4396" spans="1:5" x14ac:dyDescent="0.3">
      <c r="A4396" s="12">
        <v>28</v>
      </c>
      <c r="B4396" s="14">
        <v>124</v>
      </c>
      <c r="C4396" s="12" t="s">
        <v>4531</v>
      </c>
      <c r="E4396" t="str">
        <f t="shared" si="68"/>
        <v>124-ROBLEDILLO DE LA JARA</v>
      </c>
    </row>
    <row r="4397" spans="1:5" x14ac:dyDescent="0.3">
      <c r="A4397" s="12">
        <v>28</v>
      </c>
      <c r="B4397" s="14">
        <v>125</v>
      </c>
      <c r="C4397" s="12" t="s">
        <v>4532</v>
      </c>
      <c r="E4397" t="str">
        <f t="shared" si="68"/>
        <v>125-ROBLEDO DE CHAVELA</v>
      </c>
    </row>
    <row r="4398" spans="1:5" x14ac:dyDescent="0.3">
      <c r="A4398" s="12">
        <v>28</v>
      </c>
      <c r="B4398" s="14">
        <v>126</v>
      </c>
      <c r="C4398" s="12" t="s">
        <v>4533</v>
      </c>
      <c r="E4398" t="str">
        <f t="shared" si="68"/>
        <v>126-ROBREGORDO</v>
      </c>
    </row>
    <row r="4399" spans="1:5" x14ac:dyDescent="0.3">
      <c r="A4399" s="12">
        <v>28</v>
      </c>
      <c r="B4399" s="14">
        <v>127</v>
      </c>
      <c r="C4399" s="12" t="s">
        <v>4534</v>
      </c>
      <c r="E4399" t="str">
        <f t="shared" si="68"/>
        <v>127-ROZAS DE MADRID, LAS</v>
      </c>
    </row>
    <row r="4400" spans="1:5" x14ac:dyDescent="0.3">
      <c r="A4400" s="12">
        <v>28</v>
      </c>
      <c r="B4400" s="14">
        <v>128</v>
      </c>
      <c r="C4400" s="12" t="s">
        <v>4535</v>
      </c>
      <c r="E4400" t="str">
        <f t="shared" si="68"/>
        <v>128-ROZAS DE PUERTO REAL</v>
      </c>
    </row>
    <row r="4401" spans="1:5" x14ac:dyDescent="0.3">
      <c r="A4401" s="12">
        <v>28</v>
      </c>
      <c r="B4401" s="14">
        <v>129</v>
      </c>
      <c r="C4401" s="12" t="s">
        <v>4536</v>
      </c>
      <c r="E4401" t="str">
        <f t="shared" si="68"/>
        <v>129-SAN AGUSTIN DE GUADALIX</v>
      </c>
    </row>
    <row r="4402" spans="1:5" x14ac:dyDescent="0.3">
      <c r="A4402" s="12">
        <v>28</v>
      </c>
      <c r="B4402" s="14">
        <v>130</v>
      </c>
      <c r="C4402" s="12" t="s">
        <v>4537</v>
      </c>
      <c r="E4402" t="str">
        <f t="shared" si="68"/>
        <v>130-SAN FERNANDO DE HENARES</v>
      </c>
    </row>
    <row r="4403" spans="1:5" x14ac:dyDescent="0.3">
      <c r="A4403" s="12">
        <v>28</v>
      </c>
      <c r="B4403" s="14">
        <v>131</v>
      </c>
      <c r="C4403" s="12" t="s">
        <v>4538</v>
      </c>
      <c r="E4403" t="str">
        <f t="shared" si="68"/>
        <v>131-SAN LORENZO DE EL ESCORIAL</v>
      </c>
    </row>
    <row r="4404" spans="1:5" x14ac:dyDescent="0.3">
      <c r="A4404" s="12">
        <v>28</v>
      </c>
      <c r="B4404" s="14">
        <v>132</v>
      </c>
      <c r="C4404" s="12" t="s">
        <v>4539</v>
      </c>
      <c r="E4404" t="str">
        <f t="shared" si="68"/>
        <v>132-SAN MARTIN DE LA VEGA</v>
      </c>
    </row>
    <row r="4405" spans="1:5" x14ac:dyDescent="0.3">
      <c r="A4405" s="12">
        <v>28</v>
      </c>
      <c r="B4405" s="14">
        <v>133</v>
      </c>
      <c r="C4405" s="12" t="s">
        <v>4540</v>
      </c>
      <c r="E4405" t="str">
        <f t="shared" si="68"/>
        <v>133-SAN MARTIN DE VALDEIGLESIAS</v>
      </c>
    </row>
    <row r="4406" spans="1:5" x14ac:dyDescent="0.3">
      <c r="A4406" s="12">
        <v>28</v>
      </c>
      <c r="B4406" s="14">
        <v>134</v>
      </c>
      <c r="C4406" s="12" t="s">
        <v>4541</v>
      </c>
      <c r="E4406" t="str">
        <f t="shared" si="68"/>
        <v>134-SAN SEBASTIAN DE LOS REYES</v>
      </c>
    </row>
    <row r="4407" spans="1:5" x14ac:dyDescent="0.3">
      <c r="A4407" s="12">
        <v>28</v>
      </c>
      <c r="B4407" s="14">
        <v>135</v>
      </c>
      <c r="C4407" s="12" t="s">
        <v>4542</v>
      </c>
      <c r="E4407" t="str">
        <f t="shared" si="68"/>
        <v>135-SANTA MARIA DE LA ALAMEDA</v>
      </c>
    </row>
    <row r="4408" spans="1:5" x14ac:dyDescent="0.3">
      <c r="A4408" s="12">
        <v>28</v>
      </c>
      <c r="B4408" s="14">
        <v>136</v>
      </c>
      <c r="C4408" s="12" t="s">
        <v>4543</v>
      </c>
      <c r="E4408" t="str">
        <f t="shared" si="68"/>
        <v>136-SANTORCAZ</v>
      </c>
    </row>
    <row r="4409" spans="1:5" x14ac:dyDescent="0.3">
      <c r="A4409" s="12">
        <v>28</v>
      </c>
      <c r="B4409" s="14">
        <v>137</v>
      </c>
      <c r="C4409" s="12" t="s">
        <v>4544</v>
      </c>
      <c r="E4409" t="str">
        <f t="shared" si="68"/>
        <v>137-SANTOS DE LA HUMOSA, LOS</v>
      </c>
    </row>
    <row r="4410" spans="1:5" x14ac:dyDescent="0.3">
      <c r="A4410" s="12">
        <v>28</v>
      </c>
      <c r="B4410" s="14">
        <v>138</v>
      </c>
      <c r="C4410" s="12" t="s">
        <v>4545</v>
      </c>
      <c r="E4410" t="str">
        <f t="shared" si="68"/>
        <v>138-SERNA DEL MONTE, LA</v>
      </c>
    </row>
    <row r="4411" spans="1:5" x14ac:dyDescent="0.3">
      <c r="A4411" s="12">
        <v>28</v>
      </c>
      <c r="B4411" s="14">
        <v>140</v>
      </c>
      <c r="C4411" s="12" t="s">
        <v>4546</v>
      </c>
      <c r="E4411" t="str">
        <f t="shared" si="68"/>
        <v>140-SERRANILLOS DEL VALLE</v>
      </c>
    </row>
    <row r="4412" spans="1:5" x14ac:dyDescent="0.3">
      <c r="A4412" s="12">
        <v>28</v>
      </c>
      <c r="B4412" s="14">
        <v>141</v>
      </c>
      <c r="C4412" s="12" t="s">
        <v>4547</v>
      </c>
      <c r="E4412" t="str">
        <f t="shared" si="68"/>
        <v>141-SEVILLA LA NUEVA</v>
      </c>
    </row>
    <row r="4413" spans="1:5" x14ac:dyDescent="0.3">
      <c r="A4413" s="12">
        <v>28</v>
      </c>
      <c r="B4413" s="14">
        <v>143</v>
      </c>
      <c r="C4413" s="12" t="s">
        <v>4548</v>
      </c>
      <c r="E4413" t="str">
        <f t="shared" si="68"/>
        <v>143-SOMOSIERRA</v>
      </c>
    </row>
    <row r="4414" spans="1:5" x14ac:dyDescent="0.3">
      <c r="A4414" s="12">
        <v>28</v>
      </c>
      <c r="B4414" s="14">
        <v>144</v>
      </c>
      <c r="C4414" s="12" t="s">
        <v>4549</v>
      </c>
      <c r="E4414" t="str">
        <f t="shared" si="68"/>
        <v>144-SOTO DEL REAL</v>
      </c>
    </row>
    <row r="4415" spans="1:5" x14ac:dyDescent="0.3">
      <c r="A4415" s="12">
        <v>28</v>
      </c>
      <c r="B4415" s="14">
        <v>145</v>
      </c>
      <c r="C4415" s="12" t="s">
        <v>4550</v>
      </c>
      <c r="E4415" t="str">
        <f t="shared" si="68"/>
        <v>145-TALAMANCA DE JARAMA</v>
      </c>
    </row>
    <row r="4416" spans="1:5" x14ac:dyDescent="0.3">
      <c r="A4416" s="12">
        <v>28</v>
      </c>
      <c r="B4416" s="14">
        <v>146</v>
      </c>
      <c r="C4416" s="12" t="s">
        <v>4551</v>
      </c>
      <c r="E4416" t="str">
        <f t="shared" si="68"/>
        <v>146-TIELMES</v>
      </c>
    </row>
    <row r="4417" spans="1:5" x14ac:dyDescent="0.3">
      <c r="A4417" s="12">
        <v>28</v>
      </c>
      <c r="B4417" s="14">
        <v>147</v>
      </c>
      <c r="C4417" s="12" t="s">
        <v>4552</v>
      </c>
      <c r="E4417" t="str">
        <f t="shared" si="68"/>
        <v>147-TITULCIA</v>
      </c>
    </row>
    <row r="4418" spans="1:5" x14ac:dyDescent="0.3">
      <c r="A4418" s="12">
        <v>28</v>
      </c>
      <c r="B4418" s="14">
        <v>148</v>
      </c>
      <c r="C4418" s="12" t="s">
        <v>4553</v>
      </c>
      <c r="E4418" t="str">
        <f t="shared" si="68"/>
        <v>148-TORREJON DE ARDOZ</v>
      </c>
    </row>
    <row r="4419" spans="1:5" x14ac:dyDescent="0.3">
      <c r="A4419" s="12">
        <v>28</v>
      </c>
      <c r="B4419" s="14">
        <v>149</v>
      </c>
      <c r="C4419" s="12" t="s">
        <v>4554</v>
      </c>
      <c r="E4419" t="str">
        <f t="shared" ref="E4419:E4482" si="69">CONCATENATE(B4419,"-",C4419)</f>
        <v>149-TORREJON DE LA CALZADA</v>
      </c>
    </row>
    <row r="4420" spans="1:5" x14ac:dyDescent="0.3">
      <c r="A4420" s="12">
        <v>28</v>
      </c>
      <c r="B4420" s="14">
        <v>150</v>
      </c>
      <c r="C4420" s="12" t="s">
        <v>4555</v>
      </c>
      <c r="E4420" t="str">
        <f t="shared" si="69"/>
        <v>150-TORREJON DE VELASCO</v>
      </c>
    </row>
    <row r="4421" spans="1:5" x14ac:dyDescent="0.3">
      <c r="A4421" s="12">
        <v>28</v>
      </c>
      <c r="B4421" s="14">
        <v>151</v>
      </c>
      <c r="C4421" s="12" t="s">
        <v>4556</v>
      </c>
      <c r="E4421" t="str">
        <f t="shared" si="69"/>
        <v>151-TORRELAGUNA</v>
      </c>
    </row>
    <row r="4422" spans="1:5" x14ac:dyDescent="0.3">
      <c r="A4422" s="12">
        <v>28</v>
      </c>
      <c r="B4422" s="14">
        <v>152</v>
      </c>
      <c r="C4422" s="12" t="s">
        <v>4557</v>
      </c>
      <c r="E4422" t="str">
        <f t="shared" si="69"/>
        <v>152-TORRELODONES</v>
      </c>
    </row>
    <row r="4423" spans="1:5" x14ac:dyDescent="0.3">
      <c r="A4423" s="12">
        <v>28</v>
      </c>
      <c r="B4423" s="14">
        <v>153</v>
      </c>
      <c r="C4423" s="12" t="s">
        <v>4558</v>
      </c>
      <c r="E4423" t="str">
        <f t="shared" si="69"/>
        <v>153-TORREMOCHA DE JARAMA</v>
      </c>
    </row>
    <row r="4424" spans="1:5" x14ac:dyDescent="0.3">
      <c r="A4424" s="12">
        <v>28</v>
      </c>
      <c r="B4424" s="14">
        <v>154</v>
      </c>
      <c r="C4424" s="12" t="s">
        <v>4559</v>
      </c>
      <c r="E4424" t="str">
        <f t="shared" si="69"/>
        <v>154-TORRES DE LA ALAMEDA</v>
      </c>
    </row>
    <row r="4425" spans="1:5" x14ac:dyDescent="0.3">
      <c r="A4425" s="12">
        <v>28</v>
      </c>
      <c r="B4425" s="14">
        <v>155</v>
      </c>
      <c r="C4425" s="12" t="s">
        <v>4560</v>
      </c>
      <c r="E4425" t="str">
        <f t="shared" si="69"/>
        <v>155-VALDARACETE</v>
      </c>
    </row>
    <row r="4426" spans="1:5" x14ac:dyDescent="0.3">
      <c r="A4426" s="12">
        <v>28</v>
      </c>
      <c r="B4426" s="14">
        <v>156</v>
      </c>
      <c r="C4426" s="12" t="s">
        <v>4561</v>
      </c>
      <c r="E4426" t="str">
        <f t="shared" si="69"/>
        <v>156-VALDEAVERO</v>
      </c>
    </row>
    <row r="4427" spans="1:5" x14ac:dyDescent="0.3">
      <c r="A4427" s="12">
        <v>28</v>
      </c>
      <c r="B4427" s="14">
        <v>157</v>
      </c>
      <c r="C4427" s="12" t="s">
        <v>4562</v>
      </c>
      <c r="E4427" t="str">
        <f t="shared" si="69"/>
        <v>157-VALDELAGUNA</v>
      </c>
    </row>
    <row r="4428" spans="1:5" x14ac:dyDescent="0.3">
      <c r="A4428" s="12">
        <v>28</v>
      </c>
      <c r="B4428" s="14">
        <v>158</v>
      </c>
      <c r="C4428" s="12" t="s">
        <v>4563</v>
      </c>
      <c r="E4428" t="str">
        <f t="shared" si="69"/>
        <v>158-VALDEMANCO</v>
      </c>
    </row>
    <row r="4429" spans="1:5" x14ac:dyDescent="0.3">
      <c r="A4429" s="12">
        <v>28</v>
      </c>
      <c r="B4429" s="14">
        <v>159</v>
      </c>
      <c r="C4429" s="12" t="s">
        <v>4564</v>
      </c>
      <c r="E4429" t="str">
        <f t="shared" si="69"/>
        <v>159-VALDEMAQUEDA</v>
      </c>
    </row>
    <row r="4430" spans="1:5" x14ac:dyDescent="0.3">
      <c r="A4430" s="12">
        <v>28</v>
      </c>
      <c r="B4430" s="14">
        <v>160</v>
      </c>
      <c r="C4430" s="12" t="s">
        <v>4565</v>
      </c>
      <c r="E4430" t="str">
        <f t="shared" si="69"/>
        <v>160-VALDEMORILLO</v>
      </c>
    </row>
    <row r="4431" spans="1:5" x14ac:dyDescent="0.3">
      <c r="A4431" s="12">
        <v>28</v>
      </c>
      <c r="B4431" s="14">
        <v>161</v>
      </c>
      <c r="C4431" s="12" t="s">
        <v>4566</v>
      </c>
      <c r="E4431" t="str">
        <f t="shared" si="69"/>
        <v>161-VALDEMORO</v>
      </c>
    </row>
    <row r="4432" spans="1:5" x14ac:dyDescent="0.3">
      <c r="A4432" s="12">
        <v>28</v>
      </c>
      <c r="B4432" s="14">
        <v>162</v>
      </c>
      <c r="C4432" s="12" t="s">
        <v>4567</v>
      </c>
      <c r="E4432" t="str">
        <f t="shared" si="69"/>
        <v>162-VALDEOLMOS-ALALPARDO</v>
      </c>
    </row>
    <row r="4433" spans="1:5" x14ac:dyDescent="0.3">
      <c r="A4433" s="12">
        <v>28</v>
      </c>
      <c r="B4433" s="14">
        <v>163</v>
      </c>
      <c r="C4433" s="12" t="s">
        <v>4568</v>
      </c>
      <c r="E4433" t="str">
        <f t="shared" si="69"/>
        <v>163-VALDEPIELAGOS</v>
      </c>
    </row>
    <row r="4434" spans="1:5" x14ac:dyDescent="0.3">
      <c r="A4434" s="12">
        <v>28</v>
      </c>
      <c r="B4434" s="14">
        <v>164</v>
      </c>
      <c r="C4434" s="12" t="s">
        <v>4569</v>
      </c>
      <c r="E4434" t="str">
        <f t="shared" si="69"/>
        <v>164-VALDETORRES DE JARAMA</v>
      </c>
    </row>
    <row r="4435" spans="1:5" x14ac:dyDescent="0.3">
      <c r="A4435" s="12">
        <v>28</v>
      </c>
      <c r="B4435" s="14">
        <v>165</v>
      </c>
      <c r="C4435" s="12" t="s">
        <v>4570</v>
      </c>
      <c r="E4435" t="str">
        <f t="shared" si="69"/>
        <v>165-VALDILECHA</v>
      </c>
    </row>
    <row r="4436" spans="1:5" x14ac:dyDescent="0.3">
      <c r="A4436" s="12">
        <v>28</v>
      </c>
      <c r="B4436" s="14">
        <v>166</v>
      </c>
      <c r="C4436" s="12" t="s">
        <v>4571</v>
      </c>
      <c r="E4436" t="str">
        <f t="shared" si="69"/>
        <v>166-VALVERDE DE ALCALA</v>
      </c>
    </row>
    <row r="4437" spans="1:5" x14ac:dyDescent="0.3">
      <c r="A4437" s="12">
        <v>28</v>
      </c>
      <c r="B4437" s="14">
        <v>167</v>
      </c>
      <c r="C4437" s="12" t="s">
        <v>4572</v>
      </c>
      <c r="E4437" t="str">
        <f t="shared" si="69"/>
        <v>167-VELILLA DE SAN ANTONIO</v>
      </c>
    </row>
    <row r="4438" spans="1:5" x14ac:dyDescent="0.3">
      <c r="A4438" s="12">
        <v>28</v>
      </c>
      <c r="B4438" s="14">
        <v>168</v>
      </c>
      <c r="C4438" s="12" t="s">
        <v>4573</v>
      </c>
      <c r="E4438" t="str">
        <f t="shared" si="69"/>
        <v>168-VELLON, EL</v>
      </c>
    </row>
    <row r="4439" spans="1:5" x14ac:dyDescent="0.3">
      <c r="A4439" s="12">
        <v>28</v>
      </c>
      <c r="B4439" s="14">
        <v>169</v>
      </c>
      <c r="C4439" s="12" t="s">
        <v>4574</v>
      </c>
      <c r="E4439" t="str">
        <f t="shared" si="69"/>
        <v>169-VENTURADA</v>
      </c>
    </row>
    <row r="4440" spans="1:5" x14ac:dyDescent="0.3">
      <c r="A4440" s="12">
        <v>28</v>
      </c>
      <c r="B4440" s="14">
        <v>170</v>
      </c>
      <c r="C4440" s="12" t="s">
        <v>4575</v>
      </c>
      <c r="E4440" t="str">
        <f t="shared" si="69"/>
        <v>170-VILLACONEJOS</v>
      </c>
    </row>
    <row r="4441" spans="1:5" x14ac:dyDescent="0.3">
      <c r="A4441" s="12">
        <v>28</v>
      </c>
      <c r="B4441" s="14">
        <v>171</v>
      </c>
      <c r="C4441" s="12" t="s">
        <v>4576</v>
      </c>
      <c r="E4441" t="str">
        <f t="shared" si="69"/>
        <v>171-VILLA DEL PRADO</v>
      </c>
    </row>
    <row r="4442" spans="1:5" x14ac:dyDescent="0.3">
      <c r="A4442" s="12">
        <v>28</v>
      </c>
      <c r="B4442" s="14">
        <v>172</v>
      </c>
      <c r="C4442" s="12" t="s">
        <v>4577</v>
      </c>
      <c r="E4442" t="str">
        <f t="shared" si="69"/>
        <v>172-VILLALBILLA</v>
      </c>
    </row>
    <row r="4443" spans="1:5" x14ac:dyDescent="0.3">
      <c r="A4443" s="12">
        <v>28</v>
      </c>
      <c r="B4443" s="14">
        <v>173</v>
      </c>
      <c r="C4443" s="12" t="s">
        <v>4578</v>
      </c>
      <c r="E4443" t="str">
        <f t="shared" si="69"/>
        <v>173-VILLAMANRIQUE DE TAJO</v>
      </c>
    </row>
    <row r="4444" spans="1:5" x14ac:dyDescent="0.3">
      <c r="A4444" s="12">
        <v>28</v>
      </c>
      <c r="B4444" s="14">
        <v>174</v>
      </c>
      <c r="C4444" s="12" t="s">
        <v>4579</v>
      </c>
      <c r="E4444" t="str">
        <f t="shared" si="69"/>
        <v>174-VILLAMANTA</v>
      </c>
    </row>
    <row r="4445" spans="1:5" x14ac:dyDescent="0.3">
      <c r="A4445" s="12">
        <v>28</v>
      </c>
      <c r="B4445" s="14">
        <v>175</v>
      </c>
      <c r="C4445" s="12" t="s">
        <v>4580</v>
      </c>
      <c r="E4445" t="str">
        <f t="shared" si="69"/>
        <v>175-VILLAMANTILLA</v>
      </c>
    </row>
    <row r="4446" spans="1:5" x14ac:dyDescent="0.3">
      <c r="A4446" s="12">
        <v>28</v>
      </c>
      <c r="B4446" s="14">
        <v>176</v>
      </c>
      <c r="C4446" s="12" t="s">
        <v>4581</v>
      </c>
      <c r="E4446" t="str">
        <f t="shared" si="69"/>
        <v>176-VILLANUEVA DE LA CAÑADA</v>
      </c>
    </row>
    <row r="4447" spans="1:5" x14ac:dyDescent="0.3">
      <c r="A4447" s="12">
        <v>28</v>
      </c>
      <c r="B4447" s="14">
        <v>177</v>
      </c>
      <c r="C4447" s="12" t="s">
        <v>4582</v>
      </c>
      <c r="E4447" t="str">
        <f t="shared" si="69"/>
        <v>177-VILLANUEVA DEL PARDILLO</v>
      </c>
    </row>
    <row r="4448" spans="1:5" x14ac:dyDescent="0.3">
      <c r="A4448" s="12">
        <v>28</v>
      </c>
      <c r="B4448" s="14">
        <v>178</v>
      </c>
      <c r="C4448" s="12" t="s">
        <v>4583</v>
      </c>
      <c r="E4448" t="str">
        <f t="shared" si="69"/>
        <v>178-VILLANUEVA DE PERALES</v>
      </c>
    </row>
    <row r="4449" spans="1:5" x14ac:dyDescent="0.3">
      <c r="A4449" s="12">
        <v>28</v>
      </c>
      <c r="B4449" s="14">
        <v>179</v>
      </c>
      <c r="C4449" s="12" t="s">
        <v>4584</v>
      </c>
      <c r="E4449" t="str">
        <f t="shared" si="69"/>
        <v>179-VILLAR DEL OLMO</v>
      </c>
    </row>
    <row r="4450" spans="1:5" x14ac:dyDescent="0.3">
      <c r="A4450" s="12">
        <v>28</v>
      </c>
      <c r="B4450" s="14">
        <v>180</v>
      </c>
      <c r="C4450" s="12" t="s">
        <v>4585</v>
      </c>
      <c r="E4450" t="str">
        <f t="shared" si="69"/>
        <v>180-VILLAREJO DE SALVANES</v>
      </c>
    </row>
    <row r="4451" spans="1:5" x14ac:dyDescent="0.3">
      <c r="A4451" s="12">
        <v>28</v>
      </c>
      <c r="B4451" s="14">
        <v>181</v>
      </c>
      <c r="C4451" s="12" t="s">
        <v>4586</v>
      </c>
      <c r="E4451" t="str">
        <f t="shared" si="69"/>
        <v>181-VILLAVICIOSA DE ODON</v>
      </c>
    </row>
    <row r="4452" spans="1:5" x14ac:dyDescent="0.3">
      <c r="A4452" s="12">
        <v>28</v>
      </c>
      <c r="B4452" s="14">
        <v>182</v>
      </c>
      <c r="C4452" s="12" t="s">
        <v>4587</v>
      </c>
      <c r="E4452" t="str">
        <f t="shared" si="69"/>
        <v>182-VILLAVIEJA DEL LOZOYA</v>
      </c>
    </row>
    <row r="4453" spans="1:5" x14ac:dyDescent="0.3">
      <c r="A4453" s="12">
        <v>28</v>
      </c>
      <c r="B4453" s="14">
        <v>183</v>
      </c>
      <c r="C4453" s="12" t="s">
        <v>4588</v>
      </c>
      <c r="E4453" t="str">
        <f t="shared" si="69"/>
        <v>183-ZARZALEJO</v>
      </c>
    </row>
    <row r="4454" spans="1:5" x14ac:dyDescent="0.3">
      <c r="A4454" s="12">
        <v>28</v>
      </c>
      <c r="B4454" s="14">
        <v>901</v>
      </c>
      <c r="C4454" s="12" t="s">
        <v>4589</v>
      </c>
      <c r="E4454" t="str">
        <f t="shared" si="69"/>
        <v>901-LOZOYUELA-NAVAS-SIETEIGLESIAS</v>
      </c>
    </row>
    <row r="4455" spans="1:5" x14ac:dyDescent="0.3">
      <c r="A4455" s="12">
        <v>28</v>
      </c>
      <c r="B4455" s="14">
        <v>902</v>
      </c>
      <c r="C4455" s="12" t="s">
        <v>4590</v>
      </c>
      <c r="E4455" t="str">
        <f t="shared" si="69"/>
        <v>902-PUENTES VIEJAS</v>
      </c>
    </row>
    <row r="4456" spans="1:5" x14ac:dyDescent="0.3">
      <c r="A4456" s="12">
        <v>28</v>
      </c>
      <c r="B4456" s="14">
        <v>903</v>
      </c>
      <c r="C4456" s="12" t="s">
        <v>4591</v>
      </c>
      <c r="E4456" t="str">
        <f t="shared" si="69"/>
        <v>903-TRES CANTOS</v>
      </c>
    </row>
    <row r="4457" spans="1:5" x14ac:dyDescent="0.3">
      <c r="A4457" s="12">
        <v>29</v>
      </c>
      <c r="B4457" s="14">
        <v>1</v>
      </c>
      <c r="C4457" s="12" t="s">
        <v>4592</v>
      </c>
      <c r="E4457" t="str">
        <f t="shared" si="69"/>
        <v>1-ALAMEDA</v>
      </c>
    </row>
    <row r="4458" spans="1:5" x14ac:dyDescent="0.3">
      <c r="A4458" s="12">
        <v>29</v>
      </c>
      <c r="B4458" s="14">
        <v>2</v>
      </c>
      <c r="C4458" s="12" t="s">
        <v>4593</v>
      </c>
      <c r="E4458" t="str">
        <f t="shared" si="69"/>
        <v>2-ALCAUCIN</v>
      </c>
    </row>
    <row r="4459" spans="1:5" x14ac:dyDescent="0.3">
      <c r="A4459" s="12">
        <v>29</v>
      </c>
      <c r="B4459" s="14">
        <v>3</v>
      </c>
      <c r="C4459" s="12" t="s">
        <v>4594</v>
      </c>
      <c r="E4459" t="str">
        <f t="shared" si="69"/>
        <v>3-ALFARNATE</v>
      </c>
    </row>
    <row r="4460" spans="1:5" x14ac:dyDescent="0.3">
      <c r="A4460" s="12">
        <v>29</v>
      </c>
      <c r="B4460" s="14">
        <v>4</v>
      </c>
      <c r="C4460" s="12" t="s">
        <v>4595</v>
      </c>
      <c r="E4460" t="str">
        <f t="shared" si="69"/>
        <v>4-ALFARNATEJO</v>
      </c>
    </row>
    <row r="4461" spans="1:5" x14ac:dyDescent="0.3">
      <c r="A4461" s="12">
        <v>29</v>
      </c>
      <c r="B4461" s="14">
        <v>5</v>
      </c>
      <c r="C4461" s="12" t="s">
        <v>4596</v>
      </c>
      <c r="E4461" t="str">
        <f t="shared" si="69"/>
        <v>5-ALGARROBO</v>
      </c>
    </row>
    <row r="4462" spans="1:5" x14ac:dyDescent="0.3">
      <c r="A4462" s="12">
        <v>29</v>
      </c>
      <c r="B4462" s="14">
        <v>6</v>
      </c>
      <c r="C4462" s="12" t="s">
        <v>4597</v>
      </c>
      <c r="E4462" t="str">
        <f t="shared" si="69"/>
        <v>6-ALGATOCIN</v>
      </c>
    </row>
    <row r="4463" spans="1:5" x14ac:dyDescent="0.3">
      <c r="A4463" s="12">
        <v>29</v>
      </c>
      <c r="B4463" s="14">
        <v>7</v>
      </c>
      <c r="C4463" s="12" t="s">
        <v>4598</v>
      </c>
      <c r="E4463" t="str">
        <f t="shared" si="69"/>
        <v>7-ALHAURIN DE LA TORRE</v>
      </c>
    </row>
    <row r="4464" spans="1:5" x14ac:dyDescent="0.3">
      <c r="A4464" s="12">
        <v>29</v>
      </c>
      <c r="B4464" s="14">
        <v>8</v>
      </c>
      <c r="C4464" s="12" t="s">
        <v>4599</v>
      </c>
      <c r="E4464" t="str">
        <f t="shared" si="69"/>
        <v>8-ALHAURIN EL GRANDE</v>
      </c>
    </row>
    <row r="4465" spans="1:5" x14ac:dyDescent="0.3">
      <c r="A4465" s="12">
        <v>29</v>
      </c>
      <c r="B4465" s="14">
        <v>9</v>
      </c>
      <c r="C4465" s="12" t="s">
        <v>4600</v>
      </c>
      <c r="E4465" t="str">
        <f t="shared" si="69"/>
        <v>9-ALMACHAR</v>
      </c>
    </row>
    <row r="4466" spans="1:5" x14ac:dyDescent="0.3">
      <c r="A4466" s="12">
        <v>29</v>
      </c>
      <c r="B4466" s="14">
        <v>10</v>
      </c>
      <c r="C4466" s="12" t="s">
        <v>4601</v>
      </c>
      <c r="E4466" t="str">
        <f t="shared" si="69"/>
        <v>10-ALMARGEN</v>
      </c>
    </row>
    <row r="4467" spans="1:5" x14ac:dyDescent="0.3">
      <c r="A4467" s="12">
        <v>29</v>
      </c>
      <c r="B4467" s="14">
        <v>11</v>
      </c>
      <c r="C4467" s="12" t="s">
        <v>4602</v>
      </c>
      <c r="E4467" t="str">
        <f t="shared" si="69"/>
        <v>11-ALMOGIA</v>
      </c>
    </row>
    <row r="4468" spans="1:5" x14ac:dyDescent="0.3">
      <c r="A4468" s="12">
        <v>29</v>
      </c>
      <c r="B4468" s="14">
        <v>12</v>
      </c>
      <c r="C4468" s="12" t="s">
        <v>4603</v>
      </c>
      <c r="E4468" t="str">
        <f t="shared" si="69"/>
        <v>12-ALORA</v>
      </c>
    </row>
    <row r="4469" spans="1:5" x14ac:dyDescent="0.3">
      <c r="A4469" s="12">
        <v>29</v>
      </c>
      <c r="B4469" s="14">
        <v>13</v>
      </c>
      <c r="C4469" s="12" t="s">
        <v>4604</v>
      </c>
      <c r="E4469" t="str">
        <f t="shared" si="69"/>
        <v>13-ALOZAINA</v>
      </c>
    </row>
    <row r="4470" spans="1:5" x14ac:dyDescent="0.3">
      <c r="A4470" s="12">
        <v>29</v>
      </c>
      <c r="B4470" s="14">
        <v>14</v>
      </c>
      <c r="C4470" s="12" t="s">
        <v>4605</v>
      </c>
      <c r="E4470" t="str">
        <f t="shared" si="69"/>
        <v>14-ALPANDEIRE</v>
      </c>
    </row>
    <row r="4471" spans="1:5" x14ac:dyDescent="0.3">
      <c r="A4471" s="12">
        <v>29</v>
      </c>
      <c r="B4471" s="14">
        <v>15</v>
      </c>
      <c r="C4471" s="12" t="s">
        <v>4606</v>
      </c>
      <c r="E4471" t="str">
        <f t="shared" si="69"/>
        <v>15-ANTEQUERA</v>
      </c>
    </row>
    <row r="4472" spans="1:5" x14ac:dyDescent="0.3">
      <c r="A4472" s="12">
        <v>29</v>
      </c>
      <c r="B4472" s="14">
        <v>16</v>
      </c>
      <c r="C4472" s="12" t="s">
        <v>4607</v>
      </c>
      <c r="E4472" t="str">
        <f t="shared" si="69"/>
        <v>16-ARCHEZ</v>
      </c>
    </row>
    <row r="4473" spans="1:5" x14ac:dyDescent="0.3">
      <c r="A4473" s="12">
        <v>29</v>
      </c>
      <c r="B4473" s="14">
        <v>17</v>
      </c>
      <c r="C4473" s="12" t="s">
        <v>4608</v>
      </c>
      <c r="E4473" t="str">
        <f t="shared" si="69"/>
        <v>17-ARCHIDONA</v>
      </c>
    </row>
    <row r="4474" spans="1:5" x14ac:dyDescent="0.3">
      <c r="A4474" s="12">
        <v>29</v>
      </c>
      <c r="B4474" s="14">
        <v>18</v>
      </c>
      <c r="C4474" s="12" t="s">
        <v>4609</v>
      </c>
      <c r="E4474" t="str">
        <f t="shared" si="69"/>
        <v>18-ARDALES</v>
      </c>
    </row>
    <row r="4475" spans="1:5" x14ac:dyDescent="0.3">
      <c r="A4475" s="12">
        <v>29</v>
      </c>
      <c r="B4475" s="14">
        <v>19</v>
      </c>
      <c r="C4475" s="12" t="s">
        <v>4610</v>
      </c>
      <c r="E4475" t="str">
        <f t="shared" si="69"/>
        <v>19-ARENAS</v>
      </c>
    </row>
    <row r="4476" spans="1:5" x14ac:dyDescent="0.3">
      <c r="A4476" s="12">
        <v>29</v>
      </c>
      <c r="B4476" s="14">
        <v>20</v>
      </c>
      <c r="C4476" s="12" t="s">
        <v>4611</v>
      </c>
      <c r="E4476" t="str">
        <f t="shared" si="69"/>
        <v>20-ARRIATE</v>
      </c>
    </row>
    <row r="4477" spans="1:5" x14ac:dyDescent="0.3">
      <c r="A4477" s="12">
        <v>29</v>
      </c>
      <c r="B4477" s="14">
        <v>21</v>
      </c>
      <c r="C4477" s="12" t="s">
        <v>4612</v>
      </c>
      <c r="E4477" t="str">
        <f t="shared" si="69"/>
        <v>21-ATAJATE</v>
      </c>
    </row>
    <row r="4478" spans="1:5" x14ac:dyDescent="0.3">
      <c r="A4478" s="12">
        <v>29</v>
      </c>
      <c r="B4478" s="14">
        <v>22</v>
      </c>
      <c r="C4478" s="12" t="s">
        <v>4613</v>
      </c>
      <c r="E4478" t="str">
        <f t="shared" si="69"/>
        <v>22-BENADALID</v>
      </c>
    </row>
    <row r="4479" spans="1:5" x14ac:dyDescent="0.3">
      <c r="A4479" s="12">
        <v>29</v>
      </c>
      <c r="B4479" s="14">
        <v>23</v>
      </c>
      <c r="C4479" s="12" t="s">
        <v>4614</v>
      </c>
      <c r="E4479" t="str">
        <f t="shared" si="69"/>
        <v>23-BENAHAVIS</v>
      </c>
    </row>
    <row r="4480" spans="1:5" x14ac:dyDescent="0.3">
      <c r="A4480" s="12">
        <v>29</v>
      </c>
      <c r="B4480" s="14">
        <v>24</v>
      </c>
      <c r="C4480" s="12" t="s">
        <v>4615</v>
      </c>
      <c r="E4480" t="str">
        <f t="shared" si="69"/>
        <v>24-BENALAURIA</v>
      </c>
    </row>
    <row r="4481" spans="1:5" x14ac:dyDescent="0.3">
      <c r="A4481" s="12">
        <v>29</v>
      </c>
      <c r="B4481" s="14">
        <v>25</v>
      </c>
      <c r="C4481" s="12" t="s">
        <v>4616</v>
      </c>
      <c r="E4481" t="str">
        <f t="shared" si="69"/>
        <v>25-BENALMADENA</v>
      </c>
    </row>
    <row r="4482" spans="1:5" x14ac:dyDescent="0.3">
      <c r="A4482" s="12">
        <v>29</v>
      </c>
      <c r="B4482" s="14">
        <v>26</v>
      </c>
      <c r="C4482" s="12" t="s">
        <v>4617</v>
      </c>
      <c r="E4482" t="str">
        <f t="shared" si="69"/>
        <v>26-BENAMARGOSA</v>
      </c>
    </row>
    <row r="4483" spans="1:5" x14ac:dyDescent="0.3">
      <c r="A4483" s="12">
        <v>29</v>
      </c>
      <c r="B4483" s="14">
        <v>27</v>
      </c>
      <c r="C4483" s="12" t="s">
        <v>4618</v>
      </c>
      <c r="E4483" t="str">
        <f t="shared" ref="E4483:E4546" si="70">CONCATENATE(B4483,"-",C4483)</f>
        <v>27-BENAMOCARRA</v>
      </c>
    </row>
    <row r="4484" spans="1:5" x14ac:dyDescent="0.3">
      <c r="A4484" s="12">
        <v>29</v>
      </c>
      <c r="B4484" s="14">
        <v>28</v>
      </c>
      <c r="C4484" s="12" t="s">
        <v>4619</v>
      </c>
      <c r="E4484" t="str">
        <f t="shared" si="70"/>
        <v>28-BENAOJAN</v>
      </c>
    </row>
    <row r="4485" spans="1:5" x14ac:dyDescent="0.3">
      <c r="A4485" s="12">
        <v>29</v>
      </c>
      <c r="B4485" s="14">
        <v>29</v>
      </c>
      <c r="C4485" s="12" t="s">
        <v>4620</v>
      </c>
      <c r="E4485" t="str">
        <f t="shared" si="70"/>
        <v>29-BENARRABA</v>
      </c>
    </row>
    <row r="4486" spans="1:5" x14ac:dyDescent="0.3">
      <c r="A4486" s="12">
        <v>29</v>
      </c>
      <c r="B4486" s="14">
        <v>30</v>
      </c>
      <c r="C4486" s="12" t="s">
        <v>4621</v>
      </c>
      <c r="E4486" t="str">
        <f t="shared" si="70"/>
        <v>30-BORGE, EL</v>
      </c>
    </row>
    <row r="4487" spans="1:5" x14ac:dyDescent="0.3">
      <c r="A4487" s="12">
        <v>29</v>
      </c>
      <c r="B4487" s="14">
        <v>31</v>
      </c>
      <c r="C4487" s="12" t="s">
        <v>4622</v>
      </c>
      <c r="E4487" t="str">
        <f t="shared" si="70"/>
        <v>31-BURGO, EL</v>
      </c>
    </row>
    <row r="4488" spans="1:5" x14ac:dyDescent="0.3">
      <c r="A4488" s="12">
        <v>29</v>
      </c>
      <c r="B4488" s="14">
        <v>32</v>
      </c>
      <c r="C4488" s="12" t="s">
        <v>4623</v>
      </c>
      <c r="E4488" t="str">
        <f t="shared" si="70"/>
        <v>32-CAMPILLOS</v>
      </c>
    </row>
    <row r="4489" spans="1:5" x14ac:dyDescent="0.3">
      <c r="A4489" s="12">
        <v>29</v>
      </c>
      <c r="B4489" s="14">
        <v>33</v>
      </c>
      <c r="C4489" s="12" t="s">
        <v>4624</v>
      </c>
      <c r="E4489" t="str">
        <f t="shared" si="70"/>
        <v>33-CANILLAS DE ACEITUNO</v>
      </c>
    </row>
    <row r="4490" spans="1:5" x14ac:dyDescent="0.3">
      <c r="A4490" s="12">
        <v>29</v>
      </c>
      <c r="B4490" s="14">
        <v>34</v>
      </c>
      <c r="C4490" s="12" t="s">
        <v>4625</v>
      </c>
      <c r="E4490" t="str">
        <f t="shared" si="70"/>
        <v>34-CANILLAS DE ALBAIDA</v>
      </c>
    </row>
    <row r="4491" spans="1:5" x14ac:dyDescent="0.3">
      <c r="A4491" s="12">
        <v>29</v>
      </c>
      <c r="B4491" s="14">
        <v>35</v>
      </c>
      <c r="C4491" s="12" t="s">
        <v>4626</v>
      </c>
      <c r="E4491" t="str">
        <f t="shared" si="70"/>
        <v>35-CAÑETE LA REAL</v>
      </c>
    </row>
    <row r="4492" spans="1:5" x14ac:dyDescent="0.3">
      <c r="A4492" s="12">
        <v>29</v>
      </c>
      <c r="B4492" s="14">
        <v>36</v>
      </c>
      <c r="C4492" s="12" t="s">
        <v>4627</v>
      </c>
      <c r="E4492" t="str">
        <f t="shared" si="70"/>
        <v>36-CARRATRACA</v>
      </c>
    </row>
    <row r="4493" spans="1:5" x14ac:dyDescent="0.3">
      <c r="A4493" s="12">
        <v>29</v>
      </c>
      <c r="B4493" s="14">
        <v>37</v>
      </c>
      <c r="C4493" s="12" t="s">
        <v>4628</v>
      </c>
      <c r="E4493" t="str">
        <f t="shared" si="70"/>
        <v>37-CARTAJIMA</v>
      </c>
    </row>
    <row r="4494" spans="1:5" x14ac:dyDescent="0.3">
      <c r="A4494" s="12">
        <v>29</v>
      </c>
      <c r="B4494" s="14">
        <v>38</v>
      </c>
      <c r="C4494" s="12" t="s">
        <v>4629</v>
      </c>
      <c r="E4494" t="str">
        <f t="shared" si="70"/>
        <v>38-CARTAMA</v>
      </c>
    </row>
    <row r="4495" spans="1:5" x14ac:dyDescent="0.3">
      <c r="A4495" s="12">
        <v>29</v>
      </c>
      <c r="B4495" s="14">
        <v>39</v>
      </c>
      <c r="C4495" s="12" t="s">
        <v>4630</v>
      </c>
      <c r="E4495" t="str">
        <f t="shared" si="70"/>
        <v>39-CASABERMEJA</v>
      </c>
    </row>
    <row r="4496" spans="1:5" x14ac:dyDescent="0.3">
      <c r="A4496" s="12">
        <v>29</v>
      </c>
      <c r="B4496" s="14">
        <v>40</v>
      </c>
      <c r="C4496" s="12" t="s">
        <v>4631</v>
      </c>
      <c r="E4496" t="str">
        <f t="shared" si="70"/>
        <v>40-CASARABONELA</v>
      </c>
    </row>
    <row r="4497" spans="1:5" x14ac:dyDescent="0.3">
      <c r="A4497" s="12">
        <v>29</v>
      </c>
      <c r="B4497" s="14">
        <v>41</v>
      </c>
      <c r="C4497" s="12" t="s">
        <v>4632</v>
      </c>
      <c r="E4497" t="str">
        <f t="shared" si="70"/>
        <v>41-CASARES</v>
      </c>
    </row>
    <row r="4498" spans="1:5" x14ac:dyDescent="0.3">
      <c r="A4498" s="12">
        <v>29</v>
      </c>
      <c r="B4498" s="14">
        <v>42</v>
      </c>
      <c r="C4498" s="12" t="s">
        <v>4633</v>
      </c>
      <c r="E4498" t="str">
        <f t="shared" si="70"/>
        <v>42-COIN</v>
      </c>
    </row>
    <row r="4499" spans="1:5" x14ac:dyDescent="0.3">
      <c r="A4499" s="12">
        <v>29</v>
      </c>
      <c r="B4499" s="14">
        <v>43</v>
      </c>
      <c r="C4499" s="12" t="s">
        <v>4634</v>
      </c>
      <c r="E4499" t="str">
        <f t="shared" si="70"/>
        <v>43-COLMENAR</v>
      </c>
    </row>
    <row r="4500" spans="1:5" x14ac:dyDescent="0.3">
      <c r="A4500" s="12">
        <v>29</v>
      </c>
      <c r="B4500" s="14">
        <v>44</v>
      </c>
      <c r="C4500" s="12" t="s">
        <v>4635</v>
      </c>
      <c r="E4500" t="str">
        <f t="shared" si="70"/>
        <v>44-COMARES</v>
      </c>
    </row>
    <row r="4501" spans="1:5" x14ac:dyDescent="0.3">
      <c r="A4501" s="12">
        <v>29</v>
      </c>
      <c r="B4501" s="14">
        <v>45</v>
      </c>
      <c r="C4501" s="12" t="s">
        <v>4636</v>
      </c>
      <c r="E4501" t="str">
        <f t="shared" si="70"/>
        <v>45-COMPETA</v>
      </c>
    </row>
    <row r="4502" spans="1:5" x14ac:dyDescent="0.3">
      <c r="A4502" s="12">
        <v>29</v>
      </c>
      <c r="B4502" s="14">
        <v>46</v>
      </c>
      <c r="C4502" s="12" t="s">
        <v>4637</v>
      </c>
      <c r="E4502" t="str">
        <f t="shared" si="70"/>
        <v>46-CORTES DE LA FRONTERA</v>
      </c>
    </row>
    <row r="4503" spans="1:5" x14ac:dyDescent="0.3">
      <c r="A4503" s="12">
        <v>29</v>
      </c>
      <c r="B4503" s="14">
        <v>47</v>
      </c>
      <c r="C4503" s="12" t="s">
        <v>4638</v>
      </c>
      <c r="E4503" t="str">
        <f t="shared" si="70"/>
        <v>47-CUEVAS BAJAS</v>
      </c>
    </row>
    <row r="4504" spans="1:5" x14ac:dyDescent="0.3">
      <c r="A4504" s="12">
        <v>29</v>
      </c>
      <c r="B4504" s="14">
        <v>48</v>
      </c>
      <c r="C4504" s="12" t="s">
        <v>4639</v>
      </c>
      <c r="E4504" t="str">
        <f t="shared" si="70"/>
        <v>48-CUEVAS DEL BECERRO</v>
      </c>
    </row>
    <row r="4505" spans="1:5" x14ac:dyDescent="0.3">
      <c r="A4505" s="12">
        <v>29</v>
      </c>
      <c r="B4505" s="14">
        <v>49</v>
      </c>
      <c r="C4505" s="12" t="s">
        <v>4640</v>
      </c>
      <c r="E4505" t="str">
        <f t="shared" si="70"/>
        <v>49-CUEVAS DE SAN MARCOS</v>
      </c>
    </row>
    <row r="4506" spans="1:5" x14ac:dyDescent="0.3">
      <c r="A4506" s="12">
        <v>29</v>
      </c>
      <c r="B4506" s="14">
        <v>50</v>
      </c>
      <c r="C4506" s="12" t="s">
        <v>4641</v>
      </c>
      <c r="E4506" t="str">
        <f t="shared" si="70"/>
        <v>50-CUTAR</v>
      </c>
    </row>
    <row r="4507" spans="1:5" x14ac:dyDescent="0.3">
      <c r="A4507" s="12">
        <v>29</v>
      </c>
      <c r="B4507" s="14">
        <v>51</v>
      </c>
      <c r="C4507" s="12" t="s">
        <v>4642</v>
      </c>
      <c r="E4507" t="str">
        <f t="shared" si="70"/>
        <v>51-ESTEPONA</v>
      </c>
    </row>
    <row r="4508" spans="1:5" x14ac:dyDescent="0.3">
      <c r="A4508" s="12">
        <v>29</v>
      </c>
      <c r="B4508" s="14">
        <v>52</v>
      </c>
      <c r="C4508" s="12" t="s">
        <v>4643</v>
      </c>
      <c r="E4508" t="str">
        <f t="shared" si="70"/>
        <v>52-FARAJAN</v>
      </c>
    </row>
    <row r="4509" spans="1:5" x14ac:dyDescent="0.3">
      <c r="A4509" s="12">
        <v>29</v>
      </c>
      <c r="B4509" s="14">
        <v>53</v>
      </c>
      <c r="C4509" s="12" t="s">
        <v>4644</v>
      </c>
      <c r="E4509" t="str">
        <f t="shared" si="70"/>
        <v>53-FRIGILIANA</v>
      </c>
    </row>
    <row r="4510" spans="1:5" x14ac:dyDescent="0.3">
      <c r="A4510" s="12">
        <v>29</v>
      </c>
      <c r="B4510" s="14">
        <v>54</v>
      </c>
      <c r="C4510" s="12" t="s">
        <v>4645</v>
      </c>
      <c r="E4510" t="str">
        <f t="shared" si="70"/>
        <v>54-FUENGIROLA</v>
      </c>
    </row>
    <row r="4511" spans="1:5" x14ac:dyDescent="0.3">
      <c r="A4511" s="12">
        <v>29</v>
      </c>
      <c r="B4511" s="14">
        <v>55</v>
      </c>
      <c r="C4511" s="12" t="s">
        <v>4646</v>
      </c>
      <c r="E4511" t="str">
        <f t="shared" si="70"/>
        <v>55-FUENTE DE PIEDRA</v>
      </c>
    </row>
    <row r="4512" spans="1:5" x14ac:dyDescent="0.3">
      <c r="A4512" s="12">
        <v>29</v>
      </c>
      <c r="B4512" s="14">
        <v>56</v>
      </c>
      <c r="C4512" s="12" t="s">
        <v>4647</v>
      </c>
      <c r="E4512" t="str">
        <f t="shared" si="70"/>
        <v>56-GAUCIN</v>
      </c>
    </row>
    <row r="4513" spans="1:5" x14ac:dyDescent="0.3">
      <c r="A4513" s="12">
        <v>29</v>
      </c>
      <c r="B4513" s="14">
        <v>57</v>
      </c>
      <c r="C4513" s="12" t="s">
        <v>4648</v>
      </c>
      <c r="E4513" t="str">
        <f t="shared" si="70"/>
        <v>57-GENALGUACIL</v>
      </c>
    </row>
    <row r="4514" spans="1:5" x14ac:dyDescent="0.3">
      <c r="A4514" s="12">
        <v>29</v>
      </c>
      <c r="B4514" s="14">
        <v>58</v>
      </c>
      <c r="C4514" s="12" t="s">
        <v>4649</v>
      </c>
      <c r="E4514" t="str">
        <f t="shared" si="70"/>
        <v>58-GUARO</v>
      </c>
    </row>
    <row r="4515" spans="1:5" x14ac:dyDescent="0.3">
      <c r="A4515" s="12">
        <v>29</v>
      </c>
      <c r="B4515" s="14">
        <v>59</v>
      </c>
      <c r="C4515" s="12" t="s">
        <v>4650</v>
      </c>
      <c r="E4515" t="str">
        <f t="shared" si="70"/>
        <v>59-HUMILLADERO</v>
      </c>
    </row>
    <row r="4516" spans="1:5" x14ac:dyDescent="0.3">
      <c r="A4516" s="12">
        <v>29</v>
      </c>
      <c r="B4516" s="14">
        <v>60</v>
      </c>
      <c r="C4516" s="12" t="s">
        <v>4651</v>
      </c>
      <c r="E4516" t="str">
        <f t="shared" si="70"/>
        <v>60-IGUALEJA</v>
      </c>
    </row>
    <row r="4517" spans="1:5" x14ac:dyDescent="0.3">
      <c r="A4517" s="12">
        <v>29</v>
      </c>
      <c r="B4517" s="14">
        <v>61</v>
      </c>
      <c r="C4517" s="12" t="s">
        <v>4652</v>
      </c>
      <c r="E4517" t="str">
        <f t="shared" si="70"/>
        <v>61-ISTAN</v>
      </c>
    </row>
    <row r="4518" spans="1:5" x14ac:dyDescent="0.3">
      <c r="A4518" s="12">
        <v>29</v>
      </c>
      <c r="B4518" s="14">
        <v>62</v>
      </c>
      <c r="C4518" s="12" t="s">
        <v>4653</v>
      </c>
      <c r="E4518" t="str">
        <f t="shared" si="70"/>
        <v>62-IZNATE</v>
      </c>
    </row>
    <row r="4519" spans="1:5" x14ac:dyDescent="0.3">
      <c r="A4519" s="12">
        <v>29</v>
      </c>
      <c r="B4519" s="14">
        <v>63</v>
      </c>
      <c r="C4519" s="12" t="s">
        <v>4654</v>
      </c>
      <c r="E4519" t="str">
        <f t="shared" si="70"/>
        <v>63-JIMERA DE LIBAR</v>
      </c>
    </row>
    <row r="4520" spans="1:5" x14ac:dyDescent="0.3">
      <c r="A4520" s="12">
        <v>29</v>
      </c>
      <c r="B4520" s="14">
        <v>64</v>
      </c>
      <c r="C4520" s="12" t="s">
        <v>4655</v>
      </c>
      <c r="E4520" t="str">
        <f t="shared" si="70"/>
        <v>64-JUBRIQUE</v>
      </c>
    </row>
    <row r="4521" spans="1:5" x14ac:dyDescent="0.3">
      <c r="A4521" s="12">
        <v>29</v>
      </c>
      <c r="B4521" s="14">
        <v>65</v>
      </c>
      <c r="C4521" s="12" t="s">
        <v>4656</v>
      </c>
      <c r="E4521" t="str">
        <f t="shared" si="70"/>
        <v>65-JUZCAR</v>
      </c>
    </row>
    <row r="4522" spans="1:5" x14ac:dyDescent="0.3">
      <c r="A4522" s="12">
        <v>29</v>
      </c>
      <c r="B4522" s="14">
        <v>66</v>
      </c>
      <c r="C4522" s="12" t="s">
        <v>4657</v>
      </c>
      <c r="E4522" t="str">
        <f t="shared" si="70"/>
        <v>66-MACHARAVIAYA</v>
      </c>
    </row>
    <row r="4523" spans="1:5" x14ac:dyDescent="0.3">
      <c r="A4523" s="12">
        <v>29</v>
      </c>
      <c r="B4523" s="14">
        <v>67</v>
      </c>
      <c r="C4523" s="12" t="s">
        <v>137</v>
      </c>
      <c r="E4523" t="str">
        <f t="shared" si="70"/>
        <v>67-MALAGA</v>
      </c>
    </row>
    <row r="4524" spans="1:5" x14ac:dyDescent="0.3">
      <c r="A4524" s="12">
        <v>29</v>
      </c>
      <c r="B4524" s="14">
        <v>68</v>
      </c>
      <c r="C4524" s="12" t="s">
        <v>4658</v>
      </c>
      <c r="E4524" t="str">
        <f t="shared" si="70"/>
        <v>68-MANILVA</v>
      </c>
    </row>
    <row r="4525" spans="1:5" x14ac:dyDescent="0.3">
      <c r="A4525" s="12">
        <v>29</v>
      </c>
      <c r="B4525" s="14">
        <v>69</v>
      </c>
      <c r="C4525" s="12" t="s">
        <v>4659</v>
      </c>
      <c r="E4525" t="str">
        <f t="shared" si="70"/>
        <v>69-MARBELLA</v>
      </c>
    </row>
    <row r="4526" spans="1:5" x14ac:dyDescent="0.3">
      <c r="A4526" s="12">
        <v>29</v>
      </c>
      <c r="B4526" s="14">
        <v>70</v>
      </c>
      <c r="C4526" s="12" t="s">
        <v>4660</v>
      </c>
      <c r="E4526" t="str">
        <f t="shared" si="70"/>
        <v>70-MIJAS</v>
      </c>
    </row>
    <row r="4527" spans="1:5" x14ac:dyDescent="0.3">
      <c r="A4527" s="12">
        <v>29</v>
      </c>
      <c r="B4527" s="14">
        <v>71</v>
      </c>
      <c r="C4527" s="12" t="s">
        <v>4661</v>
      </c>
      <c r="E4527" t="str">
        <f t="shared" si="70"/>
        <v>71-MOCLINEJO</v>
      </c>
    </row>
    <row r="4528" spans="1:5" x14ac:dyDescent="0.3">
      <c r="A4528" s="12">
        <v>29</v>
      </c>
      <c r="B4528" s="14">
        <v>72</v>
      </c>
      <c r="C4528" s="12" t="s">
        <v>4662</v>
      </c>
      <c r="E4528" t="str">
        <f t="shared" si="70"/>
        <v>72-MOLLINA</v>
      </c>
    </row>
    <row r="4529" spans="1:5" x14ac:dyDescent="0.3">
      <c r="A4529" s="12">
        <v>29</v>
      </c>
      <c r="B4529" s="14">
        <v>73</v>
      </c>
      <c r="C4529" s="12" t="s">
        <v>4663</v>
      </c>
      <c r="E4529" t="str">
        <f t="shared" si="70"/>
        <v>73-MONDA</v>
      </c>
    </row>
    <row r="4530" spans="1:5" x14ac:dyDescent="0.3">
      <c r="A4530" s="12">
        <v>29</v>
      </c>
      <c r="B4530" s="14">
        <v>74</v>
      </c>
      <c r="C4530" s="12" t="s">
        <v>4664</v>
      </c>
      <c r="E4530" t="str">
        <f t="shared" si="70"/>
        <v>74-MONTEJAQUE</v>
      </c>
    </row>
    <row r="4531" spans="1:5" x14ac:dyDescent="0.3">
      <c r="A4531" s="12">
        <v>29</v>
      </c>
      <c r="B4531" s="14">
        <v>75</v>
      </c>
      <c r="C4531" s="12" t="s">
        <v>4665</v>
      </c>
      <c r="E4531" t="str">
        <f t="shared" si="70"/>
        <v>75-NERJA</v>
      </c>
    </row>
    <row r="4532" spans="1:5" x14ac:dyDescent="0.3">
      <c r="A4532" s="12">
        <v>29</v>
      </c>
      <c r="B4532" s="14">
        <v>76</v>
      </c>
      <c r="C4532" s="12" t="s">
        <v>4666</v>
      </c>
      <c r="E4532" t="str">
        <f t="shared" si="70"/>
        <v>76-OJEN</v>
      </c>
    </row>
    <row r="4533" spans="1:5" x14ac:dyDescent="0.3">
      <c r="A4533" s="12">
        <v>29</v>
      </c>
      <c r="B4533" s="14">
        <v>77</v>
      </c>
      <c r="C4533" s="12" t="s">
        <v>4667</v>
      </c>
      <c r="E4533" t="str">
        <f t="shared" si="70"/>
        <v>77-PARAUTA</v>
      </c>
    </row>
    <row r="4534" spans="1:5" x14ac:dyDescent="0.3">
      <c r="A4534" s="12">
        <v>29</v>
      </c>
      <c r="B4534" s="14">
        <v>79</v>
      </c>
      <c r="C4534" s="12" t="s">
        <v>4668</v>
      </c>
      <c r="E4534" t="str">
        <f t="shared" si="70"/>
        <v>79-PERIANA</v>
      </c>
    </row>
    <row r="4535" spans="1:5" x14ac:dyDescent="0.3">
      <c r="A4535" s="12">
        <v>29</v>
      </c>
      <c r="B4535" s="14">
        <v>80</v>
      </c>
      <c r="C4535" s="12" t="s">
        <v>4669</v>
      </c>
      <c r="E4535" t="str">
        <f t="shared" si="70"/>
        <v>80-PIZARRA</v>
      </c>
    </row>
    <row r="4536" spans="1:5" x14ac:dyDescent="0.3">
      <c r="A4536" s="12">
        <v>29</v>
      </c>
      <c r="B4536" s="14">
        <v>81</v>
      </c>
      <c r="C4536" s="12" t="s">
        <v>4670</v>
      </c>
      <c r="E4536" t="str">
        <f t="shared" si="70"/>
        <v>81-PUJERRA</v>
      </c>
    </row>
    <row r="4537" spans="1:5" x14ac:dyDescent="0.3">
      <c r="A4537" s="12">
        <v>29</v>
      </c>
      <c r="B4537" s="14">
        <v>82</v>
      </c>
      <c r="C4537" s="12" t="s">
        <v>4671</v>
      </c>
      <c r="E4537" t="str">
        <f t="shared" si="70"/>
        <v>82-RINCON DE LA VICTORIA</v>
      </c>
    </row>
    <row r="4538" spans="1:5" x14ac:dyDescent="0.3">
      <c r="A4538" s="12">
        <v>29</v>
      </c>
      <c r="B4538" s="14">
        <v>83</v>
      </c>
      <c r="C4538" s="12" t="s">
        <v>4672</v>
      </c>
      <c r="E4538" t="str">
        <f t="shared" si="70"/>
        <v>83-RIOGORDO</v>
      </c>
    </row>
    <row r="4539" spans="1:5" x14ac:dyDescent="0.3">
      <c r="A4539" s="12">
        <v>29</v>
      </c>
      <c r="B4539" s="14">
        <v>84</v>
      </c>
      <c r="C4539" s="12" t="s">
        <v>4673</v>
      </c>
      <c r="E4539" t="str">
        <f t="shared" si="70"/>
        <v>84-RONDA</v>
      </c>
    </row>
    <row r="4540" spans="1:5" x14ac:dyDescent="0.3">
      <c r="A4540" s="12">
        <v>29</v>
      </c>
      <c r="B4540" s="14">
        <v>85</v>
      </c>
      <c r="C4540" s="12" t="s">
        <v>4674</v>
      </c>
      <c r="E4540" t="str">
        <f t="shared" si="70"/>
        <v>85-SALARES</v>
      </c>
    </row>
    <row r="4541" spans="1:5" x14ac:dyDescent="0.3">
      <c r="A4541" s="12">
        <v>29</v>
      </c>
      <c r="B4541" s="14">
        <v>86</v>
      </c>
      <c r="C4541" s="12" t="s">
        <v>4675</v>
      </c>
      <c r="E4541" t="str">
        <f t="shared" si="70"/>
        <v>86-SAYALONGA</v>
      </c>
    </row>
    <row r="4542" spans="1:5" x14ac:dyDescent="0.3">
      <c r="A4542" s="12">
        <v>29</v>
      </c>
      <c r="B4542" s="14">
        <v>87</v>
      </c>
      <c r="C4542" s="12" t="s">
        <v>4676</v>
      </c>
      <c r="E4542" t="str">
        <f t="shared" si="70"/>
        <v>87-SEDELLA</v>
      </c>
    </row>
    <row r="4543" spans="1:5" x14ac:dyDescent="0.3">
      <c r="A4543" s="12">
        <v>29</v>
      </c>
      <c r="B4543" s="14">
        <v>88</v>
      </c>
      <c r="C4543" s="12" t="s">
        <v>4677</v>
      </c>
      <c r="E4543" t="str">
        <f t="shared" si="70"/>
        <v>88-SIERRA DE YEGUAS</v>
      </c>
    </row>
    <row r="4544" spans="1:5" x14ac:dyDescent="0.3">
      <c r="A4544" s="12">
        <v>29</v>
      </c>
      <c r="B4544" s="14">
        <v>89</v>
      </c>
      <c r="C4544" s="12" t="s">
        <v>4678</v>
      </c>
      <c r="E4544" t="str">
        <f t="shared" si="70"/>
        <v>89-TEBA</v>
      </c>
    </row>
    <row r="4545" spans="1:5" x14ac:dyDescent="0.3">
      <c r="A4545" s="12">
        <v>29</v>
      </c>
      <c r="B4545" s="14">
        <v>90</v>
      </c>
      <c r="C4545" s="12" t="s">
        <v>4679</v>
      </c>
      <c r="E4545" t="str">
        <f t="shared" si="70"/>
        <v>90-TOLOX</v>
      </c>
    </row>
    <row r="4546" spans="1:5" x14ac:dyDescent="0.3">
      <c r="A4546" s="12">
        <v>29</v>
      </c>
      <c r="B4546" s="14">
        <v>91</v>
      </c>
      <c r="C4546" s="12" t="s">
        <v>4680</v>
      </c>
      <c r="E4546" t="str">
        <f t="shared" si="70"/>
        <v>91-TORROX</v>
      </c>
    </row>
    <row r="4547" spans="1:5" x14ac:dyDescent="0.3">
      <c r="A4547" s="12">
        <v>29</v>
      </c>
      <c r="B4547" s="14">
        <v>92</v>
      </c>
      <c r="C4547" s="12" t="s">
        <v>4681</v>
      </c>
      <c r="E4547" t="str">
        <f t="shared" ref="E4547:E4610" si="71">CONCATENATE(B4547,"-",C4547)</f>
        <v>92-TOTALAN</v>
      </c>
    </row>
    <row r="4548" spans="1:5" x14ac:dyDescent="0.3">
      <c r="A4548" s="12">
        <v>29</v>
      </c>
      <c r="B4548" s="14">
        <v>93</v>
      </c>
      <c r="C4548" s="12" t="s">
        <v>4682</v>
      </c>
      <c r="E4548" t="str">
        <f t="shared" si="71"/>
        <v>93-VALLE DE ABDALAJIS</v>
      </c>
    </row>
    <row r="4549" spans="1:5" x14ac:dyDescent="0.3">
      <c r="A4549" s="12">
        <v>29</v>
      </c>
      <c r="B4549" s="14">
        <v>94</v>
      </c>
      <c r="C4549" s="12" t="s">
        <v>4683</v>
      </c>
      <c r="E4549" t="str">
        <f t="shared" si="71"/>
        <v>94-VELEZ-MALAGA</v>
      </c>
    </row>
    <row r="4550" spans="1:5" x14ac:dyDescent="0.3">
      <c r="A4550" s="12">
        <v>29</v>
      </c>
      <c r="B4550" s="14">
        <v>95</v>
      </c>
      <c r="C4550" s="12" t="s">
        <v>4684</v>
      </c>
      <c r="E4550" t="str">
        <f t="shared" si="71"/>
        <v>95-VILLANUEVA DE ALGAIDAS</v>
      </c>
    </row>
    <row r="4551" spans="1:5" x14ac:dyDescent="0.3">
      <c r="A4551" s="12">
        <v>29</v>
      </c>
      <c r="B4551" s="14">
        <v>96</v>
      </c>
      <c r="C4551" s="12" t="s">
        <v>4685</v>
      </c>
      <c r="E4551" t="str">
        <f t="shared" si="71"/>
        <v>96-VILLANUEVA DEL ROSARIO</v>
      </c>
    </row>
    <row r="4552" spans="1:5" x14ac:dyDescent="0.3">
      <c r="A4552" s="12">
        <v>29</v>
      </c>
      <c r="B4552" s="14">
        <v>97</v>
      </c>
      <c r="C4552" s="12" t="s">
        <v>4686</v>
      </c>
      <c r="E4552" t="str">
        <f t="shared" si="71"/>
        <v>97-VILLANUEVA DEL TRABUCO</v>
      </c>
    </row>
    <row r="4553" spans="1:5" x14ac:dyDescent="0.3">
      <c r="A4553" s="12">
        <v>29</v>
      </c>
      <c r="B4553" s="14">
        <v>98</v>
      </c>
      <c r="C4553" s="12" t="s">
        <v>4687</v>
      </c>
      <c r="E4553" t="str">
        <f t="shared" si="71"/>
        <v>98-VILLANUEVA DE TAPIA</v>
      </c>
    </row>
    <row r="4554" spans="1:5" x14ac:dyDescent="0.3">
      <c r="A4554" s="12">
        <v>29</v>
      </c>
      <c r="B4554" s="14">
        <v>99</v>
      </c>
      <c r="C4554" s="12" t="s">
        <v>4688</v>
      </c>
      <c r="E4554" t="str">
        <f t="shared" si="71"/>
        <v>99-VIÑUELA</v>
      </c>
    </row>
    <row r="4555" spans="1:5" x14ac:dyDescent="0.3">
      <c r="A4555" s="12">
        <v>29</v>
      </c>
      <c r="B4555" s="14">
        <v>100</v>
      </c>
      <c r="C4555" s="12" t="s">
        <v>4689</v>
      </c>
      <c r="E4555" t="str">
        <f t="shared" si="71"/>
        <v>100-YUNQUERA</v>
      </c>
    </row>
    <row r="4556" spans="1:5" x14ac:dyDescent="0.3">
      <c r="A4556" s="12">
        <v>29</v>
      </c>
      <c r="B4556" s="14">
        <v>901</v>
      </c>
      <c r="C4556" s="12" t="s">
        <v>4690</v>
      </c>
      <c r="E4556" t="str">
        <f t="shared" si="71"/>
        <v>901-TORREMOLINOS</v>
      </c>
    </row>
    <row r="4557" spans="1:5" x14ac:dyDescent="0.3">
      <c r="A4557" s="12">
        <v>30</v>
      </c>
      <c r="B4557" s="14">
        <v>1</v>
      </c>
      <c r="C4557" s="12" t="s">
        <v>4691</v>
      </c>
      <c r="E4557" t="str">
        <f t="shared" si="71"/>
        <v>1-ABANILLA</v>
      </c>
    </row>
    <row r="4558" spans="1:5" x14ac:dyDescent="0.3">
      <c r="A4558" s="12">
        <v>30</v>
      </c>
      <c r="B4558" s="14">
        <v>2</v>
      </c>
      <c r="C4558" s="12" t="s">
        <v>4692</v>
      </c>
      <c r="E4558" t="str">
        <f t="shared" si="71"/>
        <v>2-ABARAN</v>
      </c>
    </row>
    <row r="4559" spans="1:5" x14ac:dyDescent="0.3">
      <c r="A4559" s="12">
        <v>30</v>
      </c>
      <c r="B4559" s="14">
        <v>3</v>
      </c>
      <c r="C4559" s="12" t="s">
        <v>4693</v>
      </c>
      <c r="E4559" t="str">
        <f t="shared" si="71"/>
        <v>3-AGUILAS</v>
      </c>
    </row>
    <row r="4560" spans="1:5" x14ac:dyDescent="0.3">
      <c r="A4560" s="12">
        <v>30</v>
      </c>
      <c r="B4560" s="14">
        <v>4</v>
      </c>
      <c r="C4560" s="12" t="s">
        <v>4694</v>
      </c>
      <c r="E4560" t="str">
        <f t="shared" si="71"/>
        <v>4-ALBUDEITE</v>
      </c>
    </row>
    <row r="4561" spans="1:5" x14ac:dyDescent="0.3">
      <c r="A4561" s="12">
        <v>30</v>
      </c>
      <c r="B4561" s="14">
        <v>5</v>
      </c>
      <c r="C4561" s="12" t="s">
        <v>4695</v>
      </c>
      <c r="E4561" t="str">
        <f t="shared" si="71"/>
        <v>5-ALCANTARILLA</v>
      </c>
    </row>
    <row r="4562" spans="1:5" x14ac:dyDescent="0.3">
      <c r="A4562" s="12">
        <v>30</v>
      </c>
      <c r="B4562" s="14">
        <v>6</v>
      </c>
      <c r="C4562" s="12" t="s">
        <v>4696</v>
      </c>
      <c r="E4562" t="str">
        <f t="shared" si="71"/>
        <v>6-ALEDO</v>
      </c>
    </row>
    <row r="4563" spans="1:5" x14ac:dyDescent="0.3">
      <c r="A4563" s="12">
        <v>30</v>
      </c>
      <c r="B4563" s="14">
        <v>7</v>
      </c>
      <c r="C4563" s="12" t="s">
        <v>4697</v>
      </c>
      <c r="E4563" t="str">
        <f t="shared" si="71"/>
        <v>7-ALGUAZAS</v>
      </c>
    </row>
    <row r="4564" spans="1:5" x14ac:dyDescent="0.3">
      <c r="A4564" s="12">
        <v>30</v>
      </c>
      <c r="B4564" s="14">
        <v>8</v>
      </c>
      <c r="C4564" s="12" t="s">
        <v>4698</v>
      </c>
      <c r="E4564" t="str">
        <f t="shared" si="71"/>
        <v>8-ALHAMA DE MURCIA</v>
      </c>
    </row>
    <row r="4565" spans="1:5" x14ac:dyDescent="0.3">
      <c r="A4565" s="12">
        <v>30</v>
      </c>
      <c r="B4565" s="14">
        <v>9</v>
      </c>
      <c r="C4565" s="12" t="s">
        <v>4699</v>
      </c>
      <c r="E4565" t="str">
        <f t="shared" si="71"/>
        <v>9-ARCHENA</v>
      </c>
    </row>
    <row r="4566" spans="1:5" x14ac:dyDescent="0.3">
      <c r="A4566" s="12">
        <v>30</v>
      </c>
      <c r="B4566" s="14">
        <v>10</v>
      </c>
      <c r="C4566" s="12" t="s">
        <v>4700</v>
      </c>
      <c r="E4566" t="str">
        <f t="shared" si="71"/>
        <v>10-BENIEL</v>
      </c>
    </row>
    <row r="4567" spans="1:5" x14ac:dyDescent="0.3">
      <c r="A4567" s="12">
        <v>30</v>
      </c>
      <c r="B4567" s="14">
        <v>11</v>
      </c>
      <c r="C4567" s="12" t="s">
        <v>4701</v>
      </c>
      <c r="E4567" t="str">
        <f t="shared" si="71"/>
        <v>11-BLANCA</v>
      </c>
    </row>
    <row r="4568" spans="1:5" x14ac:dyDescent="0.3">
      <c r="A4568" s="12">
        <v>30</v>
      </c>
      <c r="B4568" s="14">
        <v>12</v>
      </c>
      <c r="C4568" s="12" t="s">
        <v>4702</v>
      </c>
      <c r="E4568" t="str">
        <f t="shared" si="71"/>
        <v>12-BULLAS</v>
      </c>
    </row>
    <row r="4569" spans="1:5" x14ac:dyDescent="0.3">
      <c r="A4569" s="12">
        <v>30</v>
      </c>
      <c r="B4569" s="14">
        <v>13</v>
      </c>
      <c r="C4569" s="12" t="s">
        <v>4703</v>
      </c>
      <c r="E4569" t="str">
        <f t="shared" si="71"/>
        <v>13-CALASPARRA</v>
      </c>
    </row>
    <row r="4570" spans="1:5" x14ac:dyDescent="0.3">
      <c r="A4570" s="12">
        <v>30</v>
      </c>
      <c r="B4570" s="14">
        <v>14</v>
      </c>
      <c r="C4570" s="12" t="s">
        <v>4704</v>
      </c>
      <c r="E4570" t="str">
        <f t="shared" si="71"/>
        <v>14-CAMPOS DEL RIO</v>
      </c>
    </row>
    <row r="4571" spans="1:5" x14ac:dyDescent="0.3">
      <c r="A4571" s="12">
        <v>30</v>
      </c>
      <c r="B4571" s="14">
        <v>15</v>
      </c>
      <c r="C4571" s="12" t="s">
        <v>4705</v>
      </c>
      <c r="E4571" t="str">
        <f t="shared" si="71"/>
        <v>15-CARAVACA DE LA CRUZ</v>
      </c>
    </row>
    <row r="4572" spans="1:5" x14ac:dyDescent="0.3">
      <c r="A4572" s="12">
        <v>30</v>
      </c>
      <c r="B4572" s="14">
        <v>16</v>
      </c>
      <c r="C4572" s="12" t="s">
        <v>4706</v>
      </c>
      <c r="E4572" t="str">
        <f t="shared" si="71"/>
        <v>16-CARTAGENA</v>
      </c>
    </row>
    <row r="4573" spans="1:5" x14ac:dyDescent="0.3">
      <c r="A4573" s="12">
        <v>30</v>
      </c>
      <c r="B4573" s="14">
        <v>17</v>
      </c>
      <c r="C4573" s="12" t="s">
        <v>4707</v>
      </c>
      <c r="E4573" t="str">
        <f t="shared" si="71"/>
        <v>17-CEHEGIN</v>
      </c>
    </row>
    <row r="4574" spans="1:5" x14ac:dyDescent="0.3">
      <c r="A4574" s="12">
        <v>30</v>
      </c>
      <c r="B4574" s="14">
        <v>18</v>
      </c>
      <c r="C4574" s="12" t="s">
        <v>4708</v>
      </c>
      <c r="E4574" t="str">
        <f t="shared" si="71"/>
        <v>18-CEUTI</v>
      </c>
    </row>
    <row r="4575" spans="1:5" x14ac:dyDescent="0.3">
      <c r="A4575" s="12">
        <v>30</v>
      </c>
      <c r="B4575" s="14">
        <v>19</v>
      </c>
      <c r="C4575" s="12" t="s">
        <v>4709</v>
      </c>
      <c r="E4575" t="str">
        <f t="shared" si="71"/>
        <v>19-CIEZA</v>
      </c>
    </row>
    <row r="4576" spans="1:5" x14ac:dyDescent="0.3">
      <c r="A4576" s="12">
        <v>30</v>
      </c>
      <c r="B4576" s="14">
        <v>20</v>
      </c>
      <c r="C4576" s="12" t="s">
        <v>4710</v>
      </c>
      <c r="E4576" t="str">
        <f t="shared" si="71"/>
        <v>20-FORTUNA</v>
      </c>
    </row>
    <row r="4577" spans="1:5" x14ac:dyDescent="0.3">
      <c r="A4577" s="12">
        <v>30</v>
      </c>
      <c r="B4577" s="14">
        <v>21</v>
      </c>
      <c r="C4577" s="12" t="s">
        <v>4711</v>
      </c>
      <c r="E4577" t="str">
        <f t="shared" si="71"/>
        <v>21-FUENTE ALAMO DE MURCIA</v>
      </c>
    </row>
    <row r="4578" spans="1:5" x14ac:dyDescent="0.3">
      <c r="A4578" s="12">
        <v>30</v>
      </c>
      <c r="B4578" s="14">
        <v>22</v>
      </c>
      <c r="C4578" s="12" t="s">
        <v>4712</v>
      </c>
      <c r="E4578" t="str">
        <f t="shared" si="71"/>
        <v>22-JUMILLA</v>
      </c>
    </row>
    <row r="4579" spans="1:5" x14ac:dyDescent="0.3">
      <c r="A4579" s="12">
        <v>30</v>
      </c>
      <c r="B4579" s="14">
        <v>23</v>
      </c>
      <c r="C4579" s="12" t="s">
        <v>4713</v>
      </c>
      <c r="E4579" t="str">
        <f t="shared" si="71"/>
        <v>23-LIBRILLA</v>
      </c>
    </row>
    <row r="4580" spans="1:5" x14ac:dyDescent="0.3">
      <c r="A4580" s="12">
        <v>30</v>
      </c>
      <c r="B4580" s="14">
        <v>24</v>
      </c>
      <c r="C4580" s="12" t="s">
        <v>4714</v>
      </c>
      <c r="E4580" t="str">
        <f t="shared" si="71"/>
        <v>24-LORCA</v>
      </c>
    </row>
    <row r="4581" spans="1:5" x14ac:dyDescent="0.3">
      <c r="A4581" s="12">
        <v>30</v>
      </c>
      <c r="B4581" s="14">
        <v>25</v>
      </c>
      <c r="C4581" s="12" t="s">
        <v>4715</v>
      </c>
      <c r="E4581" t="str">
        <f t="shared" si="71"/>
        <v>25-LORQUI</v>
      </c>
    </row>
    <row r="4582" spans="1:5" x14ac:dyDescent="0.3">
      <c r="A4582" s="12">
        <v>30</v>
      </c>
      <c r="B4582" s="14">
        <v>26</v>
      </c>
      <c r="C4582" s="12" t="s">
        <v>4716</v>
      </c>
      <c r="E4582" t="str">
        <f t="shared" si="71"/>
        <v>26-MAZARRON</v>
      </c>
    </row>
    <row r="4583" spans="1:5" x14ac:dyDescent="0.3">
      <c r="A4583" s="12">
        <v>30</v>
      </c>
      <c r="B4583" s="14">
        <v>27</v>
      </c>
      <c r="C4583" s="12" t="s">
        <v>4717</v>
      </c>
      <c r="E4583" t="str">
        <f t="shared" si="71"/>
        <v>27-MOLINA DE SEGURA</v>
      </c>
    </row>
    <row r="4584" spans="1:5" x14ac:dyDescent="0.3">
      <c r="A4584" s="12">
        <v>30</v>
      </c>
      <c r="B4584" s="14">
        <v>28</v>
      </c>
      <c r="C4584" s="12" t="s">
        <v>4718</v>
      </c>
      <c r="E4584" t="str">
        <f t="shared" si="71"/>
        <v>28-MORATALLA</v>
      </c>
    </row>
    <row r="4585" spans="1:5" x14ac:dyDescent="0.3">
      <c r="A4585" s="12">
        <v>30</v>
      </c>
      <c r="B4585" s="14">
        <v>29</v>
      </c>
      <c r="C4585" s="12" t="s">
        <v>4719</v>
      </c>
      <c r="E4585" t="str">
        <f t="shared" si="71"/>
        <v>29-MULA</v>
      </c>
    </row>
    <row r="4586" spans="1:5" x14ac:dyDescent="0.3">
      <c r="A4586" s="12">
        <v>30</v>
      </c>
      <c r="B4586" s="14">
        <v>30</v>
      </c>
      <c r="C4586" s="12" t="s">
        <v>138</v>
      </c>
      <c r="E4586" t="str">
        <f t="shared" si="71"/>
        <v>30-MURCIA</v>
      </c>
    </row>
    <row r="4587" spans="1:5" x14ac:dyDescent="0.3">
      <c r="A4587" s="12">
        <v>30</v>
      </c>
      <c r="B4587" s="14">
        <v>31</v>
      </c>
      <c r="C4587" s="12" t="s">
        <v>4720</v>
      </c>
      <c r="E4587" t="str">
        <f t="shared" si="71"/>
        <v>31-OJOS</v>
      </c>
    </row>
    <row r="4588" spans="1:5" x14ac:dyDescent="0.3">
      <c r="A4588" s="12">
        <v>30</v>
      </c>
      <c r="B4588" s="14">
        <v>32</v>
      </c>
      <c r="C4588" s="12" t="s">
        <v>4721</v>
      </c>
      <c r="E4588" t="str">
        <f t="shared" si="71"/>
        <v>32-PLIEGO</v>
      </c>
    </row>
    <row r="4589" spans="1:5" x14ac:dyDescent="0.3">
      <c r="A4589" s="12">
        <v>30</v>
      </c>
      <c r="B4589" s="14">
        <v>33</v>
      </c>
      <c r="C4589" s="12" t="s">
        <v>4722</v>
      </c>
      <c r="E4589" t="str">
        <f t="shared" si="71"/>
        <v>33-PUERTO LUMBRERAS</v>
      </c>
    </row>
    <row r="4590" spans="1:5" x14ac:dyDescent="0.3">
      <c r="A4590" s="12">
        <v>30</v>
      </c>
      <c r="B4590" s="14">
        <v>34</v>
      </c>
      <c r="C4590" s="12" t="s">
        <v>4723</v>
      </c>
      <c r="E4590" t="str">
        <f t="shared" si="71"/>
        <v>34-RICOTE</v>
      </c>
    </row>
    <row r="4591" spans="1:5" x14ac:dyDescent="0.3">
      <c r="A4591" s="12">
        <v>30</v>
      </c>
      <c r="B4591" s="14">
        <v>35</v>
      </c>
      <c r="C4591" s="12" t="s">
        <v>4724</v>
      </c>
      <c r="E4591" t="str">
        <f t="shared" si="71"/>
        <v>35-SAN JAVIER</v>
      </c>
    </row>
    <row r="4592" spans="1:5" x14ac:dyDescent="0.3">
      <c r="A4592" s="12">
        <v>30</v>
      </c>
      <c r="B4592" s="14">
        <v>36</v>
      </c>
      <c r="C4592" s="12" t="s">
        <v>4725</v>
      </c>
      <c r="E4592" t="str">
        <f t="shared" si="71"/>
        <v>36-SAN PEDRO DEL PINATAR</v>
      </c>
    </row>
    <row r="4593" spans="1:5" x14ac:dyDescent="0.3">
      <c r="A4593" s="12">
        <v>30</v>
      </c>
      <c r="B4593" s="14">
        <v>37</v>
      </c>
      <c r="C4593" s="12" t="s">
        <v>4726</v>
      </c>
      <c r="E4593" t="str">
        <f t="shared" si="71"/>
        <v>37-TORRE-PACHECO</v>
      </c>
    </row>
    <row r="4594" spans="1:5" x14ac:dyDescent="0.3">
      <c r="A4594" s="12">
        <v>30</v>
      </c>
      <c r="B4594" s="14">
        <v>38</v>
      </c>
      <c r="C4594" s="12" t="s">
        <v>4727</v>
      </c>
      <c r="E4594" t="str">
        <f t="shared" si="71"/>
        <v>38-TORRES DE COTILLAS, LAS</v>
      </c>
    </row>
    <row r="4595" spans="1:5" x14ac:dyDescent="0.3">
      <c r="A4595" s="12">
        <v>30</v>
      </c>
      <c r="B4595" s="14">
        <v>39</v>
      </c>
      <c r="C4595" s="12" t="s">
        <v>4728</v>
      </c>
      <c r="E4595" t="str">
        <f t="shared" si="71"/>
        <v>39-TOTANA</v>
      </c>
    </row>
    <row r="4596" spans="1:5" x14ac:dyDescent="0.3">
      <c r="A4596" s="12">
        <v>30</v>
      </c>
      <c r="B4596" s="14">
        <v>40</v>
      </c>
      <c r="C4596" s="12" t="s">
        <v>4729</v>
      </c>
      <c r="E4596" t="str">
        <f t="shared" si="71"/>
        <v>40-ULEA</v>
      </c>
    </row>
    <row r="4597" spans="1:5" x14ac:dyDescent="0.3">
      <c r="A4597" s="12">
        <v>30</v>
      </c>
      <c r="B4597" s="14">
        <v>41</v>
      </c>
      <c r="C4597" s="12" t="s">
        <v>4730</v>
      </c>
      <c r="E4597" t="str">
        <f t="shared" si="71"/>
        <v>41-UNION, LA</v>
      </c>
    </row>
    <row r="4598" spans="1:5" x14ac:dyDescent="0.3">
      <c r="A4598" s="12">
        <v>30</v>
      </c>
      <c r="B4598" s="14">
        <v>42</v>
      </c>
      <c r="C4598" s="12" t="s">
        <v>4731</v>
      </c>
      <c r="E4598" t="str">
        <f t="shared" si="71"/>
        <v>42-VILLANUEVA DEL RIO SEGURA</v>
      </c>
    </row>
    <row r="4599" spans="1:5" x14ac:dyDescent="0.3">
      <c r="A4599" s="12">
        <v>30</v>
      </c>
      <c r="B4599" s="14">
        <v>43</v>
      </c>
      <c r="C4599" s="12" t="s">
        <v>4732</v>
      </c>
      <c r="E4599" t="str">
        <f t="shared" si="71"/>
        <v>43-YECLA</v>
      </c>
    </row>
    <row r="4600" spans="1:5" x14ac:dyDescent="0.3">
      <c r="A4600" s="12">
        <v>30</v>
      </c>
      <c r="B4600" s="14">
        <v>901</v>
      </c>
      <c r="C4600" s="12" t="s">
        <v>4733</v>
      </c>
      <c r="E4600" t="str">
        <f t="shared" si="71"/>
        <v>901-SANTOMERA</v>
      </c>
    </row>
    <row r="4601" spans="1:5" x14ac:dyDescent="0.3">
      <c r="A4601" s="12">
        <v>30</v>
      </c>
      <c r="B4601" s="14">
        <v>902</v>
      </c>
      <c r="C4601" s="12" t="s">
        <v>4734</v>
      </c>
      <c r="E4601" t="str">
        <f t="shared" si="71"/>
        <v>902-ALCAZARES, LOS</v>
      </c>
    </row>
    <row r="4602" spans="1:5" x14ac:dyDescent="0.3">
      <c r="A4602" s="12">
        <v>31</v>
      </c>
      <c r="B4602" s="14">
        <v>1</v>
      </c>
      <c r="C4602" s="12" t="s">
        <v>4735</v>
      </c>
      <c r="E4602" t="str">
        <f t="shared" si="71"/>
        <v>1-ABAIGAR</v>
      </c>
    </row>
    <row r="4603" spans="1:5" x14ac:dyDescent="0.3">
      <c r="A4603" s="12">
        <v>31</v>
      </c>
      <c r="B4603" s="14">
        <v>2</v>
      </c>
      <c r="C4603" s="12" t="s">
        <v>4736</v>
      </c>
      <c r="E4603" t="str">
        <f t="shared" si="71"/>
        <v>2-ABARZUZA</v>
      </c>
    </row>
    <row r="4604" spans="1:5" x14ac:dyDescent="0.3">
      <c r="A4604" s="12">
        <v>31</v>
      </c>
      <c r="B4604" s="14">
        <v>3</v>
      </c>
      <c r="C4604" s="12" t="s">
        <v>4737</v>
      </c>
      <c r="E4604" t="str">
        <f t="shared" si="71"/>
        <v>3-ABAURREGAINA/ABAURREA ALTA</v>
      </c>
    </row>
    <row r="4605" spans="1:5" x14ac:dyDescent="0.3">
      <c r="A4605" s="12">
        <v>31</v>
      </c>
      <c r="B4605" s="14">
        <v>4</v>
      </c>
      <c r="C4605" s="12" t="s">
        <v>4738</v>
      </c>
      <c r="E4605" t="str">
        <f t="shared" si="71"/>
        <v>4-ABAURREPEA/ABAURREA BAJA</v>
      </c>
    </row>
    <row r="4606" spans="1:5" x14ac:dyDescent="0.3">
      <c r="A4606" s="12">
        <v>31</v>
      </c>
      <c r="B4606" s="14">
        <v>5</v>
      </c>
      <c r="C4606" s="12" t="s">
        <v>4739</v>
      </c>
      <c r="E4606" t="str">
        <f t="shared" si="71"/>
        <v>5-ABERIN</v>
      </c>
    </row>
    <row r="4607" spans="1:5" x14ac:dyDescent="0.3">
      <c r="A4607" s="12">
        <v>31</v>
      </c>
      <c r="B4607" s="14">
        <v>6</v>
      </c>
      <c r="C4607" s="12" t="s">
        <v>4740</v>
      </c>
      <c r="E4607" t="str">
        <f t="shared" si="71"/>
        <v>6-ABLITAS</v>
      </c>
    </row>
    <row r="4608" spans="1:5" x14ac:dyDescent="0.3">
      <c r="A4608" s="12">
        <v>31</v>
      </c>
      <c r="B4608" s="14">
        <v>7</v>
      </c>
      <c r="C4608" s="12" t="s">
        <v>4741</v>
      </c>
      <c r="E4608" t="str">
        <f t="shared" si="71"/>
        <v>7-ADIOS</v>
      </c>
    </row>
    <row r="4609" spans="1:5" x14ac:dyDescent="0.3">
      <c r="A4609" s="12">
        <v>31</v>
      </c>
      <c r="B4609" s="14">
        <v>8</v>
      </c>
      <c r="C4609" s="12" t="s">
        <v>4742</v>
      </c>
      <c r="E4609" t="str">
        <f t="shared" si="71"/>
        <v>8-AGUILAR DE CODES</v>
      </c>
    </row>
    <row r="4610" spans="1:5" x14ac:dyDescent="0.3">
      <c r="A4610" s="12">
        <v>31</v>
      </c>
      <c r="B4610" s="14">
        <v>9</v>
      </c>
      <c r="C4610" s="12" t="s">
        <v>4743</v>
      </c>
      <c r="E4610" t="str">
        <f t="shared" si="71"/>
        <v>9-AIBAR/OIBAR</v>
      </c>
    </row>
    <row r="4611" spans="1:5" x14ac:dyDescent="0.3">
      <c r="A4611" s="12">
        <v>31</v>
      </c>
      <c r="B4611" s="14">
        <v>10</v>
      </c>
      <c r="C4611" s="12" t="s">
        <v>4744</v>
      </c>
      <c r="E4611" t="str">
        <f t="shared" ref="E4611:E4674" si="72">CONCATENATE(B4611,"-",C4611)</f>
        <v>10-ALTSASU/ALSASUA</v>
      </c>
    </row>
    <row r="4612" spans="1:5" x14ac:dyDescent="0.3">
      <c r="A4612" s="12">
        <v>31</v>
      </c>
      <c r="B4612" s="14">
        <v>11</v>
      </c>
      <c r="C4612" s="12" t="s">
        <v>4745</v>
      </c>
      <c r="E4612" t="str">
        <f t="shared" si="72"/>
        <v>11-ALLIN</v>
      </c>
    </row>
    <row r="4613" spans="1:5" x14ac:dyDescent="0.3">
      <c r="A4613" s="12">
        <v>31</v>
      </c>
      <c r="B4613" s="14">
        <v>12</v>
      </c>
      <c r="C4613" s="12" t="s">
        <v>4746</v>
      </c>
      <c r="E4613" t="str">
        <f t="shared" si="72"/>
        <v>12-ALLO</v>
      </c>
    </row>
    <row r="4614" spans="1:5" x14ac:dyDescent="0.3">
      <c r="A4614" s="12">
        <v>31</v>
      </c>
      <c r="B4614" s="14">
        <v>13</v>
      </c>
      <c r="C4614" s="12" t="s">
        <v>4747</v>
      </c>
      <c r="E4614" t="str">
        <f t="shared" si="72"/>
        <v>13-AMESCOA BAJA</v>
      </c>
    </row>
    <row r="4615" spans="1:5" x14ac:dyDescent="0.3">
      <c r="A4615" s="12">
        <v>31</v>
      </c>
      <c r="B4615" s="14">
        <v>14</v>
      </c>
      <c r="C4615" s="12" t="s">
        <v>4748</v>
      </c>
      <c r="E4615" t="str">
        <f t="shared" si="72"/>
        <v>14-ANCIN</v>
      </c>
    </row>
    <row r="4616" spans="1:5" x14ac:dyDescent="0.3">
      <c r="A4616" s="12">
        <v>31</v>
      </c>
      <c r="B4616" s="14">
        <v>15</v>
      </c>
      <c r="C4616" s="12" t="s">
        <v>4749</v>
      </c>
      <c r="E4616" t="str">
        <f t="shared" si="72"/>
        <v>15-ANDOSILLA</v>
      </c>
    </row>
    <row r="4617" spans="1:5" x14ac:dyDescent="0.3">
      <c r="A4617" s="12">
        <v>31</v>
      </c>
      <c r="B4617" s="14">
        <v>16</v>
      </c>
      <c r="C4617" s="12" t="s">
        <v>4750</v>
      </c>
      <c r="E4617" t="str">
        <f t="shared" si="72"/>
        <v>16-ANSOAIN</v>
      </c>
    </row>
    <row r="4618" spans="1:5" x14ac:dyDescent="0.3">
      <c r="A4618" s="12">
        <v>31</v>
      </c>
      <c r="B4618" s="14">
        <v>17</v>
      </c>
      <c r="C4618" s="12" t="s">
        <v>4751</v>
      </c>
      <c r="E4618" t="str">
        <f t="shared" si="72"/>
        <v>17-ANUE</v>
      </c>
    </row>
    <row r="4619" spans="1:5" x14ac:dyDescent="0.3">
      <c r="A4619" s="12">
        <v>31</v>
      </c>
      <c r="B4619" s="14">
        <v>18</v>
      </c>
      <c r="C4619" s="12" t="s">
        <v>4752</v>
      </c>
      <c r="E4619" t="str">
        <f t="shared" si="72"/>
        <v>18-AÑORBE</v>
      </c>
    </row>
    <row r="4620" spans="1:5" x14ac:dyDescent="0.3">
      <c r="A4620" s="12">
        <v>31</v>
      </c>
      <c r="B4620" s="14">
        <v>19</v>
      </c>
      <c r="C4620" s="12" t="s">
        <v>4753</v>
      </c>
      <c r="E4620" t="str">
        <f t="shared" si="72"/>
        <v>19-AOIZ/AGOITZ</v>
      </c>
    </row>
    <row r="4621" spans="1:5" x14ac:dyDescent="0.3">
      <c r="A4621" s="12">
        <v>31</v>
      </c>
      <c r="B4621" s="14">
        <v>20</v>
      </c>
      <c r="C4621" s="12" t="s">
        <v>4754</v>
      </c>
      <c r="E4621" t="str">
        <f t="shared" si="72"/>
        <v>20-ARAITZ</v>
      </c>
    </row>
    <row r="4622" spans="1:5" x14ac:dyDescent="0.3">
      <c r="A4622" s="12">
        <v>31</v>
      </c>
      <c r="B4622" s="14">
        <v>21</v>
      </c>
      <c r="C4622" s="12" t="s">
        <v>4755</v>
      </c>
      <c r="E4622" t="str">
        <f t="shared" si="72"/>
        <v>21-ARANARACHE</v>
      </c>
    </row>
    <row r="4623" spans="1:5" x14ac:dyDescent="0.3">
      <c r="A4623" s="12">
        <v>31</v>
      </c>
      <c r="B4623" s="14">
        <v>22</v>
      </c>
      <c r="C4623" s="12" t="s">
        <v>4756</v>
      </c>
      <c r="E4623" t="str">
        <f t="shared" si="72"/>
        <v>22-ARANTZA</v>
      </c>
    </row>
    <row r="4624" spans="1:5" x14ac:dyDescent="0.3">
      <c r="A4624" s="12">
        <v>31</v>
      </c>
      <c r="B4624" s="14">
        <v>23</v>
      </c>
      <c r="C4624" s="12" t="s">
        <v>4757</v>
      </c>
      <c r="E4624" t="str">
        <f t="shared" si="72"/>
        <v>23-ARANGUREN</v>
      </c>
    </row>
    <row r="4625" spans="1:5" x14ac:dyDescent="0.3">
      <c r="A4625" s="12">
        <v>31</v>
      </c>
      <c r="B4625" s="14">
        <v>24</v>
      </c>
      <c r="C4625" s="12" t="s">
        <v>4758</v>
      </c>
      <c r="E4625" t="str">
        <f t="shared" si="72"/>
        <v>24-ARANO</v>
      </c>
    </row>
    <row r="4626" spans="1:5" x14ac:dyDescent="0.3">
      <c r="A4626" s="12">
        <v>31</v>
      </c>
      <c r="B4626" s="14">
        <v>25</v>
      </c>
      <c r="C4626" s="12" t="s">
        <v>4759</v>
      </c>
      <c r="E4626" t="str">
        <f t="shared" si="72"/>
        <v>25-ARAKIL</v>
      </c>
    </row>
    <row r="4627" spans="1:5" x14ac:dyDescent="0.3">
      <c r="A4627" s="12">
        <v>31</v>
      </c>
      <c r="B4627" s="14">
        <v>26</v>
      </c>
      <c r="C4627" s="12" t="s">
        <v>4760</v>
      </c>
      <c r="E4627" t="str">
        <f t="shared" si="72"/>
        <v>26-ARAS</v>
      </c>
    </row>
    <row r="4628" spans="1:5" x14ac:dyDescent="0.3">
      <c r="A4628" s="12">
        <v>31</v>
      </c>
      <c r="B4628" s="14">
        <v>27</v>
      </c>
      <c r="C4628" s="12" t="s">
        <v>4761</v>
      </c>
      <c r="E4628" t="str">
        <f t="shared" si="72"/>
        <v>27-ARBIZU</v>
      </c>
    </row>
    <row r="4629" spans="1:5" x14ac:dyDescent="0.3">
      <c r="A4629" s="12">
        <v>31</v>
      </c>
      <c r="B4629" s="14">
        <v>28</v>
      </c>
      <c r="C4629" s="12" t="s">
        <v>4762</v>
      </c>
      <c r="E4629" t="str">
        <f t="shared" si="72"/>
        <v>28-ARCE/ARTZI</v>
      </c>
    </row>
    <row r="4630" spans="1:5" x14ac:dyDescent="0.3">
      <c r="A4630" s="12">
        <v>31</v>
      </c>
      <c r="B4630" s="14">
        <v>29</v>
      </c>
      <c r="C4630" s="12" t="s">
        <v>4763</v>
      </c>
      <c r="E4630" t="str">
        <f t="shared" si="72"/>
        <v>29-ARCOS, LOS</v>
      </c>
    </row>
    <row r="4631" spans="1:5" x14ac:dyDescent="0.3">
      <c r="A4631" s="12">
        <v>31</v>
      </c>
      <c r="B4631" s="14">
        <v>30</v>
      </c>
      <c r="C4631" s="12" t="s">
        <v>4764</v>
      </c>
      <c r="E4631" t="str">
        <f t="shared" si="72"/>
        <v>30-ARELLANO</v>
      </c>
    </row>
    <row r="4632" spans="1:5" x14ac:dyDescent="0.3">
      <c r="A4632" s="12">
        <v>31</v>
      </c>
      <c r="B4632" s="14">
        <v>31</v>
      </c>
      <c r="C4632" s="12" t="s">
        <v>4765</v>
      </c>
      <c r="E4632" t="str">
        <f t="shared" si="72"/>
        <v>31-ARESO</v>
      </c>
    </row>
    <row r="4633" spans="1:5" x14ac:dyDescent="0.3">
      <c r="A4633" s="12">
        <v>31</v>
      </c>
      <c r="B4633" s="14">
        <v>32</v>
      </c>
      <c r="C4633" s="12" t="s">
        <v>4766</v>
      </c>
      <c r="E4633" t="str">
        <f t="shared" si="72"/>
        <v>32-ARGUEDAS</v>
      </c>
    </row>
    <row r="4634" spans="1:5" x14ac:dyDescent="0.3">
      <c r="A4634" s="12">
        <v>31</v>
      </c>
      <c r="B4634" s="14">
        <v>33</v>
      </c>
      <c r="C4634" s="12" t="s">
        <v>4767</v>
      </c>
      <c r="E4634" t="str">
        <f t="shared" si="72"/>
        <v>33-ARIA</v>
      </c>
    </row>
    <row r="4635" spans="1:5" x14ac:dyDescent="0.3">
      <c r="A4635" s="12">
        <v>31</v>
      </c>
      <c r="B4635" s="14">
        <v>34</v>
      </c>
      <c r="C4635" s="12" t="s">
        <v>4768</v>
      </c>
      <c r="E4635" t="str">
        <f t="shared" si="72"/>
        <v>34-ARIBE</v>
      </c>
    </row>
    <row r="4636" spans="1:5" x14ac:dyDescent="0.3">
      <c r="A4636" s="12">
        <v>31</v>
      </c>
      <c r="B4636" s="14">
        <v>35</v>
      </c>
      <c r="C4636" s="12" t="s">
        <v>4769</v>
      </c>
      <c r="E4636" t="str">
        <f t="shared" si="72"/>
        <v>35-ARMAÑANZAS</v>
      </c>
    </row>
    <row r="4637" spans="1:5" x14ac:dyDescent="0.3">
      <c r="A4637" s="12">
        <v>31</v>
      </c>
      <c r="B4637" s="14">
        <v>36</v>
      </c>
      <c r="C4637" s="12" t="s">
        <v>4770</v>
      </c>
      <c r="E4637" t="str">
        <f t="shared" si="72"/>
        <v>36-ARRONIZ</v>
      </c>
    </row>
    <row r="4638" spans="1:5" x14ac:dyDescent="0.3">
      <c r="A4638" s="12">
        <v>31</v>
      </c>
      <c r="B4638" s="14">
        <v>37</v>
      </c>
      <c r="C4638" s="12" t="s">
        <v>4771</v>
      </c>
      <c r="E4638" t="str">
        <f t="shared" si="72"/>
        <v>37-ARRUAZU</v>
      </c>
    </row>
    <row r="4639" spans="1:5" x14ac:dyDescent="0.3">
      <c r="A4639" s="12">
        <v>31</v>
      </c>
      <c r="B4639" s="14">
        <v>38</v>
      </c>
      <c r="C4639" s="12" t="s">
        <v>4772</v>
      </c>
      <c r="E4639" t="str">
        <f t="shared" si="72"/>
        <v>38-ARTAJONA</v>
      </c>
    </row>
    <row r="4640" spans="1:5" x14ac:dyDescent="0.3">
      <c r="A4640" s="12">
        <v>31</v>
      </c>
      <c r="B4640" s="14">
        <v>39</v>
      </c>
      <c r="C4640" s="12" t="s">
        <v>4773</v>
      </c>
      <c r="E4640" t="str">
        <f t="shared" si="72"/>
        <v>39-ARTAZU</v>
      </c>
    </row>
    <row r="4641" spans="1:5" x14ac:dyDescent="0.3">
      <c r="A4641" s="12">
        <v>31</v>
      </c>
      <c r="B4641" s="14">
        <v>40</v>
      </c>
      <c r="C4641" s="12" t="s">
        <v>4774</v>
      </c>
      <c r="E4641" t="str">
        <f t="shared" si="72"/>
        <v>40-ATEZ</v>
      </c>
    </row>
    <row r="4642" spans="1:5" x14ac:dyDescent="0.3">
      <c r="A4642" s="12">
        <v>31</v>
      </c>
      <c r="B4642" s="14">
        <v>41</v>
      </c>
      <c r="C4642" s="12" t="s">
        <v>4775</v>
      </c>
      <c r="E4642" t="str">
        <f t="shared" si="72"/>
        <v>41-AYEGUI</v>
      </c>
    </row>
    <row r="4643" spans="1:5" x14ac:dyDescent="0.3">
      <c r="A4643" s="12">
        <v>31</v>
      </c>
      <c r="B4643" s="14">
        <v>42</v>
      </c>
      <c r="C4643" s="12" t="s">
        <v>4776</v>
      </c>
      <c r="E4643" t="str">
        <f t="shared" si="72"/>
        <v>42-AZAGRA</v>
      </c>
    </row>
    <row r="4644" spans="1:5" x14ac:dyDescent="0.3">
      <c r="A4644" s="12">
        <v>31</v>
      </c>
      <c r="B4644" s="14">
        <v>43</v>
      </c>
      <c r="C4644" s="12" t="s">
        <v>4777</v>
      </c>
      <c r="E4644" t="str">
        <f t="shared" si="72"/>
        <v>43-AZUELO</v>
      </c>
    </row>
    <row r="4645" spans="1:5" x14ac:dyDescent="0.3">
      <c r="A4645" s="12">
        <v>31</v>
      </c>
      <c r="B4645" s="14">
        <v>44</v>
      </c>
      <c r="C4645" s="12" t="s">
        <v>4778</v>
      </c>
      <c r="E4645" t="str">
        <f t="shared" si="72"/>
        <v>44-BAKAIKU</v>
      </c>
    </row>
    <row r="4646" spans="1:5" x14ac:dyDescent="0.3">
      <c r="A4646" s="12">
        <v>31</v>
      </c>
      <c r="B4646" s="14">
        <v>45</v>
      </c>
      <c r="C4646" s="12" t="s">
        <v>4779</v>
      </c>
      <c r="E4646" t="str">
        <f t="shared" si="72"/>
        <v>45-BARASOAIN</v>
      </c>
    </row>
    <row r="4647" spans="1:5" x14ac:dyDescent="0.3">
      <c r="A4647" s="12">
        <v>31</v>
      </c>
      <c r="B4647" s="14">
        <v>46</v>
      </c>
      <c r="C4647" s="12" t="s">
        <v>4780</v>
      </c>
      <c r="E4647" t="str">
        <f t="shared" si="72"/>
        <v>46-BARBARIN</v>
      </c>
    </row>
    <row r="4648" spans="1:5" x14ac:dyDescent="0.3">
      <c r="A4648" s="12">
        <v>31</v>
      </c>
      <c r="B4648" s="14">
        <v>47</v>
      </c>
      <c r="C4648" s="12" t="s">
        <v>4781</v>
      </c>
      <c r="E4648" t="str">
        <f t="shared" si="72"/>
        <v>47-BARGOTA</v>
      </c>
    </row>
    <row r="4649" spans="1:5" x14ac:dyDescent="0.3">
      <c r="A4649" s="12">
        <v>31</v>
      </c>
      <c r="B4649" s="14">
        <v>48</v>
      </c>
      <c r="C4649" s="12" t="s">
        <v>4782</v>
      </c>
      <c r="E4649" t="str">
        <f t="shared" si="72"/>
        <v>48-BARILLAS</v>
      </c>
    </row>
    <row r="4650" spans="1:5" x14ac:dyDescent="0.3">
      <c r="A4650" s="12">
        <v>31</v>
      </c>
      <c r="B4650" s="14">
        <v>49</v>
      </c>
      <c r="C4650" s="12" t="s">
        <v>4783</v>
      </c>
      <c r="E4650" t="str">
        <f t="shared" si="72"/>
        <v>49-BASABURUA</v>
      </c>
    </row>
    <row r="4651" spans="1:5" x14ac:dyDescent="0.3">
      <c r="A4651" s="12">
        <v>31</v>
      </c>
      <c r="B4651" s="14">
        <v>50</v>
      </c>
      <c r="C4651" s="12" t="s">
        <v>4784</v>
      </c>
      <c r="E4651" t="str">
        <f t="shared" si="72"/>
        <v>50-BAZTAN</v>
      </c>
    </row>
    <row r="4652" spans="1:5" x14ac:dyDescent="0.3">
      <c r="A4652" s="12">
        <v>31</v>
      </c>
      <c r="B4652" s="14">
        <v>51</v>
      </c>
      <c r="C4652" s="12" t="s">
        <v>4785</v>
      </c>
      <c r="E4652" t="str">
        <f t="shared" si="72"/>
        <v>51-BEIRE</v>
      </c>
    </row>
    <row r="4653" spans="1:5" x14ac:dyDescent="0.3">
      <c r="A4653" s="12">
        <v>31</v>
      </c>
      <c r="B4653" s="14">
        <v>52</v>
      </c>
      <c r="C4653" s="12" t="s">
        <v>4786</v>
      </c>
      <c r="E4653" t="str">
        <f t="shared" si="72"/>
        <v>52-BELASCOAIN</v>
      </c>
    </row>
    <row r="4654" spans="1:5" x14ac:dyDescent="0.3">
      <c r="A4654" s="12">
        <v>31</v>
      </c>
      <c r="B4654" s="14">
        <v>53</v>
      </c>
      <c r="C4654" s="12" t="s">
        <v>4787</v>
      </c>
      <c r="E4654" t="str">
        <f t="shared" si="72"/>
        <v>53-BERBINZANA</v>
      </c>
    </row>
    <row r="4655" spans="1:5" x14ac:dyDescent="0.3">
      <c r="A4655" s="12">
        <v>31</v>
      </c>
      <c r="B4655" s="14">
        <v>54</v>
      </c>
      <c r="C4655" s="12" t="s">
        <v>4788</v>
      </c>
      <c r="E4655" t="str">
        <f t="shared" si="72"/>
        <v>54-BERTIZARANA</v>
      </c>
    </row>
    <row r="4656" spans="1:5" x14ac:dyDescent="0.3">
      <c r="A4656" s="12">
        <v>31</v>
      </c>
      <c r="B4656" s="14">
        <v>55</v>
      </c>
      <c r="C4656" s="12" t="s">
        <v>4789</v>
      </c>
      <c r="E4656" t="str">
        <f t="shared" si="72"/>
        <v>55-BETELU</v>
      </c>
    </row>
    <row r="4657" spans="1:5" x14ac:dyDescent="0.3">
      <c r="A4657" s="12">
        <v>31</v>
      </c>
      <c r="B4657" s="14">
        <v>56</v>
      </c>
      <c r="C4657" s="12" t="s">
        <v>4790</v>
      </c>
      <c r="E4657" t="str">
        <f t="shared" si="72"/>
        <v>56-BIURRUN-OLCOZ</v>
      </c>
    </row>
    <row r="4658" spans="1:5" x14ac:dyDescent="0.3">
      <c r="A4658" s="12">
        <v>31</v>
      </c>
      <c r="B4658" s="14">
        <v>57</v>
      </c>
      <c r="C4658" s="12" t="s">
        <v>4791</v>
      </c>
      <c r="E4658" t="str">
        <f t="shared" si="72"/>
        <v>57-BUÑUEL</v>
      </c>
    </row>
    <row r="4659" spans="1:5" x14ac:dyDescent="0.3">
      <c r="A4659" s="12">
        <v>31</v>
      </c>
      <c r="B4659" s="14">
        <v>58</v>
      </c>
      <c r="C4659" s="12" t="s">
        <v>4792</v>
      </c>
      <c r="E4659" t="str">
        <f t="shared" si="72"/>
        <v>58-AURITZ/BURGUETE</v>
      </c>
    </row>
    <row r="4660" spans="1:5" x14ac:dyDescent="0.3">
      <c r="A4660" s="12">
        <v>31</v>
      </c>
      <c r="B4660" s="14">
        <v>59</v>
      </c>
      <c r="C4660" s="12" t="s">
        <v>4793</v>
      </c>
      <c r="E4660" t="str">
        <f t="shared" si="72"/>
        <v>59-BURGUI/BURGI</v>
      </c>
    </row>
    <row r="4661" spans="1:5" x14ac:dyDescent="0.3">
      <c r="A4661" s="12">
        <v>31</v>
      </c>
      <c r="B4661" s="14">
        <v>60</v>
      </c>
      <c r="C4661" s="12" t="s">
        <v>4794</v>
      </c>
      <c r="E4661" t="str">
        <f t="shared" si="72"/>
        <v>60-BURLADA/BURLATA</v>
      </c>
    </row>
    <row r="4662" spans="1:5" x14ac:dyDescent="0.3">
      <c r="A4662" s="12">
        <v>31</v>
      </c>
      <c r="B4662" s="14">
        <v>61</v>
      </c>
      <c r="C4662" s="12" t="s">
        <v>4795</v>
      </c>
      <c r="E4662" t="str">
        <f t="shared" si="72"/>
        <v>61-BUSTO, EL</v>
      </c>
    </row>
    <row r="4663" spans="1:5" x14ac:dyDescent="0.3">
      <c r="A4663" s="12">
        <v>31</v>
      </c>
      <c r="B4663" s="14">
        <v>62</v>
      </c>
      <c r="C4663" s="12" t="s">
        <v>4796</v>
      </c>
      <c r="E4663" t="str">
        <f t="shared" si="72"/>
        <v>62-CABANILLAS</v>
      </c>
    </row>
    <row r="4664" spans="1:5" x14ac:dyDescent="0.3">
      <c r="A4664" s="12">
        <v>31</v>
      </c>
      <c r="B4664" s="14">
        <v>63</v>
      </c>
      <c r="C4664" s="12" t="s">
        <v>4797</v>
      </c>
      <c r="E4664" t="str">
        <f t="shared" si="72"/>
        <v>63-CABREDO</v>
      </c>
    </row>
    <row r="4665" spans="1:5" x14ac:dyDescent="0.3">
      <c r="A4665" s="12">
        <v>31</v>
      </c>
      <c r="B4665" s="14">
        <v>64</v>
      </c>
      <c r="C4665" s="12" t="s">
        <v>4798</v>
      </c>
      <c r="E4665" t="str">
        <f t="shared" si="72"/>
        <v>64-CADREITA</v>
      </c>
    </row>
    <row r="4666" spans="1:5" x14ac:dyDescent="0.3">
      <c r="A4666" s="12">
        <v>31</v>
      </c>
      <c r="B4666" s="14">
        <v>65</v>
      </c>
      <c r="C4666" s="12" t="s">
        <v>4799</v>
      </c>
      <c r="E4666" t="str">
        <f t="shared" si="72"/>
        <v>65-CAPARROSO</v>
      </c>
    </row>
    <row r="4667" spans="1:5" x14ac:dyDescent="0.3">
      <c r="A4667" s="12">
        <v>31</v>
      </c>
      <c r="B4667" s="14">
        <v>66</v>
      </c>
      <c r="C4667" s="12" t="s">
        <v>4800</v>
      </c>
      <c r="E4667" t="str">
        <f t="shared" si="72"/>
        <v>66-CARCAR</v>
      </c>
    </row>
    <row r="4668" spans="1:5" x14ac:dyDescent="0.3">
      <c r="A4668" s="12">
        <v>31</v>
      </c>
      <c r="B4668" s="14">
        <v>67</v>
      </c>
      <c r="C4668" s="12" t="s">
        <v>4801</v>
      </c>
      <c r="E4668" t="str">
        <f t="shared" si="72"/>
        <v>67-CARCASTILLO</v>
      </c>
    </row>
    <row r="4669" spans="1:5" x14ac:dyDescent="0.3">
      <c r="A4669" s="12">
        <v>31</v>
      </c>
      <c r="B4669" s="14">
        <v>68</v>
      </c>
      <c r="C4669" s="12" t="s">
        <v>4802</v>
      </c>
      <c r="E4669" t="str">
        <f t="shared" si="72"/>
        <v>68-CASCANTE</v>
      </c>
    </row>
    <row r="4670" spans="1:5" x14ac:dyDescent="0.3">
      <c r="A4670" s="12">
        <v>31</v>
      </c>
      <c r="B4670" s="14">
        <v>69</v>
      </c>
      <c r="C4670" s="12" t="s">
        <v>4803</v>
      </c>
      <c r="E4670" t="str">
        <f t="shared" si="72"/>
        <v>69-CASEDA</v>
      </c>
    </row>
    <row r="4671" spans="1:5" x14ac:dyDescent="0.3">
      <c r="A4671" s="12">
        <v>31</v>
      </c>
      <c r="B4671" s="14">
        <v>70</v>
      </c>
      <c r="C4671" s="12" t="s">
        <v>2424</v>
      </c>
      <c r="E4671" t="str">
        <f t="shared" si="72"/>
        <v>70-CASTEJON</v>
      </c>
    </row>
    <row r="4672" spans="1:5" x14ac:dyDescent="0.3">
      <c r="A4672" s="12">
        <v>31</v>
      </c>
      <c r="B4672" s="14">
        <v>71</v>
      </c>
      <c r="C4672" s="12" t="s">
        <v>4804</v>
      </c>
      <c r="E4672" t="str">
        <f t="shared" si="72"/>
        <v>71-CASTILLONUEVO</v>
      </c>
    </row>
    <row r="4673" spans="1:5" x14ac:dyDescent="0.3">
      <c r="A4673" s="12">
        <v>31</v>
      </c>
      <c r="B4673" s="14">
        <v>72</v>
      </c>
      <c r="C4673" s="12" t="s">
        <v>4805</v>
      </c>
      <c r="E4673" t="str">
        <f t="shared" si="72"/>
        <v>72-CINTRUENIGO</v>
      </c>
    </row>
    <row r="4674" spans="1:5" x14ac:dyDescent="0.3">
      <c r="A4674" s="12">
        <v>31</v>
      </c>
      <c r="B4674" s="14">
        <v>73</v>
      </c>
      <c r="C4674" s="12" t="s">
        <v>4806</v>
      </c>
      <c r="E4674" t="str">
        <f t="shared" si="72"/>
        <v>73-ZIORDIA</v>
      </c>
    </row>
    <row r="4675" spans="1:5" x14ac:dyDescent="0.3">
      <c r="A4675" s="12">
        <v>31</v>
      </c>
      <c r="B4675" s="14">
        <v>74</v>
      </c>
      <c r="C4675" s="12" t="s">
        <v>4807</v>
      </c>
      <c r="E4675" t="str">
        <f t="shared" ref="E4675:E4738" si="73">CONCATENATE(B4675,"-",C4675)</f>
        <v>74-CIRAUQUI</v>
      </c>
    </row>
    <row r="4676" spans="1:5" x14ac:dyDescent="0.3">
      <c r="A4676" s="12">
        <v>31</v>
      </c>
      <c r="B4676" s="14">
        <v>75</v>
      </c>
      <c r="C4676" s="12" t="s">
        <v>4808</v>
      </c>
      <c r="E4676" t="str">
        <f t="shared" si="73"/>
        <v>75-CIRIZA</v>
      </c>
    </row>
    <row r="4677" spans="1:5" x14ac:dyDescent="0.3">
      <c r="A4677" s="12">
        <v>31</v>
      </c>
      <c r="B4677" s="14">
        <v>76</v>
      </c>
      <c r="C4677" s="12" t="s">
        <v>4809</v>
      </c>
      <c r="E4677" t="str">
        <f t="shared" si="73"/>
        <v>76-CIZUR</v>
      </c>
    </row>
    <row r="4678" spans="1:5" x14ac:dyDescent="0.3">
      <c r="A4678" s="12">
        <v>31</v>
      </c>
      <c r="B4678" s="14">
        <v>77</v>
      </c>
      <c r="C4678" s="12" t="s">
        <v>4810</v>
      </c>
      <c r="E4678" t="str">
        <f t="shared" si="73"/>
        <v>77-CORELLA</v>
      </c>
    </row>
    <row r="4679" spans="1:5" x14ac:dyDescent="0.3">
      <c r="A4679" s="12">
        <v>31</v>
      </c>
      <c r="B4679" s="14">
        <v>78</v>
      </c>
      <c r="C4679" s="12" t="s">
        <v>4811</v>
      </c>
      <c r="E4679" t="str">
        <f t="shared" si="73"/>
        <v>78-CORTES</v>
      </c>
    </row>
    <row r="4680" spans="1:5" x14ac:dyDescent="0.3">
      <c r="A4680" s="12">
        <v>31</v>
      </c>
      <c r="B4680" s="14">
        <v>79</v>
      </c>
      <c r="C4680" s="12" t="s">
        <v>4812</v>
      </c>
      <c r="E4680" t="str">
        <f t="shared" si="73"/>
        <v>79-DESOJO</v>
      </c>
    </row>
    <row r="4681" spans="1:5" x14ac:dyDescent="0.3">
      <c r="A4681" s="12">
        <v>31</v>
      </c>
      <c r="B4681" s="14">
        <v>80</v>
      </c>
      <c r="C4681" s="12" t="s">
        <v>4813</v>
      </c>
      <c r="E4681" t="str">
        <f t="shared" si="73"/>
        <v>80-DICASTILLO</v>
      </c>
    </row>
    <row r="4682" spans="1:5" x14ac:dyDescent="0.3">
      <c r="A4682" s="12">
        <v>31</v>
      </c>
      <c r="B4682" s="14">
        <v>81</v>
      </c>
      <c r="C4682" s="12" t="s">
        <v>4814</v>
      </c>
      <c r="E4682" t="str">
        <f t="shared" si="73"/>
        <v>81-DONAMARIA</v>
      </c>
    </row>
    <row r="4683" spans="1:5" x14ac:dyDescent="0.3">
      <c r="A4683" s="12">
        <v>31</v>
      </c>
      <c r="B4683" s="14">
        <v>82</v>
      </c>
      <c r="C4683" s="12" t="s">
        <v>4815</v>
      </c>
      <c r="E4683" t="str">
        <f t="shared" si="73"/>
        <v>82-ETXALAR</v>
      </c>
    </row>
    <row r="4684" spans="1:5" x14ac:dyDescent="0.3">
      <c r="A4684" s="12">
        <v>31</v>
      </c>
      <c r="B4684" s="14">
        <v>83</v>
      </c>
      <c r="C4684" s="12" t="s">
        <v>4816</v>
      </c>
      <c r="E4684" t="str">
        <f t="shared" si="73"/>
        <v>83-ECHARRI</v>
      </c>
    </row>
    <row r="4685" spans="1:5" x14ac:dyDescent="0.3">
      <c r="A4685" s="12">
        <v>31</v>
      </c>
      <c r="B4685" s="14">
        <v>84</v>
      </c>
      <c r="C4685" s="12" t="s">
        <v>4817</v>
      </c>
      <c r="E4685" t="str">
        <f t="shared" si="73"/>
        <v>84-ETXARRI-ARANATZ</v>
      </c>
    </row>
    <row r="4686" spans="1:5" x14ac:dyDescent="0.3">
      <c r="A4686" s="12">
        <v>31</v>
      </c>
      <c r="B4686" s="14">
        <v>85</v>
      </c>
      <c r="C4686" s="12" t="s">
        <v>4818</v>
      </c>
      <c r="E4686" t="str">
        <f t="shared" si="73"/>
        <v>85-ETXAURI</v>
      </c>
    </row>
    <row r="4687" spans="1:5" x14ac:dyDescent="0.3">
      <c r="A4687" s="12">
        <v>31</v>
      </c>
      <c r="B4687" s="14">
        <v>86</v>
      </c>
      <c r="C4687" s="12" t="s">
        <v>4819</v>
      </c>
      <c r="E4687" t="str">
        <f t="shared" si="73"/>
        <v>86-EG?S</v>
      </c>
    </row>
    <row r="4688" spans="1:5" x14ac:dyDescent="0.3">
      <c r="A4688" s="12">
        <v>31</v>
      </c>
      <c r="B4688" s="14">
        <v>87</v>
      </c>
      <c r="C4688" s="12" t="s">
        <v>4820</v>
      </c>
      <c r="E4688" t="str">
        <f t="shared" si="73"/>
        <v>87-ELGORRIAGA</v>
      </c>
    </row>
    <row r="4689" spans="1:5" x14ac:dyDescent="0.3">
      <c r="A4689" s="12">
        <v>31</v>
      </c>
      <c r="B4689" s="14">
        <v>88</v>
      </c>
      <c r="C4689" s="12" t="s">
        <v>4821</v>
      </c>
      <c r="E4689" t="str">
        <f t="shared" si="73"/>
        <v>88-NOAIN, VALLE DE ELORZ</v>
      </c>
    </row>
    <row r="4690" spans="1:5" x14ac:dyDescent="0.3">
      <c r="A4690" s="12">
        <v>31</v>
      </c>
      <c r="B4690" s="14">
        <v>89</v>
      </c>
      <c r="C4690" s="12" t="s">
        <v>4822</v>
      </c>
      <c r="E4690" t="str">
        <f t="shared" si="73"/>
        <v>89-ENERIZ</v>
      </c>
    </row>
    <row r="4691" spans="1:5" x14ac:dyDescent="0.3">
      <c r="A4691" s="12">
        <v>31</v>
      </c>
      <c r="B4691" s="14">
        <v>90</v>
      </c>
      <c r="C4691" s="12" t="s">
        <v>4823</v>
      </c>
      <c r="E4691" t="str">
        <f t="shared" si="73"/>
        <v>90-ERATSUN</v>
      </c>
    </row>
    <row r="4692" spans="1:5" x14ac:dyDescent="0.3">
      <c r="A4692" s="12">
        <v>31</v>
      </c>
      <c r="B4692" s="14">
        <v>91</v>
      </c>
      <c r="C4692" s="12" t="s">
        <v>4824</v>
      </c>
      <c r="E4692" t="str">
        <f t="shared" si="73"/>
        <v>91-ERGOIENA</v>
      </c>
    </row>
    <row r="4693" spans="1:5" x14ac:dyDescent="0.3">
      <c r="A4693" s="12">
        <v>31</v>
      </c>
      <c r="B4693" s="14">
        <v>92</v>
      </c>
      <c r="C4693" s="12" t="s">
        <v>4825</v>
      </c>
      <c r="E4693" t="str">
        <f t="shared" si="73"/>
        <v>92-ERRO</v>
      </c>
    </row>
    <row r="4694" spans="1:5" x14ac:dyDescent="0.3">
      <c r="A4694" s="12">
        <v>31</v>
      </c>
      <c r="B4694" s="14">
        <v>93</v>
      </c>
      <c r="C4694" s="12" t="s">
        <v>4826</v>
      </c>
      <c r="E4694" t="str">
        <f t="shared" si="73"/>
        <v>93-EZCAROZ/EZKAROZE</v>
      </c>
    </row>
    <row r="4695" spans="1:5" x14ac:dyDescent="0.3">
      <c r="A4695" s="12">
        <v>31</v>
      </c>
      <c r="B4695" s="14">
        <v>94</v>
      </c>
      <c r="C4695" s="12" t="s">
        <v>4827</v>
      </c>
      <c r="E4695" t="str">
        <f t="shared" si="73"/>
        <v>94-ESLAVA</v>
      </c>
    </row>
    <row r="4696" spans="1:5" x14ac:dyDescent="0.3">
      <c r="A4696" s="12">
        <v>31</v>
      </c>
      <c r="B4696" s="14">
        <v>95</v>
      </c>
      <c r="C4696" s="12" t="s">
        <v>4828</v>
      </c>
      <c r="E4696" t="str">
        <f t="shared" si="73"/>
        <v>95-ESPARZA DE SALAZAR</v>
      </c>
    </row>
    <row r="4697" spans="1:5" x14ac:dyDescent="0.3">
      <c r="A4697" s="12">
        <v>31</v>
      </c>
      <c r="B4697" s="14">
        <v>96</v>
      </c>
      <c r="C4697" s="12" t="s">
        <v>4829</v>
      </c>
      <c r="E4697" t="str">
        <f t="shared" si="73"/>
        <v>96-ESPRONCEDA</v>
      </c>
    </row>
    <row r="4698" spans="1:5" x14ac:dyDescent="0.3">
      <c r="A4698" s="12">
        <v>31</v>
      </c>
      <c r="B4698" s="14">
        <v>97</v>
      </c>
      <c r="C4698" s="12" t="s">
        <v>4830</v>
      </c>
      <c r="E4698" t="str">
        <f t="shared" si="73"/>
        <v>97-ESTELLA/LIZARRA</v>
      </c>
    </row>
    <row r="4699" spans="1:5" x14ac:dyDescent="0.3">
      <c r="A4699" s="12">
        <v>31</v>
      </c>
      <c r="B4699" s="14">
        <v>98</v>
      </c>
      <c r="C4699" s="12" t="s">
        <v>4831</v>
      </c>
      <c r="E4699" t="str">
        <f t="shared" si="73"/>
        <v>98-ESTERIBAR</v>
      </c>
    </row>
    <row r="4700" spans="1:5" x14ac:dyDescent="0.3">
      <c r="A4700" s="12">
        <v>31</v>
      </c>
      <c r="B4700" s="14">
        <v>99</v>
      </c>
      <c r="C4700" s="12" t="s">
        <v>4832</v>
      </c>
      <c r="E4700" t="str">
        <f t="shared" si="73"/>
        <v>99-ETAYO</v>
      </c>
    </row>
    <row r="4701" spans="1:5" x14ac:dyDescent="0.3">
      <c r="A4701" s="12">
        <v>31</v>
      </c>
      <c r="B4701" s="14">
        <v>100</v>
      </c>
      <c r="C4701" s="12" t="s">
        <v>4833</v>
      </c>
      <c r="E4701" t="str">
        <f t="shared" si="73"/>
        <v>100-EULATE</v>
      </c>
    </row>
    <row r="4702" spans="1:5" x14ac:dyDescent="0.3">
      <c r="A4702" s="12">
        <v>31</v>
      </c>
      <c r="B4702" s="14">
        <v>101</v>
      </c>
      <c r="C4702" s="12" t="s">
        <v>4834</v>
      </c>
      <c r="E4702" t="str">
        <f t="shared" si="73"/>
        <v>101-EZCABARTE</v>
      </c>
    </row>
    <row r="4703" spans="1:5" x14ac:dyDescent="0.3">
      <c r="A4703" s="12">
        <v>31</v>
      </c>
      <c r="B4703" s="14">
        <v>102</v>
      </c>
      <c r="C4703" s="12" t="s">
        <v>4835</v>
      </c>
      <c r="E4703" t="str">
        <f t="shared" si="73"/>
        <v>102-EZKURRA</v>
      </c>
    </row>
    <row r="4704" spans="1:5" x14ac:dyDescent="0.3">
      <c r="A4704" s="12">
        <v>31</v>
      </c>
      <c r="B4704" s="14">
        <v>103</v>
      </c>
      <c r="C4704" s="12" t="s">
        <v>4836</v>
      </c>
      <c r="E4704" t="str">
        <f t="shared" si="73"/>
        <v>103-EZPROGUI</v>
      </c>
    </row>
    <row r="4705" spans="1:5" x14ac:dyDescent="0.3">
      <c r="A4705" s="12">
        <v>31</v>
      </c>
      <c r="B4705" s="14">
        <v>104</v>
      </c>
      <c r="C4705" s="12" t="s">
        <v>4837</v>
      </c>
      <c r="E4705" t="str">
        <f t="shared" si="73"/>
        <v>104-FALCES</v>
      </c>
    </row>
    <row r="4706" spans="1:5" x14ac:dyDescent="0.3">
      <c r="A4706" s="12">
        <v>31</v>
      </c>
      <c r="B4706" s="14">
        <v>105</v>
      </c>
      <c r="C4706" s="12" t="s">
        <v>4838</v>
      </c>
      <c r="E4706" t="str">
        <f t="shared" si="73"/>
        <v>105-FITERO</v>
      </c>
    </row>
    <row r="4707" spans="1:5" x14ac:dyDescent="0.3">
      <c r="A4707" s="12">
        <v>31</v>
      </c>
      <c r="B4707" s="14">
        <v>106</v>
      </c>
      <c r="C4707" s="12" t="s">
        <v>4839</v>
      </c>
      <c r="E4707" t="str">
        <f t="shared" si="73"/>
        <v>106-FONTELLAS</v>
      </c>
    </row>
    <row r="4708" spans="1:5" x14ac:dyDescent="0.3">
      <c r="A4708" s="12">
        <v>31</v>
      </c>
      <c r="B4708" s="14">
        <v>107</v>
      </c>
      <c r="C4708" s="12" t="s">
        <v>4840</v>
      </c>
      <c r="E4708" t="str">
        <f t="shared" si="73"/>
        <v>107-FUNES</v>
      </c>
    </row>
    <row r="4709" spans="1:5" x14ac:dyDescent="0.3">
      <c r="A4709" s="12">
        <v>31</v>
      </c>
      <c r="B4709" s="14">
        <v>108</v>
      </c>
      <c r="C4709" s="12" t="s">
        <v>4841</v>
      </c>
      <c r="E4709" t="str">
        <f t="shared" si="73"/>
        <v>108-FUSTIÑANA</v>
      </c>
    </row>
    <row r="4710" spans="1:5" x14ac:dyDescent="0.3">
      <c r="A4710" s="12">
        <v>31</v>
      </c>
      <c r="B4710" s="14">
        <v>109</v>
      </c>
      <c r="C4710" s="12" t="s">
        <v>4842</v>
      </c>
      <c r="E4710" t="str">
        <f t="shared" si="73"/>
        <v>109-GALAR</v>
      </c>
    </row>
    <row r="4711" spans="1:5" x14ac:dyDescent="0.3">
      <c r="A4711" s="12">
        <v>31</v>
      </c>
      <c r="B4711" s="14">
        <v>110</v>
      </c>
      <c r="C4711" s="12" t="s">
        <v>4843</v>
      </c>
      <c r="E4711" t="str">
        <f t="shared" si="73"/>
        <v>110-GALLIPIENZO</v>
      </c>
    </row>
    <row r="4712" spans="1:5" x14ac:dyDescent="0.3">
      <c r="A4712" s="12">
        <v>31</v>
      </c>
      <c r="B4712" s="14">
        <v>111</v>
      </c>
      <c r="C4712" s="12" t="s">
        <v>4844</v>
      </c>
      <c r="E4712" t="str">
        <f t="shared" si="73"/>
        <v>111-GALLUES/GALOZE</v>
      </c>
    </row>
    <row r="4713" spans="1:5" x14ac:dyDescent="0.3">
      <c r="A4713" s="12">
        <v>31</v>
      </c>
      <c r="B4713" s="14">
        <v>112</v>
      </c>
      <c r="C4713" s="12" t="s">
        <v>4845</v>
      </c>
      <c r="E4713" t="str">
        <f t="shared" si="73"/>
        <v>112-GARAIOA</v>
      </c>
    </row>
    <row r="4714" spans="1:5" x14ac:dyDescent="0.3">
      <c r="A4714" s="12">
        <v>31</v>
      </c>
      <c r="B4714" s="14">
        <v>113</v>
      </c>
      <c r="C4714" s="12" t="s">
        <v>4846</v>
      </c>
      <c r="E4714" t="str">
        <f t="shared" si="73"/>
        <v>113-GARDE</v>
      </c>
    </row>
    <row r="4715" spans="1:5" x14ac:dyDescent="0.3">
      <c r="A4715" s="12">
        <v>31</v>
      </c>
      <c r="B4715" s="14">
        <v>114</v>
      </c>
      <c r="C4715" s="12" t="s">
        <v>4847</v>
      </c>
      <c r="E4715" t="str">
        <f t="shared" si="73"/>
        <v>114-GARINOAIN</v>
      </c>
    </row>
    <row r="4716" spans="1:5" x14ac:dyDescent="0.3">
      <c r="A4716" s="12">
        <v>31</v>
      </c>
      <c r="B4716" s="14">
        <v>115</v>
      </c>
      <c r="C4716" s="12" t="s">
        <v>4848</v>
      </c>
      <c r="E4716" t="str">
        <f t="shared" si="73"/>
        <v>115-GARRALDA</v>
      </c>
    </row>
    <row r="4717" spans="1:5" x14ac:dyDescent="0.3">
      <c r="A4717" s="12">
        <v>31</v>
      </c>
      <c r="B4717" s="14">
        <v>116</v>
      </c>
      <c r="C4717" s="12" t="s">
        <v>4849</v>
      </c>
      <c r="E4717" t="str">
        <f t="shared" si="73"/>
        <v>116-GENEVILLA</v>
      </c>
    </row>
    <row r="4718" spans="1:5" x14ac:dyDescent="0.3">
      <c r="A4718" s="12">
        <v>31</v>
      </c>
      <c r="B4718" s="14">
        <v>117</v>
      </c>
      <c r="C4718" s="12" t="s">
        <v>4850</v>
      </c>
      <c r="E4718" t="str">
        <f t="shared" si="73"/>
        <v>117-GOIZUETA</v>
      </c>
    </row>
    <row r="4719" spans="1:5" x14ac:dyDescent="0.3">
      <c r="A4719" s="12">
        <v>31</v>
      </c>
      <c r="B4719" s="14">
        <v>118</v>
      </c>
      <c r="C4719" s="12" t="s">
        <v>4851</v>
      </c>
      <c r="E4719" t="str">
        <f t="shared" si="73"/>
        <v>118-GOÑI</v>
      </c>
    </row>
    <row r="4720" spans="1:5" x14ac:dyDescent="0.3">
      <c r="A4720" s="12">
        <v>31</v>
      </c>
      <c r="B4720" s="14">
        <v>119</v>
      </c>
      <c r="C4720" s="12" t="s">
        <v>4852</v>
      </c>
      <c r="E4720" t="str">
        <f t="shared" si="73"/>
        <v>119-G?SA/GORZA</v>
      </c>
    </row>
    <row r="4721" spans="1:5" x14ac:dyDescent="0.3">
      <c r="A4721" s="12">
        <v>31</v>
      </c>
      <c r="B4721" s="14">
        <v>120</v>
      </c>
      <c r="C4721" s="12" t="s">
        <v>4853</v>
      </c>
      <c r="E4721" t="str">
        <f t="shared" si="73"/>
        <v>120-GUESALAZ</v>
      </c>
    </row>
    <row r="4722" spans="1:5" x14ac:dyDescent="0.3">
      <c r="A4722" s="12">
        <v>31</v>
      </c>
      <c r="B4722" s="14">
        <v>121</v>
      </c>
      <c r="C4722" s="12" t="s">
        <v>4854</v>
      </c>
      <c r="E4722" t="str">
        <f t="shared" si="73"/>
        <v>121-GUIRGUILLANO</v>
      </c>
    </row>
    <row r="4723" spans="1:5" x14ac:dyDescent="0.3">
      <c r="A4723" s="12">
        <v>31</v>
      </c>
      <c r="B4723" s="14">
        <v>122</v>
      </c>
      <c r="C4723" s="12" t="s">
        <v>4855</v>
      </c>
      <c r="E4723" t="str">
        <f t="shared" si="73"/>
        <v>122-HUARTE/UHARTE</v>
      </c>
    </row>
    <row r="4724" spans="1:5" x14ac:dyDescent="0.3">
      <c r="A4724" s="12">
        <v>31</v>
      </c>
      <c r="B4724" s="14">
        <v>123</v>
      </c>
      <c r="C4724" s="12" t="s">
        <v>4856</v>
      </c>
      <c r="E4724" t="str">
        <f t="shared" si="73"/>
        <v>123-UHARTE-ARAKIL</v>
      </c>
    </row>
    <row r="4725" spans="1:5" x14ac:dyDescent="0.3">
      <c r="A4725" s="12">
        <v>31</v>
      </c>
      <c r="B4725" s="14">
        <v>124</v>
      </c>
      <c r="C4725" s="12" t="s">
        <v>4857</v>
      </c>
      <c r="E4725" t="str">
        <f t="shared" si="73"/>
        <v>124-IBARGOITI</v>
      </c>
    </row>
    <row r="4726" spans="1:5" x14ac:dyDescent="0.3">
      <c r="A4726" s="12">
        <v>31</v>
      </c>
      <c r="B4726" s="14">
        <v>125</v>
      </c>
      <c r="C4726" s="12" t="s">
        <v>4858</v>
      </c>
      <c r="E4726" t="str">
        <f t="shared" si="73"/>
        <v>125-IGUZQUIZA</v>
      </c>
    </row>
    <row r="4727" spans="1:5" x14ac:dyDescent="0.3">
      <c r="A4727" s="12">
        <v>31</v>
      </c>
      <c r="B4727" s="14">
        <v>126</v>
      </c>
      <c r="C4727" s="12" t="s">
        <v>4859</v>
      </c>
      <c r="E4727" t="str">
        <f t="shared" si="73"/>
        <v>126-IMOTZ</v>
      </c>
    </row>
    <row r="4728" spans="1:5" x14ac:dyDescent="0.3">
      <c r="A4728" s="12">
        <v>31</v>
      </c>
      <c r="B4728" s="14">
        <v>127</v>
      </c>
      <c r="C4728" s="12" t="s">
        <v>4860</v>
      </c>
      <c r="E4728" t="str">
        <f t="shared" si="73"/>
        <v>127-IRAÑETA</v>
      </c>
    </row>
    <row r="4729" spans="1:5" x14ac:dyDescent="0.3">
      <c r="A4729" s="12">
        <v>31</v>
      </c>
      <c r="B4729" s="14">
        <v>128</v>
      </c>
      <c r="C4729" s="12" t="s">
        <v>4861</v>
      </c>
      <c r="E4729" t="str">
        <f t="shared" si="73"/>
        <v>128-ISABA/IZABA</v>
      </c>
    </row>
    <row r="4730" spans="1:5" x14ac:dyDescent="0.3">
      <c r="A4730" s="12">
        <v>31</v>
      </c>
      <c r="B4730" s="14">
        <v>129</v>
      </c>
      <c r="C4730" s="12" t="s">
        <v>4862</v>
      </c>
      <c r="E4730" t="str">
        <f t="shared" si="73"/>
        <v>129-ITUREN</v>
      </c>
    </row>
    <row r="4731" spans="1:5" x14ac:dyDescent="0.3">
      <c r="A4731" s="12">
        <v>31</v>
      </c>
      <c r="B4731" s="14">
        <v>130</v>
      </c>
      <c r="C4731" s="12" t="s">
        <v>4863</v>
      </c>
      <c r="E4731" t="str">
        <f t="shared" si="73"/>
        <v>130-ITURMENDI</v>
      </c>
    </row>
    <row r="4732" spans="1:5" x14ac:dyDescent="0.3">
      <c r="A4732" s="12">
        <v>31</v>
      </c>
      <c r="B4732" s="14">
        <v>131</v>
      </c>
      <c r="C4732" s="12" t="s">
        <v>4864</v>
      </c>
      <c r="E4732" t="str">
        <f t="shared" si="73"/>
        <v>131-IZA</v>
      </c>
    </row>
    <row r="4733" spans="1:5" x14ac:dyDescent="0.3">
      <c r="A4733" s="12">
        <v>31</v>
      </c>
      <c r="B4733" s="14">
        <v>132</v>
      </c>
      <c r="C4733" s="12" t="s">
        <v>4865</v>
      </c>
      <c r="E4733" t="str">
        <f t="shared" si="73"/>
        <v>132-IZAGAONDOA</v>
      </c>
    </row>
    <row r="4734" spans="1:5" x14ac:dyDescent="0.3">
      <c r="A4734" s="12">
        <v>31</v>
      </c>
      <c r="B4734" s="14">
        <v>133</v>
      </c>
      <c r="C4734" s="12" t="s">
        <v>4866</v>
      </c>
      <c r="E4734" t="str">
        <f t="shared" si="73"/>
        <v>133-IZALZU/ITZALZU</v>
      </c>
    </row>
    <row r="4735" spans="1:5" x14ac:dyDescent="0.3">
      <c r="A4735" s="12">
        <v>31</v>
      </c>
      <c r="B4735" s="14">
        <v>134</v>
      </c>
      <c r="C4735" s="12" t="s">
        <v>4867</v>
      </c>
      <c r="E4735" t="str">
        <f t="shared" si="73"/>
        <v>134-JAURRIETA</v>
      </c>
    </row>
    <row r="4736" spans="1:5" x14ac:dyDescent="0.3">
      <c r="A4736" s="12">
        <v>31</v>
      </c>
      <c r="B4736" s="14">
        <v>135</v>
      </c>
      <c r="C4736" s="12" t="s">
        <v>4868</v>
      </c>
      <c r="E4736" t="str">
        <f t="shared" si="73"/>
        <v>135-JAVIER</v>
      </c>
    </row>
    <row r="4737" spans="1:5" x14ac:dyDescent="0.3">
      <c r="A4737" s="12">
        <v>31</v>
      </c>
      <c r="B4737" s="14">
        <v>136</v>
      </c>
      <c r="C4737" s="12" t="s">
        <v>4869</v>
      </c>
      <c r="E4737" t="str">
        <f t="shared" si="73"/>
        <v>136-JUSLAPEÑA</v>
      </c>
    </row>
    <row r="4738" spans="1:5" x14ac:dyDescent="0.3">
      <c r="A4738" s="12">
        <v>31</v>
      </c>
      <c r="B4738" s="14">
        <v>137</v>
      </c>
      <c r="C4738" s="12" t="s">
        <v>4870</v>
      </c>
      <c r="E4738" t="str">
        <f t="shared" si="73"/>
        <v>137-BEINTZA-LABAIEN</v>
      </c>
    </row>
    <row r="4739" spans="1:5" x14ac:dyDescent="0.3">
      <c r="A4739" s="12">
        <v>31</v>
      </c>
      <c r="B4739" s="14">
        <v>138</v>
      </c>
      <c r="C4739" s="12" t="s">
        <v>4871</v>
      </c>
      <c r="E4739" t="str">
        <f t="shared" ref="E4739:E4802" si="74">CONCATENATE(B4739,"-",C4739)</f>
        <v>138-LAKUNTZA</v>
      </c>
    </row>
    <row r="4740" spans="1:5" x14ac:dyDescent="0.3">
      <c r="A4740" s="12">
        <v>31</v>
      </c>
      <c r="B4740" s="14">
        <v>139</v>
      </c>
      <c r="C4740" s="12" t="s">
        <v>4872</v>
      </c>
      <c r="E4740" t="str">
        <f t="shared" si="74"/>
        <v>139-LANA</v>
      </c>
    </row>
    <row r="4741" spans="1:5" x14ac:dyDescent="0.3">
      <c r="A4741" s="12">
        <v>31</v>
      </c>
      <c r="B4741" s="14">
        <v>140</v>
      </c>
      <c r="C4741" s="12" t="s">
        <v>4873</v>
      </c>
      <c r="E4741" t="str">
        <f t="shared" si="74"/>
        <v>140-LANTZ</v>
      </c>
    </row>
    <row r="4742" spans="1:5" x14ac:dyDescent="0.3">
      <c r="A4742" s="12">
        <v>31</v>
      </c>
      <c r="B4742" s="14">
        <v>141</v>
      </c>
      <c r="C4742" s="12" t="s">
        <v>4874</v>
      </c>
      <c r="E4742" t="str">
        <f t="shared" si="74"/>
        <v>141-LAPOBLACION</v>
      </c>
    </row>
    <row r="4743" spans="1:5" x14ac:dyDescent="0.3">
      <c r="A4743" s="12">
        <v>31</v>
      </c>
      <c r="B4743" s="14">
        <v>142</v>
      </c>
      <c r="C4743" s="12" t="s">
        <v>4875</v>
      </c>
      <c r="E4743" t="str">
        <f t="shared" si="74"/>
        <v>142-LARRAGA</v>
      </c>
    </row>
    <row r="4744" spans="1:5" x14ac:dyDescent="0.3">
      <c r="A4744" s="12">
        <v>31</v>
      </c>
      <c r="B4744" s="14">
        <v>143</v>
      </c>
      <c r="C4744" s="12" t="s">
        <v>4876</v>
      </c>
      <c r="E4744" t="str">
        <f t="shared" si="74"/>
        <v>143-LARRAONA</v>
      </c>
    </row>
    <row r="4745" spans="1:5" x14ac:dyDescent="0.3">
      <c r="A4745" s="12">
        <v>31</v>
      </c>
      <c r="B4745" s="14">
        <v>144</v>
      </c>
      <c r="C4745" s="12" t="s">
        <v>4877</v>
      </c>
      <c r="E4745" t="str">
        <f t="shared" si="74"/>
        <v>144-LARRAUN</v>
      </c>
    </row>
    <row r="4746" spans="1:5" x14ac:dyDescent="0.3">
      <c r="A4746" s="12">
        <v>31</v>
      </c>
      <c r="B4746" s="14">
        <v>145</v>
      </c>
      <c r="C4746" s="12" t="s">
        <v>4878</v>
      </c>
      <c r="E4746" t="str">
        <f t="shared" si="74"/>
        <v>145-LAZAGURRIA</v>
      </c>
    </row>
    <row r="4747" spans="1:5" x14ac:dyDescent="0.3">
      <c r="A4747" s="12">
        <v>31</v>
      </c>
      <c r="B4747" s="14">
        <v>146</v>
      </c>
      <c r="C4747" s="12" t="s">
        <v>4879</v>
      </c>
      <c r="E4747" t="str">
        <f t="shared" si="74"/>
        <v>146-LEACHE</v>
      </c>
    </row>
    <row r="4748" spans="1:5" x14ac:dyDescent="0.3">
      <c r="A4748" s="12">
        <v>31</v>
      </c>
      <c r="B4748" s="14">
        <v>147</v>
      </c>
      <c r="C4748" s="12" t="s">
        <v>4880</v>
      </c>
      <c r="E4748" t="str">
        <f t="shared" si="74"/>
        <v>147-LEGARDA</v>
      </c>
    </row>
    <row r="4749" spans="1:5" x14ac:dyDescent="0.3">
      <c r="A4749" s="12">
        <v>31</v>
      </c>
      <c r="B4749" s="14">
        <v>148</v>
      </c>
      <c r="C4749" s="12" t="s">
        <v>4881</v>
      </c>
      <c r="E4749" t="str">
        <f t="shared" si="74"/>
        <v>148-LEGARIA</v>
      </c>
    </row>
    <row r="4750" spans="1:5" x14ac:dyDescent="0.3">
      <c r="A4750" s="12">
        <v>31</v>
      </c>
      <c r="B4750" s="14">
        <v>149</v>
      </c>
      <c r="C4750" s="12" t="s">
        <v>4882</v>
      </c>
      <c r="E4750" t="str">
        <f t="shared" si="74"/>
        <v>149-LEITZA</v>
      </c>
    </row>
    <row r="4751" spans="1:5" x14ac:dyDescent="0.3">
      <c r="A4751" s="12">
        <v>31</v>
      </c>
      <c r="B4751" s="14">
        <v>150</v>
      </c>
      <c r="C4751" s="12" t="s">
        <v>4883</v>
      </c>
      <c r="E4751" t="str">
        <f t="shared" si="74"/>
        <v>150-LEOZ</v>
      </c>
    </row>
    <row r="4752" spans="1:5" x14ac:dyDescent="0.3">
      <c r="A4752" s="12">
        <v>31</v>
      </c>
      <c r="B4752" s="14">
        <v>151</v>
      </c>
      <c r="C4752" s="12" t="s">
        <v>4884</v>
      </c>
      <c r="E4752" t="str">
        <f t="shared" si="74"/>
        <v>151-LERGA</v>
      </c>
    </row>
    <row r="4753" spans="1:5" x14ac:dyDescent="0.3">
      <c r="A4753" s="12">
        <v>31</v>
      </c>
      <c r="B4753" s="14">
        <v>152</v>
      </c>
      <c r="C4753" s="12" t="s">
        <v>4885</v>
      </c>
      <c r="E4753" t="str">
        <f t="shared" si="74"/>
        <v>152-LERIN</v>
      </c>
    </row>
    <row r="4754" spans="1:5" x14ac:dyDescent="0.3">
      <c r="A4754" s="12">
        <v>31</v>
      </c>
      <c r="B4754" s="14">
        <v>153</v>
      </c>
      <c r="C4754" s="12" t="s">
        <v>4886</v>
      </c>
      <c r="E4754" t="str">
        <f t="shared" si="74"/>
        <v>153-LESAKA</v>
      </c>
    </row>
    <row r="4755" spans="1:5" x14ac:dyDescent="0.3">
      <c r="A4755" s="12">
        <v>31</v>
      </c>
      <c r="B4755" s="14">
        <v>154</v>
      </c>
      <c r="C4755" s="12" t="s">
        <v>4887</v>
      </c>
      <c r="E4755" t="str">
        <f t="shared" si="74"/>
        <v>154-LEZAUN</v>
      </c>
    </row>
    <row r="4756" spans="1:5" x14ac:dyDescent="0.3">
      <c r="A4756" s="12">
        <v>31</v>
      </c>
      <c r="B4756" s="14">
        <v>155</v>
      </c>
      <c r="C4756" s="12" t="s">
        <v>4888</v>
      </c>
      <c r="E4756" t="str">
        <f t="shared" si="74"/>
        <v>155-LIEDENA</v>
      </c>
    </row>
    <row r="4757" spans="1:5" x14ac:dyDescent="0.3">
      <c r="A4757" s="12">
        <v>31</v>
      </c>
      <c r="B4757" s="14">
        <v>156</v>
      </c>
      <c r="C4757" s="12" t="s">
        <v>4889</v>
      </c>
      <c r="E4757" t="str">
        <f t="shared" si="74"/>
        <v>156-LIZOAIN</v>
      </c>
    </row>
    <row r="4758" spans="1:5" x14ac:dyDescent="0.3">
      <c r="A4758" s="12">
        <v>31</v>
      </c>
      <c r="B4758" s="14">
        <v>157</v>
      </c>
      <c r="C4758" s="12" t="s">
        <v>4890</v>
      </c>
      <c r="E4758" t="str">
        <f t="shared" si="74"/>
        <v>157-LODOSA</v>
      </c>
    </row>
    <row r="4759" spans="1:5" x14ac:dyDescent="0.3">
      <c r="A4759" s="12">
        <v>31</v>
      </c>
      <c r="B4759" s="14">
        <v>158</v>
      </c>
      <c r="C4759" s="12" t="s">
        <v>4891</v>
      </c>
      <c r="E4759" t="str">
        <f t="shared" si="74"/>
        <v>158-LONGUIDA/LONGIDA</v>
      </c>
    </row>
    <row r="4760" spans="1:5" x14ac:dyDescent="0.3">
      <c r="A4760" s="12">
        <v>31</v>
      </c>
      <c r="B4760" s="14">
        <v>159</v>
      </c>
      <c r="C4760" s="12" t="s">
        <v>4892</v>
      </c>
      <c r="E4760" t="str">
        <f t="shared" si="74"/>
        <v>159-LUMBIER</v>
      </c>
    </row>
    <row r="4761" spans="1:5" x14ac:dyDescent="0.3">
      <c r="A4761" s="12">
        <v>31</v>
      </c>
      <c r="B4761" s="14">
        <v>160</v>
      </c>
      <c r="C4761" s="12" t="s">
        <v>4893</v>
      </c>
      <c r="E4761" t="str">
        <f t="shared" si="74"/>
        <v>160-LUQUIN</v>
      </c>
    </row>
    <row r="4762" spans="1:5" x14ac:dyDescent="0.3">
      <c r="A4762" s="12">
        <v>31</v>
      </c>
      <c r="B4762" s="14">
        <v>161</v>
      </c>
      <c r="C4762" s="12" t="s">
        <v>4894</v>
      </c>
      <c r="E4762" t="str">
        <f t="shared" si="74"/>
        <v>161-MAÑERU</v>
      </c>
    </row>
    <row r="4763" spans="1:5" x14ac:dyDescent="0.3">
      <c r="A4763" s="12">
        <v>31</v>
      </c>
      <c r="B4763" s="14">
        <v>162</v>
      </c>
      <c r="C4763" s="12" t="s">
        <v>4895</v>
      </c>
      <c r="E4763" t="str">
        <f t="shared" si="74"/>
        <v>162-MARAÑON</v>
      </c>
    </row>
    <row r="4764" spans="1:5" x14ac:dyDescent="0.3">
      <c r="A4764" s="12">
        <v>31</v>
      </c>
      <c r="B4764" s="14">
        <v>163</v>
      </c>
      <c r="C4764" s="12" t="s">
        <v>4896</v>
      </c>
      <c r="E4764" t="str">
        <f t="shared" si="74"/>
        <v>163-MARCILLA</v>
      </c>
    </row>
    <row r="4765" spans="1:5" x14ac:dyDescent="0.3">
      <c r="A4765" s="12">
        <v>31</v>
      </c>
      <c r="B4765" s="14">
        <v>164</v>
      </c>
      <c r="C4765" s="12" t="s">
        <v>4897</v>
      </c>
      <c r="E4765" t="str">
        <f t="shared" si="74"/>
        <v>164-MELIDA</v>
      </c>
    </row>
    <row r="4766" spans="1:5" x14ac:dyDescent="0.3">
      <c r="A4766" s="12">
        <v>31</v>
      </c>
      <c r="B4766" s="14">
        <v>165</v>
      </c>
      <c r="C4766" s="12" t="s">
        <v>4898</v>
      </c>
      <c r="E4766" t="str">
        <f t="shared" si="74"/>
        <v>165-MENDAVIA</v>
      </c>
    </row>
    <row r="4767" spans="1:5" x14ac:dyDescent="0.3">
      <c r="A4767" s="12">
        <v>31</v>
      </c>
      <c r="B4767" s="14">
        <v>166</v>
      </c>
      <c r="C4767" s="12" t="s">
        <v>4899</v>
      </c>
      <c r="E4767" t="str">
        <f t="shared" si="74"/>
        <v>166-MENDAZA</v>
      </c>
    </row>
    <row r="4768" spans="1:5" x14ac:dyDescent="0.3">
      <c r="A4768" s="12">
        <v>31</v>
      </c>
      <c r="B4768" s="14">
        <v>167</v>
      </c>
      <c r="C4768" s="12" t="s">
        <v>4900</v>
      </c>
      <c r="E4768" t="str">
        <f t="shared" si="74"/>
        <v>167-MENDIGORRIA</v>
      </c>
    </row>
    <row r="4769" spans="1:5" x14ac:dyDescent="0.3">
      <c r="A4769" s="12">
        <v>31</v>
      </c>
      <c r="B4769" s="14">
        <v>168</v>
      </c>
      <c r="C4769" s="12" t="s">
        <v>4901</v>
      </c>
      <c r="E4769" t="str">
        <f t="shared" si="74"/>
        <v>168-METAUTEN</v>
      </c>
    </row>
    <row r="4770" spans="1:5" x14ac:dyDescent="0.3">
      <c r="A4770" s="12">
        <v>31</v>
      </c>
      <c r="B4770" s="14">
        <v>169</v>
      </c>
      <c r="C4770" s="12" t="s">
        <v>4902</v>
      </c>
      <c r="E4770" t="str">
        <f t="shared" si="74"/>
        <v>169-MILAGRO</v>
      </c>
    </row>
    <row r="4771" spans="1:5" x14ac:dyDescent="0.3">
      <c r="A4771" s="12">
        <v>31</v>
      </c>
      <c r="B4771" s="14">
        <v>170</v>
      </c>
      <c r="C4771" s="12" t="s">
        <v>4903</v>
      </c>
      <c r="E4771" t="str">
        <f t="shared" si="74"/>
        <v>170-MIRAFUENTES</v>
      </c>
    </row>
    <row r="4772" spans="1:5" x14ac:dyDescent="0.3">
      <c r="A4772" s="12">
        <v>31</v>
      </c>
      <c r="B4772" s="14">
        <v>171</v>
      </c>
      <c r="C4772" s="12" t="s">
        <v>4904</v>
      </c>
      <c r="E4772" t="str">
        <f t="shared" si="74"/>
        <v>171-MIRANDA DE ARGA</v>
      </c>
    </row>
    <row r="4773" spans="1:5" x14ac:dyDescent="0.3">
      <c r="A4773" s="12">
        <v>31</v>
      </c>
      <c r="B4773" s="14">
        <v>172</v>
      </c>
      <c r="C4773" s="12" t="s">
        <v>4905</v>
      </c>
      <c r="E4773" t="str">
        <f t="shared" si="74"/>
        <v>172-MONREAL</v>
      </c>
    </row>
    <row r="4774" spans="1:5" x14ac:dyDescent="0.3">
      <c r="A4774" s="12">
        <v>31</v>
      </c>
      <c r="B4774" s="14">
        <v>173</v>
      </c>
      <c r="C4774" s="12" t="s">
        <v>4906</v>
      </c>
      <c r="E4774" t="str">
        <f t="shared" si="74"/>
        <v>173-MONTEAGUDO</v>
      </c>
    </row>
    <row r="4775" spans="1:5" x14ac:dyDescent="0.3">
      <c r="A4775" s="12">
        <v>31</v>
      </c>
      <c r="B4775" s="14">
        <v>174</v>
      </c>
      <c r="C4775" s="12" t="s">
        <v>4907</v>
      </c>
      <c r="E4775" t="str">
        <f t="shared" si="74"/>
        <v>174-MORENTIN</v>
      </c>
    </row>
    <row r="4776" spans="1:5" x14ac:dyDescent="0.3">
      <c r="A4776" s="12">
        <v>31</v>
      </c>
      <c r="B4776" s="14">
        <v>175</v>
      </c>
      <c r="C4776" s="12" t="s">
        <v>4908</v>
      </c>
      <c r="E4776" t="str">
        <f t="shared" si="74"/>
        <v>175-MUES</v>
      </c>
    </row>
    <row r="4777" spans="1:5" x14ac:dyDescent="0.3">
      <c r="A4777" s="12">
        <v>31</v>
      </c>
      <c r="B4777" s="14">
        <v>176</v>
      </c>
      <c r="C4777" s="12" t="s">
        <v>4909</v>
      </c>
      <c r="E4777" t="str">
        <f t="shared" si="74"/>
        <v>176-MURCHANTE</v>
      </c>
    </row>
    <row r="4778" spans="1:5" x14ac:dyDescent="0.3">
      <c r="A4778" s="12">
        <v>31</v>
      </c>
      <c r="B4778" s="14">
        <v>177</v>
      </c>
      <c r="C4778" s="12" t="s">
        <v>4910</v>
      </c>
      <c r="E4778" t="str">
        <f t="shared" si="74"/>
        <v>177-MURIETA</v>
      </c>
    </row>
    <row r="4779" spans="1:5" x14ac:dyDescent="0.3">
      <c r="A4779" s="12">
        <v>31</v>
      </c>
      <c r="B4779" s="14">
        <v>178</v>
      </c>
      <c r="C4779" s="12" t="s">
        <v>4911</v>
      </c>
      <c r="E4779" t="str">
        <f t="shared" si="74"/>
        <v>178-MURILLO EL CUENDE</v>
      </c>
    </row>
    <row r="4780" spans="1:5" x14ac:dyDescent="0.3">
      <c r="A4780" s="12">
        <v>31</v>
      </c>
      <c r="B4780" s="14">
        <v>179</v>
      </c>
      <c r="C4780" s="12" t="s">
        <v>4912</v>
      </c>
      <c r="E4780" t="str">
        <f t="shared" si="74"/>
        <v>179-MURILLO EL FRUTO</v>
      </c>
    </row>
    <row r="4781" spans="1:5" x14ac:dyDescent="0.3">
      <c r="A4781" s="12">
        <v>31</v>
      </c>
      <c r="B4781" s="14">
        <v>180</v>
      </c>
      <c r="C4781" s="12" t="s">
        <v>4913</v>
      </c>
      <c r="E4781" t="str">
        <f t="shared" si="74"/>
        <v>180-MURUZABAL</v>
      </c>
    </row>
    <row r="4782" spans="1:5" x14ac:dyDescent="0.3">
      <c r="A4782" s="12">
        <v>31</v>
      </c>
      <c r="B4782" s="14">
        <v>181</v>
      </c>
      <c r="C4782" s="12" t="s">
        <v>4914</v>
      </c>
      <c r="E4782" t="str">
        <f t="shared" si="74"/>
        <v>181-NAVASCUES</v>
      </c>
    </row>
    <row r="4783" spans="1:5" x14ac:dyDescent="0.3">
      <c r="A4783" s="12">
        <v>31</v>
      </c>
      <c r="B4783" s="14">
        <v>182</v>
      </c>
      <c r="C4783" s="12" t="s">
        <v>4915</v>
      </c>
      <c r="E4783" t="str">
        <f t="shared" si="74"/>
        <v>182-NAZAR</v>
      </c>
    </row>
    <row r="4784" spans="1:5" x14ac:dyDescent="0.3">
      <c r="A4784" s="12">
        <v>31</v>
      </c>
      <c r="B4784" s="14">
        <v>183</v>
      </c>
      <c r="C4784" s="12" t="s">
        <v>4916</v>
      </c>
      <c r="E4784" t="str">
        <f t="shared" si="74"/>
        <v>183-OBANOS</v>
      </c>
    </row>
    <row r="4785" spans="1:5" x14ac:dyDescent="0.3">
      <c r="A4785" s="12">
        <v>31</v>
      </c>
      <c r="B4785" s="14">
        <v>184</v>
      </c>
      <c r="C4785" s="12" t="s">
        <v>4917</v>
      </c>
      <c r="E4785" t="str">
        <f t="shared" si="74"/>
        <v>184-OCO</v>
      </c>
    </row>
    <row r="4786" spans="1:5" x14ac:dyDescent="0.3">
      <c r="A4786" s="12">
        <v>31</v>
      </c>
      <c r="B4786" s="14">
        <v>185</v>
      </c>
      <c r="C4786" s="12" t="s">
        <v>4918</v>
      </c>
      <c r="E4786" t="str">
        <f t="shared" si="74"/>
        <v>185-OCHAGAVIA</v>
      </c>
    </row>
    <row r="4787" spans="1:5" x14ac:dyDescent="0.3">
      <c r="A4787" s="12">
        <v>31</v>
      </c>
      <c r="B4787" s="14">
        <v>186</v>
      </c>
      <c r="C4787" s="12" t="s">
        <v>4919</v>
      </c>
      <c r="E4787" t="str">
        <f t="shared" si="74"/>
        <v>186-ODIETA</v>
      </c>
    </row>
    <row r="4788" spans="1:5" x14ac:dyDescent="0.3">
      <c r="A4788" s="12">
        <v>31</v>
      </c>
      <c r="B4788" s="14">
        <v>187</v>
      </c>
      <c r="C4788" s="12" t="s">
        <v>4920</v>
      </c>
      <c r="E4788" t="str">
        <f t="shared" si="74"/>
        <v>187-OITZ</v>
      </c>
    </row>
    <row r="4789" spans="1:5" x14ac:dyDescent="0.3">
      <c r="A4789" s="12">
        <v>31</v>
      </c>
      <c r="B4789" s="14">
        <v>188</v>
      </c>
      <c r="C4789" s="12" t="s">
        <v>4921</v>
      </c>
      <c r="E4789" t="str">
        <f t="shared" si="74"/>
        <v>188-OLAIBAR</v>
      </c>
    </row>
    <row r="4790" spans="1:5" x14ac:dyDescent="0.3">
      <c r="A4790" s="12">
        <v>31</v>
      </c>
      <c r="B4790" s="14">
        <v>189</v>
      </c>
      <c r="C4790" s="12" t="s">
        <v>4922</v>
      </c>
      <c r="E4790" t="str">
        <f t="shared" si="74"/>
        <v>189-OLAZTI/OLAZAGUTIA</v>
      </c>
    </row>
    <row r="4791" spans="1:5" x14ac:dyDescent="0.3">
      <c r="A4791" s="12">
        <v>31</v>
      </c>
      <c r="B4791" s="14">
        <v>190</v>
      </c>
      <c r="C4791" s="12" t="s">
        <v>4923</v>
      </c>
      <c r="E4791" t="str">
        <f t="shared" si="74"/>
        <v>190-OLEJUA</v>
      </c>
    </row>
    <row r="4792" spans="1:5" x14ac:dyDescent="0.3">
      <c r="A4792" s="12">
        <v>31</v>
      </c>
      <c r="B4792" s="14">
        <v>191</v>
      </c>
      <c r="C4792" s="12" t="s">
        <v>4924</v>
      </c>
      <c r="E4792" t="str">
        <f t="shared" si="74"/>
        <v>191-OLITE</v>
      </c>
    </row>
    <row r="4793" spans="1:5" x14ac:dyDescent="0.3">
      <c r="A4793" s="12">
        <v>31</v>
      </c>
      <c r="B4793" s="14">
        <v>192</v>
      </c>
      <c r="C4793" s="12" t="s">
        <v>4925</v>
      </c>
      <c r="E4793" t="str">
        <f t="shared" si="74"/>
        <v>192-OLORIZ</v>
      </c>
    </row>
    <row r="4794" spans="1:5" x14ac:dyDescent="0.3">
      <c r="A4794" s="12">
        <v>31</v>
      </c>
      <c r="B4794" s="14">
        <v>193</v>
      </c>
      <c r="C4794" s="12" t="s">
        <v>4926</v>
      </c>
      <c r="E4794" t="str">
        <f t="shared" si="74"/>
        <v>193-OLZA</v>
      </c>
    </row>
    <row r="4795" spans="1:5" x14ac:dyDescent="0.3">
      <c r="A4795" s="12">
        <v>31</v>
      </c>
      <c r="B4795" s="14">
        <v>194</v>
      </c>
      <c r="C4795" s="12" t="s">
        <v>4927</v>
      </c>
      <c r="E4795" t="str">
        <f t="shared" si="74"/>
        <v>194-OLLO</v>
      </c>
    </row>
    <row r="4796" spans="1:5" x14ac:dyDescent="0.3">
      <c r="A4796" s="12">
        <v>31</v>
      </c>
      <c r="B4796" s="14">
        <v>195</v>
      </c>
      <c r="C4796" s="12" t="s">
        <v>4928</v>
      </c>
      <c r="E4796" t="str">
        <f t="shared" si="74"/>
        <v>195-ORBAITZETA</v>
      </c>
    </row>
    <row r="4797" spans="1:5" x14ac:dyDescent="0.3">
      <c r="A4797" s="12">
        <v>31</v>
      </c>
      <c r="B4797" s="14">
        <v>196</v>
      </c>
      <c r="C4797" s="12" t="s">
        <v>4929</v>
      </c>
      <c r="E4797" t="str">
        <f t="shared" si="74"/>
        <v>196-ORBARA</v>
      </c>
    </row>
    <row r="4798" spans="1:5" x14ac:dyDescent="0.3">
      <c r="A4798" s="12">
        <v>31</v>
      </c>
      <c r="B4798" s="14">
        <v>197</v>
      </c>
      <c r="C4798" s="12" t="s">
        <v>4930</v>
      </c>
      <c r="E4798" t="str">
        <f t="shared" si="74"/>
        <v>197-ORISOAIN</v>
      </c>
    </row>
    <row r="4799" spans="1:5" x14ac:dyDescent="0.3">
      <c r="A4799" s="12">
        <v>31</v>
      </c>
      <c r="B4799" s="14">
        <v>198</v>
      </c>
      <c r="C4799" s="12" t="s">
        <v>4931</v>
      </c>
      <c r="E4799" t="str">
        <f t="shared" si="74"/>
        <v>198-ORONZ</v>
      </c>
    </row>
    <row r="4800" spans="1:5" x14ac:dyDescent="0.3">
      <c r="A4800" s="12">
        <v>31</v>
      </c>
      <c r="B4800" s="14">
        <v>199</v>
      </c>
      <c r="C4800" s="12" t="s">
        <v>4932</v>
      </c>
      <c r="E4800" t="str">
        <f t="shared" si="74"/>
        <v>199-OROZ-BETELU</v>
      </c>
    </row>
    <row r="4801" spans="1:5" x14ac:dyDescent="0.3">
      <c r="A4801" s="12">
        <v>31</v>
      </c>
      <c r="B4801" s="14">
        <v>200</v>
      </c>
      <c r="C4801" s="12" t="s">
        <v>4933</v>
      </c>
      <c r="E4801" t="str">
        <f t="shared" si="74"/>
        <v>200-OTEIZA</v>
      </c>
    </row>
    <row r="4802" spans="1:5" x14ac:dyDescent="0.3">
      <c r="A4802" s="12">
        <v>31</v>
      </c>
      <c r="B4802" s="14">
        <v>201</v>
      </c>
      <c r="C4802" s="12" t="s">
        <v>4934</v>
      </c>
      <c r="E4802" t="str">
        <f t="shared" si="74"/>
        <v>201-PAMPLONA/IRUÑA</v>
      </c>
    </row>
    <row r="4803" spans="1:5" x14ac:dyDescent="0.3">
      <c r="A4803" s="12">
        <v>31</v>
      </c>
      <c r="B4803" s="14">
        <v>202</v>
      </c>
      <c r="C4803" s="12" t="s">
        <v>4935</v>
      </c>
      <c r="E4803" t="str">
        <f t="shared" ref="E4803:E4866" si="75">CONCATENATE(B4803,"-",C4803)</f>
        <v>202-PERALTA</v>
      </c>
    </row>
    <row r="4804" spans="1:5" x14ac:dyDescent="0.3">
      <c r="A4804" s="12">
        <v>31</v>
      </c>
      <c r="B4804" s="14">
        <v>203</v>
      </c>
      <c r="C4804" s="12" t="s">
        <v>4936</v>
      </c>
      <c r="E4804" t="str">
        <f t="shared" si="75"/>
        <v>203-PETILLA DE ARAGON</v>
      </c>
    </row>
    <row r="4805" spans="1:5" x14ac:dyDescent="0.3">
      <c r="A4805" s="12">
        <v>31</v>
      </c>
      <c r="B4805" s="14">
        <v>204</v>
      </c>
      <c r="C4805" s="12" t="s">
        <v>4937</v>
      </c>
      <c r="E4805" t="str">
        <f t="shared" si="75"/>
        <v>204-PIEDRAMILLERA</v>
      </c>
    </row>
    <row r="4806" spans="1:5" x14ac:dyDescent="0.3">
      <c r="A4806" s="12">
        <v>31</v>
      </c>
      <c r="B4806" s="14">
        <v>205</v>
      </c>
      <c r="C4806" s="12" t="s">
        <v>4938</v>
      </c>
      <c r="E4806" t="str">
        <f t="shared" si="75"/>
        <v>205-PITILLAS</v>
      </c>
    </row>
    <row r="4807" spans="1:5" x14ac:dyDescent="0.3">
      <c r="A4807" s="12">
        <v>31</v>
      </c>
      <c r="B4807" s="14">
        <v>206</v>
      </c>
      <c r="C4807" s="12" t="s">
        <v>4939</v>
      </c>
      <c r="E4807" t="str">
        <f t="shared" si="75"/>
        <v>206-PUENTE LA REINA/GARES</v>
      </c>
    </row>
    <row r="4808" spans="1:5" x14ac:dyDescent="0.3">
      <c r="A4808" s="12">
        <v>31</v>
      </c>
      <c r="B4808" s="14">
        <v>207</v>
      </c>
      <c r="C4808" s="12" t="s">
        <v>4940</v>
      </c>
      <c r="E4808" t="str">
        <f t="shared" si="75"/>
        <v>207-PUEYO</v>
      </c>
    </row>
    <row r="4809" spans="1:5" x14ac:dyDescent="0.3">
      <c r="A4809" s="12">
        <v>31</v>
      </c>
      <c r="B4809" s="14">
        <v>208</v>
      </c>
      <c r="C4809" s="12" t="s">
        <v>4941</v>
      </c>
      <c r="E4809" t="str">
        <f t="shared" si="75"/>
        <v>208-RIBAFORADA</v>
      </c>
    </row>
    <row r="4810" spans="1:5" x14ac:dyDescent="0.3">
      <c r="A4810" s="12">
        <v>31</v>
      </c>
      <c r="B4810" s="14">
        <v>209</v>
      </c>
      <c r="C4810" s="12" t="s">
        <v>4942</v>
      </c>
      <c r="E4810" t="str">
        <f t="shared" si="75"/>
        <v>209-ROMANZADO</v>
      </c>
    </row>
    <row r="4811" spans="1:5" x14ac:dyDescent="0.3">
      <c r="A4811" s="12">
        <v>31</v>
      </c>
      <c r="B4811" s="14">
        <v>210</v>
      </c>
      <c r="C4811" s="12" t="s">
        <v>4943</v>
      </c>
      <c r="E4811" t="str">
        <f t="shared" si="75"/>
        <v>210-RONCAL/ERRONKARI</v>
      </c>
    </row>
    <row r="4812" spans="1:5" x14ac:dyDescent="0.3">
      <c r="A4812" s="12">
        <v>31</v>
      </c>
      <c r="B4812" s="14">
        <v>211</v>
      </c>
      <c r="C4812" s="12" t="s">
        <v>4944</v>
      </c>
      <c r="E4812" t="str">
        <f t="shared" si="75"/>
        <v>211-ORREAGA/RONCESVALLES</v>
      </c>
    </row>
    <row r="4813" spans="1:5" x14ac:dyDescent="0.3">
      <c r="A4813" s="12">
        <v>31</v>
      </c>
      <c r="B4813" s="14">
        <v>212</v>
      </c>
      <c r="C4813" s="12" t="s">
        <v>2343</v>
      </c>
      <c r="E4813" t="str">
        <f t="shared" si="75"/>
        <v>212-SADA</v>
      </c>
    </row>
    <row r="4814" spans="1:5" x14ac:dyDescent="0.3">
      <c r="A4814" s="12">
        <v>31</v>
      </c>
      <c r="B4814" s="14">
        <v>213</v>
      </c>
      <c r="C4814" s="12" t="s">
        <v>4945</v>
      </c>
      <c r="E4814" t="str">
        <f t="shared" si="75"/>
        <v>213-SALDIAS</v>
      </c>
    </row>
    <row r="4815" spans="1:5" x14ac:dyDescent="0.3">
      <c r="A4815" s="12">
        <v>31</v>
      </c>
      <c r="B4815" s="14">
        <v>214</v>
      </c>
      <c r="C4815" s="12" t="s">
        <v>4946</v>
      </c>
      <c r="E4815" t="str">
        <f t="shared" si="75"/>
        <v>214-SALINAS DE ORO</v>
      </c>
    </row>
    <row r="4816" spans="1:5" x14ac:dyDescent="0.3">
      <c r="A4816" s="12">
        <v>31</v>
      </c>
      <c r="B4816" s="14">
        <v>215</v>
      </c>
      <c r="C4816" s="12" t="s">
        <v>4947</v>
      </c>
      <c r="E4816" t="str">
        <f t="shared" si="75"/>
        <v>215-SAN ADRIAN</v>
      </c>
    </row>
    <row r="4817" spans="1:5" x14ac:dyDescent="0.3">
      <c r="A4817" s="12">
        <v>31</v>
      </c>
      <c r="B4817" s="14">
        <v>216</v>
      </c>
      <c r="C4817" s="12" t="s">
        <v>4948</v>
      </c>
      <c r="E4817" t="str">
        <f t="shared" si="75"/>
        <v>216-SANG?SA/ZANGOZA</v>
      </c>
    </row>
    <row r="4818" spans="1:5" x14ac:dyDescent="0.3">
      <c r="A4818" s="12">
        <v>31</v>
      </c>
      <c r="B4818" s="14">
        <v>217</v>
      </c>
      <c r="C4818" s="12" t="s">
        <v>4949</v>
      </c>
      <c r="E4818" t="str">
        <f t="shared" si="75"/>
        <v>217-SAN MARTIN DE UNX</v>
      </c>
    </row>
    <row r="4819" spans="1:5" x14ac:dyDescent="0.3">
      <c r="A4819" s="12">
        <v>31</v>
      </c>
      <c r="B4819" s="14">
        <v>219</v>
      </c>
      <c r="C4819" s="12" t="s">
        <v>4950</v>
      </c>
      <c r="E4819" t="str">
        <f t="shared" si="75"/>
        <v>219-SANSOL</v>
      </c>
    </row>
    <row r="4820" spans="1:5" x14ac:dyDescent="0.3">
      <c r="A4820" s="12">
        <v>31</v>
      </c>
      <c r="B4820" s="14">
        <v>220</v>
      </c>
      <c r="C4820" s="12" t="s">
        <v>4951</v>
      </c>
      <c r="E4820" t="str">
        <f t="shared" si="75"/>
        <v>220-SANTACARA</v>
      </c>
    </row>
    <row r="4821" spans="1:5" x14ac:dyDescent="0.3">
      <c r="A4821" s="12">
        <v>31</v>
      </c>
      <c r="B4821" s="14">
        <v>221</v>
      </c>
      <c r="C4821" s="12" t="s">
        <v>4952</v>
      </c>
      <c r="E4821" t="str">
        <f t="shared" si="75"/>
        <v>221-DONEZTEBE/SANTESTEBAN</v>
      </c>
    </row>
    <row r="4822" spans="1:5" x14ac:dyDescent="0.3">
      <c r="A4822" s="12">
        <v>31</v>
      </c>
      <c r="B4822" s="14">
        <v>222</v>
      </c>
      <c r="C4822" s="12" t="s">
        <v>4953</v>
      </c>
      <c r="E4822" t="str">
        <f t="shared" si="75"/>
        <v>222-SARRIES/ZARTZE</v>
      </c>
    </row>
    <row r="4823" spans="1:5" x14ac:dyDescent="0.3">
      <c r="A4823" s="12">
        <v>31</v>
      </c>
      <c r="B4823" s="14">
        <v>223</v>
      </c>
      <c r="C4823" s="12" t="s">
        <v>4954</v>
      </c>
      <c r="E4823" t="str">
        <f t="shared" si="75"/>
        <v>223-SARTAGUDA</v>
      </c>
    </row>
    <row r="4824" spans="1:5" x14ac:dyDescent="0.3">
      <c r="A4824" s="12">
        <v>31</v>
      </c>
      <c r="B4824" s="14">
        <v>224</v>
      </c>
      <c r="C4824" s="12" t="s">
        <v>4955</v>
      </c>
      <c r="E4824" t="str">
        <f t="shared" si="75"/>
        <v>224-SESMA</v>
      </c>
    </row>
    <row r="4825" spans="1:5" x14ac:dyDescent="0.3">
      <c r="A4825" s="12">
        <v>31</v>
      </c>
      <c r="B4825" s="14">
        <v>225</v>
      </c>
      <c r="C4825" s="12" t="s">
        <v>4956</v>
      </c>
      <c r="E4825" t="str">
        <f t="shared" si="75"/>
        <v>225-SORLADA</v>
      </c>
    </row>
    <row r="4826" spans="1:5" x14ac:dyDescent="0.3">
      <c r="A4826" s="12">
        <v>31</v>
      </c>
      <c r="B4826" s="14">
        <v>226</v>
      </c>
      <c r="C4826" s="12" t="s">
        <v>4957</v>
      </c>
      <c r="E4826" t="str">
        <f t="shared" si="75"/>
        <v>226-SUNBILLA</v>
      </c>
    </row>
    <row r="4827" spans="1:5" x14ac:dyDescent="0.3">
      <c r="A4827" s="12">
        <v>31</v>
      </c>
      <c r="B4827" s="14">
        <v>227</v>
      </c>
      <c r="C4827" s="12" t="s">
        <v>4958</v>
      </c>
      <c r="E4827" t="str">
        <f t="shared" si="75"/>
        <v>227-TAFALLA</v>
      </c>
    </row>
    <row r="4828" spans="1:5" x14ac:dyDescent="0.3">
      <c r="A4828" s="12">
        <v>31</v>
      </c>
      <c r="B4828" s="14">
        <v>228</v>
      </c>
      <c r="C4828" s="12" t="s">
        <v>4959</v>
      </c>
      <c r="E4828" t="str">
        <f t="shared" si="75"/>
        <v>228-TIEBAS-MURUARTE DE RETA</v>
      </c>
    </row>
    <row r="4829" spans="1:5" x14ac:dyDescent="0.3">
      <c r="A4829" s="12">
        <v>31</v>
      </c>
      <c r="B4829" s="14">
        <v>229</v>
      </c>
      <c r="C4829" s="12" t="s">
        <v>4960</v>
      </c>
      <c r="E4829" t="str">
        <f t="shared" si="75"/>
        <v>229-TIRAPU</v>
      </c>
    </row>
    <row r="4830" spans="1:5" x14ac:dyDescent="0.3">
      <c r="A4830" s="12">
        <v>31</v>
      </c>
      <c r="B4830" s="14">
        <v>230</v>
      </c>
      <c r="C4830" s="12" t="s">
        <v>4961</v>
      </c>
      <c r="E4830" t="str">
        <f t="shared" si="75"/>
        <v>230-TORRALBA DEL RIO</v>
      </c>
    </row>
    <row r="4831" spans="1:5" x14ac:dyDescent="0.3">
      <c r="A4831" s="12">
        <v>31</v>
      </c>
      <c r="B4831" s="14">
        <v>231</v>
      </c>
      <c r="C4831" s="12" t="s">
        <v>4962</v>
      </c>
      <c r="E4831" t="str">
        <f t="shared" si="75"/>
        <v>231-TORRES DEL RIO</v>
      </c>
    </row>
    <row r="4832" spans="1:5" x14ac:dyDescent="0.3">
      <c r="A4832" s="12">
        <v>31</v>
      </c>
      <c r="B4832" s="14">
        <v>232</v>
      </c>
      <c r="C4832" s="12" t="s">
        <v>4963</v>
      </c>
      <c r="E4832" t="str">
        <f t="shared" si="75"/>
        <v>232-TUDELA</v>
      </c>
    </row>
    <row r="4833" spans="1:5" x14ac:dyDescent="0.3">
      <c r="A4833" s="12">
        <v>31</v>
      </c>
      <c r="B4833" s="14">
        <v>233</v>
      </c>
      <c r="C4833" s="12" t="s">
        <v>4964</v>
      </c>
      <c r="E4833" t="str">
        <f t="shared" si="75"/>
        <v>233-TULEBRAS</v>
      </c>
    </row>
    <row r="4834" spans="1:5" x14ac:dyDescent="0.3">
      <c r="A4834" s="12">
        <v>31</v>
      </c>
      <c r="B4834" s="14">
        <v>234</v>
      </c>
      <c r="C4834" s="12" t="s">
        <v>4965</v>
      </c>
      <c r="E4834" t="str">
        <f t="shared" si="75"/>
        <v>234-UCAR</v>
      </c>
    </row>
    <row r="4835" spans="1:5" x14ac:dyDescent="0.3">
      <c r="A4835" s="12">
        <v>31</v>
      </c>
      <c r="B4835" s="14">
        <v>235</v>
      </c>
      <c r="C4835" s="12" t="s">
        <v>4966</v>
      </c>
      <c r="E4835" t="str">
        <f t="shared" si="75"/>
        <v>235-UJUE</v>
      </c>
    </row>
    <row r="4836" spans="1:5" x14ac:dyDescent="0.3">
      <c r="A4836" s="12">
        <v>31</v>
      </c>
      <c r="B4836" s="14">
        <v>236</v>
      </c>
      <c r="C4836" s="12" t="s">
        <v>4967</v>
      </c>
      <c r="E4836" t="str">
        <f t="shared" si="75"/>
        <v>236-ULTZAMA</v>
      </c>
    </row>
    <row r="4837" spans="1:5" x14ac:dyDescent="0.3">
      <c r="A4837" s="12">
        <v>31</v>
      </c>
      <c r="B4837" s="14">
        <v>237</v>
      </c>
      <c r="C4837" s="12" t="s">
        <v>4968</v>
      </c>
      <c r="E4837" t="str">
        <f t="shared" si="75"/>
        <v>237-UNCITI</v>
      </c>
    </row>
    <row r="4838" spans="1:5" x14ac:dyDescent="0.3">
      <c r="A4838" s="12">
        <v>31</v>
      </c>
      <c r="B4838" s="14">
        <v>238</v>
      </c>
      <c r="C4838" s="12" t="s">
        <v>4969</v>
      </c>
      <c r="E4838" t="str">
        <f t="shared" si="75"/>
        <v>238-UNZUE</v>
      </c>
    </row>
    <row r="4839" spans="1:5" x14ac:dyDescent="0.3">
      <c r="A4839" s="12">
        <v>31</v>
      </c>
      <c r="B4839" s="14">
        <v>239</v>
      </c>
      <c r="C4839" s="12" t="s">
        <v>4970</v>
      </c>
      <c r="E4839" t="str">
        <f t="shared" si="75"/>
        <v>239-URDAZUBI/URDAX</v>
      </c>
    </row>
    <row r="4840" spans="1:5" x14ac:dyDescent="0.3">
      <c r="A4840" s="12">
        <v>31</v>
      </c>
      <c r="B4840" s="14">
        <v>240</v>
      </c>
      <c r="C4840" s="12" t="s">
        <v>4971</v>
      </c>
      <c r="E4840" t="str">
        <f t="shared" si="75"/>
        <v>240-URDIAIN</v>
      </c>
    </row>
    <row r="4841" spans="1:5" x14ac:dyDescent="0.3">
      <c r="A4841" s="12">
        <v>31</v>
      </c>
      <c r="B4841" s="14">
        <v>241</v>
      </c>
      <c r="C4841" s="12" t="s">
        <v>4972</v>
      </c>
      <c r="E4841" t="str">
        <f t="shared" si="75"/>
        <v>241-URRAUL ALTO</v>
      </c>
    </row>
    <row r="4842" spans="1:5" x14ac:dyDescent="0.3">
      <c r="A4842" s="12">
        <v>31</v>
      </c>
      <c r="B4842" s="14">
        <v>242</v>
      </c>
      <c r="C4842" s="12" t="s">
        <v>4973</v>
      </c>
      <c r="E4842" t="str">
        <f t="shared" si="75"/>
        <v>242-URRAUL BAJO</v>
      </c>
    </row>
    <row r="4843" spans="1:5" x14ac:dyDescent="0.3">
      <c r="A4843" s="12">
        <v>31</v>
      </c>
      <c r="B4843" s="14">
        <v>243</v>
      </c>
      <c r="C4843" s="12" t="s">
        <v>4974</v>
      </c>
      <c r="E4843" t="str">
        <f t="shared" si="75"/>
        <v>243-URROZ</v>
      </c>
    </row>
    <row r="4844" spans="1:5" x14ac:dyDescent="0.3">
      <c r="A4844" s="12">
        <v>31</v>
      </c>
      <c r="B4844" s="14">
        <v>244</v>
      </c>
      <c r="C4844" s="12" t="s">
        <v>4975</v>
      </c>
      <c r="E4844" t="str">
        <f t="shared" si="75"/>
        <v>244-URROTZ</v>
      </c>
    </row>
    <row r="4845" spans="1:5" x14ac:dyDescent="0.3">
      <c r="A4845" s="12">
        <v>31</v>
      </c>
      <c r="B4845" s="14">
        <v>245</v>
      </c>
      <c r="C4845" s="12" t="s">
        <v>4976</v>
      </c>
      <c r="E4845" t="str">
        <f t="shared" si="75"/>
        <v>245-URZAINQUI</v>
      </c>
    </row>
    <row r="4846" spans="1:5" x14ac:dyDescent="0.3">
      <c r="A4846" s="12">
        <v>31</v>
      </c>
      <c r="B4846" s="14">
        <v>246</v>
      </c>
      <c r="C4846" s="12" t="s">
        <v>4977</v>
      </c>
      <c r="E4846" t="str">
        <f t="shared" si="75"/>
        <v>246-UTERGA</v>
      </c>
    </row>
    <row r="4847" spans="1:5" x14ac:dyDescent="0.3">
      <c r="A4847" s="12">
        <v>31</v>
      </c>
      <c r="B4847" s="14">
        <v>247</v>
      </c>
      <c r="C4847" s="12" t="s">
        <v>4978</v>
      </c>
      <c r="E4847" t="str">
        <f t="shared" si="75"/>
        <v>247-UZTARROZ/UZTARROZE</v>
      </c>
    </row>
    <row r="4848" spans="1:5" x14ac:dyDescent="0.3">
      <c r="A4848" s="12">
        <v>31</v>
      </c>
      <c r="B4848" s="14">
        <v>248</v>
      </c>
      <c r="C4848" s="12" t="s">
        <v>4979</v>
      </c>
      <c r="E4848" t="str">
        <f t="shared" si="75"/>
        <v>248-LUZAIDE/VALCARLOS</v>
      </c>
    </row>
    <row r="4849" spans="1:5" x14ac:dyDescent="0.3">
      <c r="A4849" s="12">
        <v>31</v>
      </c>
      <c r="B4849" s="14">
        <v>249</v>
      </c>
      <c r="C4849" s="12" t="s">
        <v>4980</v>
      </c>
      <c r="E4849" t="str">
        <f t="shared" si="75"/>
        <v>249-VALTIERRA</v>
      </c>
    </row>
    <row r="4850" spans="1:5" x14ac:dyDescent="0.3">
      <c r="A4850" s="12">
        <v>31</v>
      </c>
      <c r="B4850" s="14">
        <v>250</v>
      </c>
      <c r="C4850" s="12" t="s">
        <v>4981</v>
      </c>
      <c r="E4850" t="str">
        <f t="shared" si="75"/>
        <v>250-BERA/VERA DE BIDASOA</v>
      </c>
    </row>
    <row r="4851" spans="1:5" x14ac:dyDescent="0.3">
      <c r="A4851" s="12">
        <v>31</v>
      </c>
      <c r="B4851" s="14">
        <v>251</v>
      </c>
      <c r="C4851" s="12" t="s">
        <v>4982</v>
      </c>
      <c r="E4851" t="str">
        <f t="shared" si="75"/>
        <v>251-VIANA</v>
      </c>
    </row>
    <row r="4852" spans="1:5" x14ac:dyDescent="0.3">
      <c r="A4852" s="12">
        <v>31</v>
      </c>
      <c r="B4852" s="14">
        <v>252</v>
      </c>
      <c r="C4852" s="12" t="s">
        <v>4983</v>
      </c>
      <c r="E4852" t="str">
        <f t="shared" si="75"/>
        <v>252-VIDANGOZ/BIDANKOZE</v>
      </c>
    </row>
    <row r="4853" spans="1:5" x14ac:dyDescent="0.3">
      <c r="A4853" s="12">
        <v>31</v>
      </c>
      <c r="B4853" s="14">
        <v>253</v>
      </c>
      <c r="C4853" s="12" t="s">
        <v>4984</v>
      </c>
      <c r="E4853" t="str">
        <f t="shared" si="75"/>
        <v>253-BIDAURRETA</v>
      </c>
    </row>
    <row r="4854" spans="1:5" x14ac:dyDescent="0.3">
      <c r="A4854" s="12">
        <v>31</v>
      </c>
      <c r="B4854" s="14">
        <v>254</v>
      </c>
      <c r="C4854" s="12" t="s">
        <v>4985</v>
      </c>
      <c r="E4854" t="str">
        <f t="shared" si="75"/>
        <v>254-VILLAFRANCA</v>
      </c>
    </row>
    <row r="4855" spans="1:5" x14ac:dyDescent="0.3">
      <c r="A4855" s="12">
        <v>31</v>
      </c>
      <c r="B4855" s="14">
        <v>255</v>
      </c>
      <c r="C4855" s="12" t="s">
        <v>4986</v>
      </c>
      <c r="E4855" t="str">
        <f t="shared" si="75"/>
        <v>255-VILLAMAYOR DE MONJARDIN</v>
      </c>
    </row>
    <row r="4856" spans="1:5" x14ac:dyDescent="0.3">
      <c r="A4856" s="12">
        <v>31</v>
      </c>
      <c r="B4856" s="14">
        <v>256</v>
      </c>
      <c r="C4856" s="12" t="s">
        <v>4987</v>
      </c>
      <c r="E4856" t="str">
        <f t="shared" si="75"/>
        <v>256-HIRIBERRI/VILLANUEVA DE AEZKOA</v>
      </c>
    </row>
    <row r="4857" spans="1:5" x14ac:dyDescent="0.3">
      <c r="A4857" s="12">
        <v>31</v>
      </c>
      <c r="B4857" s="14">
        <v>257</v>
      </c>
      <c r="C4857" s="12" t="s">
        <v>4988</v>
      </c>
      <c r="E4857" t="str">
        <f t="shared" si="75"/>
        <v>257-VILLATUERTA</v>
      </c>
    </row>
    <row r="4858" spans="1:5" x14ac:dyDescent="0.3">
      <c r="A4858" s="12">
        <v>31</v>
      </c>
      <c r="B4858" s="14">
        <v>258</v>
      </c>
      <c r="C4858" s="12" t="s">
        <v>4989</v>
      </c>
      <c r="E4858" t="str">
        <f t="shared" si="75"/>
        <v>258-VILLAVA/ATARRABIA</v>
      </c>
    </row>
    <row r="4859" spans="1:5" x14ac:dyDescent="0.3">
      <c r="A4859" s="12">
        <v>31</v>
      </c>
      <c r="B4859" s="14">
        <v>259</v>
      </c>
      <c r="C4859" s="12" t="s">
        <v>4990</v>
      </c>
      <c r="E4859" t="str">
        <f t="shared" si="75"/>
        <v>259-IGANTZI</v>
      </c>
    </row>
    <row r="4860" spans="1:5" x14ac:dyDescent="0.3">
      <c r="A4860" s="12">
        <v>31</v>
      </c>
      <c r="B4860" s="14">
        <v>260</v>
      </c>
      <c r="C4860" s="12" t="s">
        <v>4991</v>
      </c>
      <c r="E4860" t="str">
        <f t="shared" si="75"/>
        <v>260-YERRI</v>
      </c>
    </row>
    <row r="4861" spans="1:5" x14ac:dyDescent="0.3">
      <c r="A4861" s="12">
        <v>31</v>
      </c>
      <c r="B4861" s="14">
        <v>261</v>
      </c>
      <c r="C4861" s="12" t="s">
        <v>4992</v>
      </c>
      <c r="E4861" t="str">
        <f t="shared" si="75"/>
        <v>261-YESA</v>
      </c>
    </row>
    <row r="4862" spans="1:5" x14ac:dyDescent="0.3">
      <c r="A4862" s="12">
        <v>31</v>
      </c>
      <c r="B4862" s="14">
        <v>262</v>
      </c>
      <c r="C4862" s="12" t="s">
        <v>4993</v>
      </c>
      <c r="E4862" t="str">
        <f t="shared" si="75"/>
        <v>262-ZABALZA</v>
      </c>
    </row>
    <row r="4863" spans="1:5" x14ac:dyDescent="0.3">
      <c r="A4863" s="12">
        <v>31</v>
      </c>
      <c r="B4863" s="14">
        <v>263</v>
      </c>
      <c r="C4863" s="12" t="s">
        <v>4994</v>
      </c>
      <c r="E4863" t="str">
        <f t="shared" si="75"/>
        <v>263-ZUBIETA</v>
      </c>
    </row>
    <row r="4864" spans="1:5" x14ac:dyDescent="0.3">
      <c r="A4864" s="12">
        <v>31</v>
      </c>
      <c r="B4864" s="14">
        <v>264</v>
      </c>
      <c r="C4864" s="12" t="s">
        <v>4995</v>
      </c>
      <c r="E4864" t="str">
        <f t="shared" si="75"/>
        <v>264-ZUGARRAMURDI</v>
      </c>
    </row>
    <row r="4865" spans="1:5" x14ac:dyDescent="0.3">
      <c r="A4865" s="12">
        <v>31</v>
      </c>
      <c r="B4865" s="14">
        <v>265</v>
      </c>
      <c r="C4865" s="12" t="s">
        <v>4996</v>
      </c>
      <c r="E4865" t="str">
        <f t="shared" si="75"/>
        <v>265-ZUÑIGA</v>
      </c>
    </row>
    <row r="4866" spans="1:5" x14ac:dyDescent="0.3">
      <c r="A4866" s="12">
        <v>31</v>
      </c>
      <c r="B4866" s="14">
        <v>901</v>
      </c>
      <c r="C4866" s="12" t="s">
        <v>4997</v>
      </c>
      <c r="E4866" t="str">
        <f t="shared" si="75"/>
        <v>901-BARAÑAIN</v>
      </c>
    </row>
    <row r="4867" spans="1:5" x14ac:dyDescent="0.3">
      <c r="A4867" s="12">
        <v>31</v>
      </c>
      <c r="B4867" s="14">
        <v>902</v>
      </c>
      <c r="C4867" s="12" t="s">
        <v>4998</v>
      </c>
      <c r="E4867" t="str">
        <f t="shared" ref="E4867:E4930" si="76">CONCATENATE(B4867,"-",C4867)</f>
        <v>902-BERRIOPLANO</v>
      </c>
    </row>
    <row r="4868" spans="1:5" x14ac:dyDescent="0.3">
      <c r="A4868" s="12">
        <v>31</v>
      </c>
      <c r="B4868" s="14">
        <v>903</v>
      </c>
      <c r="C4868" s="12" t="s">
        <v>4999</v>
      </c>
      <c r="E4868" t="str">
        <f t="shared" si="76"/>
        <v>903-BERRIOZAR</v>
      </c>
    </row>
    <row r="4869" spans="1:5" x14ac:dyDescent="0.3">
      <c r="A4869" s="12">
        <v>31</v>
      </c>
      <c r="B4869" s="14">
        <v>904</v>
      </c>
      <c r="C4869" s="12" t="s">
        <v>5000</v>
      </c>
      <c r="E4869" t="str">
        <f t="shared" si="76"/>
        <v>904-IRURTZUN</v>
      </c>
    </row>
    <row r="4870" spans="1:5" x14ac:dyDescent="0.3">
      <c r="A4870" s="12">
        <v>31</v>
      </c>
      <c r="B4870" s="14">
        <v>905</v>
      </c>
      <c r="C4870" s="12" t="s">
        <v>5001</v>
      </c>
      <c r="E4870" t="str">
        <f t="shared" si="76"/>
        <v>905-BERIAIN</v>
      </c>
    </row>
    <row r="4871" spans="1:5" x14ac:dyDescent="0.3">
      <c r="A4871" s="12">
        <v>31</v>
      </c>
      <c r="B4871" s="14">
        <v>906</v>
      </c>
      <c r="C4871" s="12" t="s">
        <v>5002</v>
      </c>
      <c r="E4871" t="str">
        <f t="shared" si="76"/>
        <v>906-ORCOYEN</v>
      </c>
    </row>
    <row r="4872" spans="1:5" x14ac:dyDescent="0.3">
      <c r="A4872" s="12">
        <v>31</v>
      </c>
      <c r="B4872" s="14">
        <v>907</v>
      </c>
      <c r="C4872" s="12" t="s">
        <v>5003</v>
      </c>
      <c r="E4872" t="str">
        <f t="shared" si="76"/>
        <v>907-ZIZUR MAYOR/ZIZUR NAGUSIA</v>
      </c>
    </row>
    <row r="4873" spans="1:5" x14ac:dyDescent="0.3">
      <c r="A4873" s="12">
        <v>31</v>
      </c>
      <c r="B4873" s="14">
        <v>908</v>
      </c>
      <c r="C4873" s="12" t="s">
        <v>5004</v>
      </c>
      <c r="E4873" t="str">
        <f t="shared" si="76"/>
        <v>908-LEKUNBERRI</v>
      </c>
    </row>
    <row r="4874" spans="1:5" x14ac:dyDescent="0.3">
      <c r="A4874" s="12">
        <v>32</v>
      </c>
      <c r="B4874" s="14">
        <v>1</v>
      </c>
      <c r="C4874" s="12" t="s">
        <v>5005</v>
      </c>
      <c r="E4874" t="str">
        <f t="shared" si="76"/>
        <v>1-ALLARIZ</v>
      </c>
    </row>
    <row r="4875" spans="1:5" x14ac:dyDescent="0.3">
      <c r="A4875" s="12">
        <v>32</v>
      </c>
      <c r="B4875" s="14">
        <v>2</v>
      </c>
      <c r="C4875" s="12" t="s">
        <v>5006</v>
      </c>
      <c r="E4875" t="str">
        <f t="shared" si="76"/>
        <v>2-AMOEIRO</v>
      </c>
    </row>
    <row r="4876" spans="1:5" x14ac:dyDescent="0.3">
      <c r="A4876" s="12">
        <v>32</v>
      </c>
      <c r="B4876" s="14">
        <v>3</v>
      </c>
      <c r="C4876" s="12" t="s">
        <v>5007</v>
      </c>
      <c r="E4876" t="str">
        <f t="shared" si="76"/>
        <v>3-ARNOIA, A</v>
      </c>
    </row>
    <row r="4877" spans="1:5" x14ac:dyDescent="0.3">
      <c r="A4877" s="12">
        <v>32</v>
      </c>
      <c r="B4877" s="14">
        <v>4</v>
      </c>
      <c r="C4877" s="12" t="s">
        <v>5008</v>
      </c>
      <c r="E4877" t="str">
        <f t="shared" si="76"/>
        <v>4-AVION</v>
      </c>
    </row>
    <row r="4878" spans="1:5" x14ac:dyDescent="0.3">
      <c r="A4878" s="12">
        <v>32</v>
      </c>
      <c r="B4878" s="14">
        <v>5</v>
      </c>
      <c r="C4878" s="12" t="s">
        <v>5009</v>
      </c>
      <c r="E4878" t="str">
        <f t="shared" si="76"/>
        <v>5-BALTAR</v>
      </c>
    </row>
    <row r="4879" spans="1:5" x14ac:dyDescent="0.3">
      <c r="A4879" s="12">
        <v>32</v>
      </c>
      <c r="B4879" s="14">
        <v>6</v>
      </c>
      <c r="C4879" s="12" t="s">
        <v>5010</v>
      </c>
      <c r="E4879" t="str">
        <f t="shared" si="76"/>
        <v>6-BANDE</v>
      </c>
    </row>
    <row r="4880" spans="1:5" x14ac:dyDescent="0.3">
      <c r="A4880" s="12">
        <v>32</v>
      </c>
      <c r="B4880" s="14">
        <v>7</v>
      </c>
      <c r="C4880" s="12" t="s">
        <v>5011</v>
      </c>
      <c r="E4880" t="str">
        <f t="shared" si="76"/>
        <v>7-BAÑOS DE MOLGAS</v>
      </c>
    </row>
    <row r="4881" spans="1:5" x14ac:dyDescent="0.3">
      <c r="A4881" s="12">
        <v>32</v>
      </c>
      <c r="B4881" s="14">
        <v>8</v>
      </c>
      <c r="C4881" s="12" t="s">
        <v>5012</v>
      </c>
      <c r="E4881" t="str">
        <f t="shared" si="76"/>
        <v>8-BARBADAS</v>
      </c>
    </row>
    <row r="4882" spans="1:5" x14ac:dyDescent="0.3">
      <c r="A4882" s="12">
        <v>32</v>
      </c>
      <c r="B4882" s="14">
        <v>9</v>
      </c>
      <c r="C4882" s="12" t="s">
        <v>5013</v>
      </c>
      <c r="E4882" t="str">
        <f t="shared" si="76"/>
        <v>9-BARCO DE VALDEORRAS, O</v>
      </c>
    </row>
    <row r="4883" spans="1:5" x14ac:dyDescent="0.3">
      <c r="A4883" s="12">
        <v>32</v>
      </c>
      <c r="B4883" s="14">
        <v>10</v>
      </c>
      <c r="C4883" s="12" t="s">
        <v>5014</v>
      </c>
      <c r="E4883" t="str">
        <f t="shared" si="76"/>
        <v>10-BEADE</v>
      </c>
    </row>
    <row r="4884" spans="1:5" x14ac:dyDescent="0.3">
      <c r="A4884" s="12">
        <v>32</v>
      </c>
      <c r="B4884" s="14">
        <v>11</v>
      </c>
      <c r="C4884" s="12" t="s">
        <v>5015</v>
      </c>
      <c r="E4884" t="str">
        <f t="shared" si="76"/>
        <v>11-BEARIZ</v>
      </c>
    </row>
    <row r="4885" spans="1:5" x14ac:dyDescent="0.3">
      <c r="A4885" s="12">
        <v>32</v>
      </c>
      <c r="B4885" s="14">
        <v>12</v>
      </c>
      <c r="C4885" s="12" t="s">
        <v>5016</v>
      </c>
      <c r="E4885" t="str">
        <f t="shared" si="76"/>
        <v>12-BLANCOS, OS</v>
      </c>
    </row>
    <row r="4886" spans="1:5" x14ac:dyDescent="0.3">
      <c r="A4886" s="12">
        <v>32</v>
      </c>
      <c r="B4886" s="14">
        <v>13</v>
      </c>
      <c r="C4886" s="12" t="s">
        <v>5017</v>
      </c>
      <c r="E4886" t="str">
        <f t="shared" si="76"/>
        <v>13-BOBORAS</v>
      </c>
    </row>
    <row r="4887" spans="1:5" x14ac:dyDescent="0.3">
      <c r="A4887" s="12">
        <v>32</v>
      </c>
      <c r="B4887" s="14">
        <v>14</v>
      </c>
      <c r="C4887" s="12" t="s">
        <v>5018</v>
      </c>
      <c r="E4887" t="str">
        <f t="shared" si="76"/>
        <v>14-BOLA, A</v>
      </c>
    </row>
    <row r="4888" spans="1:5" x14ac:dyDescent="0.3">
      <c r="A4888" s="12">
        <v>32</v>
      </c>
      <c r="B4888" s="14">
        <v>15</v>
      </c>
      <c r="C4888" s="12" t="s">
        <v>5019</v>
      </c>
      <c r="E4888" t="str">
        <f t="shared" si="76"/>
        <v>15-BOLO, O</v>
      </c>
    </row>
    <row r="4889" spans="1:5" x14ac:dyDescent="0.3">
      <c r="A4889" s="12">
        <v>32</v>
      </c>
      <c r="B4889" s="14">
        <v>16</v>
      </c>
      <c r="C4889" s="12" t="s">
        <v>5020</v>
      </c>
      <c r="E4889" t="str">
        <f t="shared" si="76"/>
        <v>16-CALVOS DE RANDIN</v>
      </c>
    </row>
    <row r="4890" spans="1:5" x14ac:dyDescent="0.3">
      <c r="A4890" s="12">
        <v>32</v>
      </c>
      <c r="B4890" s="14">
        <v>17</v>
      </c>
      <c r="C4890" s="12" t="s">
        <v>5021</v>
      </c>
      <c r="E4890" t="str">
        <f t="shared" si="76"/>
        <v>17-CARBALLEDA DE VALDEORRAS</v>
      </c>
    </row>
    <row r="4891" spans="1:5" x14ac:dyDescent="0.3">
      <c r="A4891" s="12">
        <v>32</v>
      </c>
      <c r="B4891" s="14">
        <v>18</v>
      </c>
      <c r="C4891" s="12" t="s">
        <v>5022</v>
      </c>
      <c r="E4891" t="str">
        <f t="shared" si="76"/>
        <v>18-CARBALLEDA DE AVIA</v>
      </c>
    </row>
    <row r="4892" spans="1:5" x14ac:dyDescent="0.3">
      <c r="A4892" s="12">
        <v>32</v>
      </c>
      <c r="B4892" s="14">
        <v>19</v>
      </c>
      <c r="C4892" s="12" t="s">
        <v>5023</v>
      </c>
      <c r="E4892" t="str">
        <f t="shared" si="76"/>
        <v>19-CARBALLIÑO, O</v>
      </c>
    </row>
    <row r="4893" spans="1:5" x14ac:dyDescent="0.3">
      <c r="A4893" s="12">
        <v>32</v>
      </c>
      <c r="B4893" s="14">
        <v>20</v>
      </c>
      <c r="C4893" s="12" t="s">
        <v>5024</v>
      </c>
      <c r="E4893" t="str">
        <f t="shared" si="76"/>
        <v>20-CARTELLE</v>
      </c>
    </row>
    <row r="4894" spans="1:5" x14ac:dyDescent="0.3">
      <c r="A4894" s="12">
        <v>32</v>
      </c>
      <c r="B4894" s="14">
        <v>21</v>
      </c>
      <c r="C4894" s="12" t="s">
        <v>5025</v>
      </c>
      <c r="E4894" t="str">
        <f t="shared" si="76"/>
        <v>21-CASTRELO DO VAL</v>
      </c>
    </row>
    <row r="4895" spans="1:5" x14ac:dyDescent="0.3">
      <c r="A4895" s="12">
        <v>32</v>
      </c>
      <c r="B4895" s="14">
        <v>22</v>
      </c>
      <c r="C4895" s="12" t="s">
        <v>5026</v>
      </c>
      <c r="E4895" t="str">
        <f t="shared" si="76"/>
        <v>22-CASTRELO DE MIÑO</v>
      </c>
    </row>
    <row r="4896" spans="1:5" x14ac:dyDescent="0.3">
      <c r="A4896" s="12">
        <v>32</v>
      </c>
      <c r="B4896" s="14">
        <v>23</v>
      </c>
      <c r="C4896" s="12" t="s">
        <v>5027</v>
      </c>
      <c r="E4896" t="str">
        <f t="shared" si="76"/>
        <v>23-CASTRO CALDELAS</v>
      </c>
    </row>
    <row r="4897" spans="1:5" x14ac:dyDescent="0.3">
      <c r="A4897" s="12">
        <v>32</v>
      </c>
      <c r="B4897" s="14">
        <v>24</v>
      </c>
      <c r="C4897" s="12" t="s">
        <v>5028</v>
      </c>
      <c r="E4897" t="str">
        <f t="shared" si="76"/>
        <v>24-CELANOVA</v>
      </c>
    </row>
    <row r="4898" spans="1:5" x14ac:dyDescent="0.3">
      <c r="A4898" s="12">
        <v>32</v>
      </c>
      <c r="B4898" s="14">
        <v>25</v>
      </c>
      <c r="C4898" s="12" t="s">
        <v>5029</v>
      </c>
      <c r="E4898" t="str">
        <f t="shared" si="76"/>
        <v>25-CENLLE</v>
      </c>
    </row>
    <row r="4899" spans="1:5" x14ac:dyDescent="0.3">
      <c r="A4899" s="12">
        <v>32</v>
      </c>
      <c r="B4899" s="14">
        <v>26</v>
      </c>
      <c r="C4899" s="12" t="s">
        <v>5030</v>
      </c>
      <c r="E4899" t="str">
        <f t="shared" si="76"/>
        <v>26-COLES</v>
      </c>
    </row>
    <row r="4900" spans="1:5" x14ac:dyDescent="0.3">
      <c r="A4900" s="12">
        <v>32</v>
      </c>
      <c r="B4900" s="14">
        <v>27</v>
      </c>
      <c r="C4900" s="12" t="s">
        <v>5031</v>
      </c>
      <c r="E4900" t="str">
        <f t="shared" si="76"/>
        <v>27-CORTEGADA</v>
      </c>
    </row>
    <row r="4901" spans="1:5" x14ac:dyDescent="0.3">
      <c r="A4901" s="12">
        <v>32</v>
      </c>
      <c r="B4901" s="14">
        <v>28</v>
      </c>
      <c r="C4901" s="12" t="s">
        <v>5032</v>
      </c>
      <c r="E4901" t="str">
        <f t="shared" si="76"/>
        <v>28-CUALEDRO</v>
      </c>
    </row>
    <row r="4902" spans="1:5" x14ac:dyDescent="0.3">
      <c r="A4902" s="12">
        <v>32</v>
      </c>
      <c r="B4902" s="14">
        <v>29</v>
      </c>
      <c r="C4902" s="12" t="s">
        <v>5033</v>
      </c>
      <c r="E4902" t="str">
        <f t="shared" si="76"/>
        <v>29-CHANDREXA DE QUEIXA</v>
      </c>
    </row>
    <row r="4903" spans="1:5" x14ac:dyDescent="0.3">
      <c r="A4903" s="12">
        <v>32</v>
      </c>
      <c r="B4903" s="14">
        <v>30</v>
      </c>
      <c r="C4903" s="12" t="s">
        <v>5034</v>
      </c>
      <c r="E4903" t="str">
        <f t="shared" si="76"/>
        <v>30-ENTRIMO</v>
      </c>
    </row>
    <row r="4904" spans="1:5" x14ac:dyDescent="0.3">
      <c r="A4904" s="12">
        <v>32</v>
      </c>
      <c r="B4904" s="14">
        <v>31</v>
      </c>
      <c r="C4904" s="12" t="s">
        <v>5035</v>
      </c>
      <c r="E4904" t="str">
        <f t="shared" si="76"/>
        <v>31-ESGOS</v>
      </c>
    </row>
    <row r="4905" spans="1:5" x14ac:dyDescent="0.3">
      <c r="A4905" s="12">
        <v>32</v>
      </c>
      <c r="B4905" s="14">
        <v>32</v>
      </c>
      <c r="C4905" s="12" t="s">
        <v>5036</v>
      </c>
      <c r="E4905" t="str">
        <f t="shared" si="76"/>
        <v>32-XINZO DE LIMIA</v>
      </c>
    </row>
    <row r="4906" spans="1:5" x14ac:dyDescent="0.3">
      <c r="A4906" s="12">
        <v>32</v>
      </c>
      <c r="B4906" s="14">
        <v>33</v>
      </c>
      <c r="C4906" s="12" t="s">
        <v>5037</v>
      </c>
      <c r="E4906" t="str">
        <f t="shared" si="76"/>
        <v>33-GOMESENDE</v>
      </c>
    </row>
    <row r="4907" spans="1:5" x14ac:dyDescent="0.3">
      <c r="A4907" s="12">
        <v>32</v>
      </c>
      <c r="B4907" s="14">
        <v>34</v>
      </c>
      <c r="C4907" s="12" t="s">
        <v>5038</v>
      </c>
      <c r="E4907" t="str">
        <f t="shared" si="76"/>
        <v>34-GUDIÑA, A</v>
      </c>
    </row>
    <row r="4908" spans="1:5" x14ac:dyDescent="0.3">
      <c r="A4908" s="12">
        <v>32</v>
      </c>
      <c r="B4908" s="14">
        <v>35</v>
      </c>
      <c r="C4908" s="12" t="s">
        <v>5039</v>
      </c>
      <c r="E4908" t="str">
        <f t="shared" si="76"/>
        <v>35-IRIXO, O</v>
      </c>
    </row>
    <row r="4909" spans="1:5" x14ac:dyDescent="0.3">
      <c r="A4909" s="12">
        <v>32</v>
      </c>
      <c r="B4909" s="14">
        <v>36</v>
      </c>
      <c r="C4909" s="12" t="s">
        <v>5040</v>
      </c>
      <c r="E4909" t="str">
        <f t="shared" si="76"/>
        <v>36-XUNQUEIRA DE AMBIA</v>
      </c>
    </row>
    <row r="4910" spans="1:5" x14ac:dyDescent="0.3">
      <c r="A4910" s="12">
        <v>32</v>
      </c>
      <c r="B4910" s="14">
        <v>37</v>
      </c>
      <c r="C4910" s="12" t="s">
        <v>5041</v>
      </c>
      <c r="E4910" t="str">
        <f t="shared" si="76"/>
        <v>37-XUNQUEIRA DE ESPADANEDO</v>
      </c>
    </row>
    <row r="4911" spans="1:5" x14ac:dyDescent="0.3">
      <c r="A4911" s="12">
        <v>32</v>
      </c>
      <c r="B4911" s="14">
        <v>38</v>
      </c>
      <c r="C4911" s="12" t="s">
        <v>5042</v>
      </c>
      <c r="E4911" t="str">
        <f t="shared" si="76"/>
        <v>38-LAROUCO</v>
      </c>
    </row>
    <row r="4912" spans="1:5" x14ac:dyDescent="0.3">
      <c r="A4912" s="12">
        <v>32</v>
      </c>
      <c r="B4912" s="14">
        <v>39</v>
      </c>
      <c r="C4912" s="12" t="s">
        <v>5043</v>
      </c>
      <c r="E4912" t="str">
        <f t="shared" si="76"/>
        <v>39-LAZA</v>
      </c>
    </row>
    <row r="4913" spans="1:5" x14ac:dyDescent="0.3">
      <c r="A4913" s="12">
        <v>32</v>
      </c>
      <c r="B4913" s="14">
        <v>40</v>
      </c>
      <c r="C4913" s="12" t="s">
        <v>5044</v>
      </c>
      <c r="E4913" t="str">
        <f t="shared" si="76"/>
        <v>40-LEIRO</v>
      </c>
    </row>
    <row r="4914" spans="1:5" x14ac:dyDescent="0.3">
      <c r="A4914" s="12">
        <v>32</v>
      </c>
      <c r="B4914" s="14">
        <v>41</v>
      </c>
      <c r="C4914" s="12" t="s">
        <v>5045</v>
      </c>
      <c r="E4914" t="str">
        <f t="shared" si="76"/>
        <v>41-LOBEIRA</v>
      </c>
    </row>
    <row r="4915" spans="1:5" x14ac:dyDescent="0.3">
      <c r="A4915" s="12">
        <v>32</v>
      </c>
      <c r="B4915" s="14">
        <v>42</v>
      </c>
      <c r="C4915" s="12" t="s">
        <v>5046</v>
      </c>
      <c r="E4915" t="str">
        <f t="shared" si="76"/>
        <v>42-LOBIOS</v>
      </c>
    </row>
    <row r="4916" spans="1:5" x14ac:dyDescent="0.3">
      <c r="A4916" s="12">
        <v>32</v>
      </c>
      <c r="B4916" s="14">
        <v>43</v>
      </c>
      <c r="C4916" s="12" t="s">
        <v>5047</v>
      </c>
      <c r="E4916" t="str">
        <f t="shared" si="76"/>
        <v>43-MACEDA</v>
      </c>
    </row>
    <row r="4917" spans="1:5" x14ac:dyDescent="0.3">
      <c r="A4917" s="12">
        <v>32</v>
      </c>
      <c r="B4917" s="14">
        <v>44</v>
      </c>
      <c r="C4917" s="12" t="s">
        <v>5048</v>
      </c>
      <c r="E4917" t="str">
        <f t="shared" si="76"/>
        <v>44-MANZANEDA</v>
      </c>
    </row>
    <row r="4918" spans="1:5" x14ac:dyDescent="0.3">
      <c r="A4918" s="12">
        <v>32</v>
      </c>
      <c r="B4918" s="14">
        <v>45</v>
      </c>
      <c r="C4918" s="12" t="s">
        <v>5049</v>
      </c>
      <c r="E4918" t="str">
        <f t="shared" si="76"/>
        <v>45-MASIDE</v>
      </c>
    </row>
    <row r="4919" spans="1:5" x14ac:dyDescent="0.3">
      <c r="A4919" s="12">
        <v>32</v>
      </c>
      <c r="B4919" s="14">
        <v>46</v>
      </c>
      <c r="C4919" s="12" t="s">
        <v>5050</v>
      </c>
      <c r="E4919" t="str">
        <f t="shared" si="76"/>
        <v>46-MELON</v>
      </c>
    </row>
    <row r="4920" spans="1:5" x14ac:dyDescent="0.3">
      <c r="A4920" s="12">
        <v>32</v>
      </c>
      <c r="B4920" s="14">
        <v>47</v>
      </c>
      <c r="C4920" s="12" t="s">
        <v>5051</v>
      </c>
      <c r="E4920" t="str">
        <f t="shared" si="76"/>
        <v>47-MERCA, A</v>
      </c>
    </row>
    <row r="4921" spans="1:5" x14ac:dyDescent="0.3">
      <c r="A4921" s="12">
        <v>32</v>
      </c>
      <c r="B4921" s="14">
        <v>48</v>
      </c>
      <c r="C4921" s="12" t="s">
        <v>5052</v>
      </c>
      <c r="E4921" t="str">
        <f t="shared" si="76"/>
        <v>48-MEZQUITA, A</v>
      </c>
    </row>
    <row r="4922" spans="1:5" x14ac:dyDescent="0.3">
      <c r="A4922" s="12">
        <v>32</v>
      </c>
      <c r="B4922" s="14">
        <v>49</v>
      </c>
      <c r="C4922" s="12" t="s">
        <v>5053</v>
      </c>
      <c r="E4922" t="str">
        <f t="shared" si="76"/>
        <v>49-MONTEDERRAMO</v>
      </c>
    </row>
    <row r="4923" spans="1:5" x14ac:dyDescent="0.3">
      <c r="A4923" s="12">
        <v>32</v>
      </c>
      <c r="B4923" s="14">
        <v>50</v>
      </c>
      <c r="C4923" s="12" t="s">
        <v>5054</v>
      </c>
      <c r="E4923" t="str">
        <f t="shared" si="76"/>
        <v>50-MONTERREI</v>
      </c>
    </row>
    <row r="4924" spans="1:5" x14ac:dyDescent="0.3">
      <c r="A4924" s="12">
        <v>32</v>
      </c>
      <c r="B4924" s="14">
        <v>51</v>
      </c>
      <c r="C4924" s="12" t="s">
        <v>5055</v>
      </c>
      <c r="E4924" t="str">
        <f t="shared" si="76"/>
        <v>51-MUIÑOS</v>
      </c>
    </row>
    <row r="4925" spans="1:5" x14ac:dyDescent="0.3">
      <c r="A4925" s="12">
        <v>32</v>
      </c>
      <c r="B4925" s="14">
        <v>52</v>
      </c>
      <c r="C4925" s="12" t="s">
        <v>5056</v>
      </c>
      <c r="E4925" t="str">
        <f t="shared" si="76"/>
        <v>52-NOGUEIRA DE RAMUIN</v>
      </c>
    </row>
    <row r="4926" spans="1:5" x14ac:dyDescent="0.3">
      <c r="A4926" s="12">
        <v>32</v>
      </c>
      <c r="B4926" s="14">
        <v>53</v>
      </c>
      <c r="C4926" s="12" t="s">
        <v>5057</v>
      </c>
      <c r="E4926" t="str">
        <f t="shared" si="76"/>
        <v>53-OIMBRA</v>
      </c>
    </row>
    <row r="4927" spans="1:5" x14ac:dyDescent="0.3">
      <c r="A4927" s="12">
        <v>32</v>
      </c>
      <c r="B4927" s="14">
        <v>54</v>
      </c>
      <c r="C4927" s="12" t="s">
        <v>140</v>
      </c>
      <c r="E4927" t="str">
        <f t="shared" si="76"/>
        <v>54-OURENSE</v>
      </c>
    </row>
    <row r="4928" spans="1:5" x14ac:dyDescent="0.3">
      <c r="A4928" s="12">
        <v>32</v>
      </c>
      <c r="B4928" s="14">
        <v>55</v>
      </c>
      <c r="C4928" s="12" t="s">
        <v>5058</v>
      </c>
      <c r="E4928" t="str">
        <f t="shared" si="76"/>
        <v>55-PADERNE DE ALLARIZ</v>
      </c>
    </row>
    <row r="4929" spans="1:5" x14ac:dyDescent="0.3">
      <c r="A4929" s="12">
        <v>32</v>
      </c>
      <c r="B4929" s="14">
        <v>56</v>
      </c>
      <c r="C4929" s="12" t="s">
        <v>5059</v>
      </c>
      <c r="E4929" t="str">
        <f t="shared" si="76"/>
        <v>56-PADRENDA</v>
      </c>
    </row>
    <row r="4930" spans="1:5" x14ac:dyDescent="0.3">
      <c r="A4930" s="12">
        <v>32</v>
      </c>
      <c r="B4930" s="14">
        <v>57</v>
      </c>
      <c r="C4930" s="12" t="s">
        <v>5060</v>
      </c>
      <c r="E4930" t="str">
        <f t="shared" si="76"/>
        <v>57-PARADA DE SIL</v>
      </c>
    </row>
    <row r="4931" spans="1:5" x14ac:dyDescent="0.3">
      <c r="A4931" s="12">
        <v>32</v>
      </c>
      <c r="B4931" s="14">
        <v>58</v>
      </c>
      <c r="C4931" s="12" t="s">
        <v>5061</v>
      </c>
      <c r="E4931" t="str">
        <f t="shared" ref="E4931:E4994" si="77">CONCATENATE(B4931,"-",C4931)</f>
        <v>58-PEREIRO DE AGUIAR, O</v>
      </c>
    </row>
    <row r="4932" spans="1:5" x14ac:dyDescent="0.3">
      <c r="A4932" s="12">
        <v>32</v>
      </c>
      <c r="B4932" s="14">
        <v>59</v>
      </c>
      <c r="C4932" s="12" t="s">
        <v>5062</v>
      </c>
      <c r="E4932" t="str">
        <f t="shared" si="77"/>
        <v>59-PEROXA, A</v>
      </c>
    </row>
    <row r="4933" spans="1:5" x14ac:dyDescent="0.3">
      <c r="A4933" s="12">
        <v>32</v>
      </c>
      <c r="B4933" s="14">
        <v>60</v>
      </c>
      <c r="C4933" s="12" t="s">
        <v>5063</v>
      </c>
      <c r="E4933" t="str">
        <f t="shared" si="77"/>
        <v>60-PETIN</v>
      </c>
    </row>
    <row r="4934" spans="1:5" x14ac:dyDescent="0.3">
      <c r="A4934" s="12">
        <v>32</v>
      </c>
      <c r="B4934" s="14">
        <v>61</v>
      </c>
      <c r="C4934" s="12" t="s">
        <v>5064</v>
      </c>
      <c r="E4934" t="str">
        <f t="shared" si="77"/>
        <v>61-PIÑOR</v>
      </c>
    </row>
    <row r="4935" spans="1:5" x14ac:dyDescent="0.3">
      <c r="A4935" s="12">
        <v>32</v>
      </c>
      <c r="B4935" s="14">
        <v>62</v>
      </c>
      <c r="C4935" s="12" t="s">
        <v>5065</v>
      </c>
      <c r="E4935" t="str">
        <f t="shared" si="77"/>
        <v>62-PORQUEIRA</v>
      </c>
    </row>
    <row r="4936" spans="1:5" x14ac:dyDescent="0.3">
      <c r="A4936" s="12">
        <v>32</v>
      </c>
      <c r="B4936" s="14">
        <v>63</v>
      </c>
      <c r="C4936" s="12" t="s">
        <v>5066</v>
      </c>
      <c r="E4936" t="str">
        <f t="shared" si="77"/>
        <v>63-POBRA DE TRIVES, A</v>
      </c>
    </row>
    <row r="4937" spans="1:5" x14ac:dyDescent="0.3">
      <c r="A4937" s="12">
        <v>32</v>
      </c>
      <c r="B4937" s="14">
        <v>64</v>
      </c>
      <c r="C4937" s="12" t="s">
        <v>5067</v>
      </c>
      <c r="E4937" t="str">
        <f t="shared" si="77"/>
        <v>64-PONTEDEVA</v>
      </c>
    </row>
    <row r="4938" spans="1:5" x14ac:dyDescent="0.3">
      <c r="A4938" s="12">
        <v>32</v>
      </c>
      <c r="B4938" s="14">
        <v>65</v>
      </c>
      <c r="C4938" s="12" t="s">
        <v>5068</v>
      </c>
      <c r="E4938" t="str">
        <f t="shared" si="77"/>
        <v>65-PUNXIN</v>
      </c>
    </row>
    <row r="4939" spans="1:5" x14ac:dyDescent="0.3">
      <c r="A4939" s="12">
        <v>32</v>
      </c>
      <c r="B4939" s="14">
        <v>66</v>
      </c>
      <c r="C4939" s="12" t="s">
        <v>5069</v>
      </c>
      <c r="E4939" t="str">
        <f t="shared" si="77"/>
        <v>66-QUINTELA DE LEIRADO</v>
      </c>
    </row>
    <row r="4940" spans="1:5" x14ac:dyDescent="0.3">
      <c r="A4940" s="12">
        <v>32</v>
      </c>
      <c r="B4940" s="14">
        <v>67</v>
      </c>
      <c r="C4940" s="12" t="s">
        <v>5070</v>
      </c>
      <c r="E4940" t="str">
        <f t="shared" si="77"/>
        <v>67-RAIRIZ DE VEIGA</v>
      </c>
    </row>
    <row r="4941" spans="1:5" x14ac:dyDescent="0.3">
      <c r="A4941" s="12">
        <v>32</v>
      </c>
      <c r="B4941" s="14">
        <v>68</v>
      </c>
      <c r="C4941" s="12" t="s">
        <v>5071</v>
      </c>
      <c r="E4941" t="str">
        <f t="shared" si="77"/>
        <v>68-RAMIRAS</v>
      </c>
    </row>
    <row r="4942" spans="1:5" x14ac:dyDescent="0.3">
      <c r="A4942" s="12">
        <v>32</v>
      </c>
      <c r="B4942" s="14">
        <v>69</v>
      </c>
      <c r="C4942" s="12" t="s">
        <v>5072</v>
      </c>
      <c r="E4942" t="str">
        <f t="shared" si="77"/>
        <v>69-RIBADAVIA</v>
      </c>
    </row>
    <row r="4943" spans="1:5" x14ac:dyDescent="0.3">
      <c r="A4943" s="12">
        <v>32</v>
      </c>
      <c r="B4943" s="14">
        <v>70</v>
      </c>
      <c r="C4943" s="12" t="s">
        <v>5073</v>
      </c>
      <c r="E4943" t="str">
        <f t="shared" si="77"/>
        <v>70-SAN XOAN DE RIO</v>
      </c>
    </row>
    <row r="4944" spans="1:5" x14ac:dyDescent="0.3">
      <c r="A4944" s="12">
        <v>32</v>
      </c>
      <c r="B4944" s="14">
        <v>71</v>
      </c>
      <c r="C4944" s="12" t="s">
        <v>5074</v>
      </c>
      <c r="E4944" t="str">
        <f t="shared" si="77"/>
        <v>71-RIOS</v>
      </c>
    </row>
    <row r="4945" spans="1:5" x14ac:dyDescent="0.3">
      <c r="A4945" s="12">
        <v>32</v>
      </c>
      <c r="B4945" s="14">
        <v>72</v>
      </c>
      <c r="C4945" s="12" t="s">
        <v>5075</v>
      </c>
      <c r="E4945" t="str">
        <f t="shared" si="77"/>
        <v>72-RUA, A</v>
      </c>
    </row>
    <row r="4946" spans="1:5" x14ac:dyDescent="0.3">
      <c r="A4946" s="12">
        <v>32</v>
      </c>
      <c r="B4946" s="14">
        <v>73</v>
      </c>
      <c r="C4946" s="12" t="s">
        <v>5076</v>
      </c>
      <c r="E4946" t="str">
        <f t="shared" si="77"/>
        <v>73-RUBIA</v>
      </c>
    </row>
    <row r="4947" spans="1:5" x14ac:dyDescent="0.3">
      <c r="A4947" s="12">
        <v>32</v>
      </c>
      <c r="B4947" s="14">
        <v>74</v>
      </c>
      <c r="C4947" s="12" t="s">
        <v>5077</v>
      </c>
      <c r="E4947" t="str">
        <f t="shared" si="77"/>
        <v>74-SAN AMARO</v>
      </c>
    </row>
    <row r="4948" spans="1:5" x14ac:dyDescent="0.3">
      <c r="A4948" s="12">
        <v>32</v>
      </c>
      <c r="B4948" s="14">
        <v>75</v>
      </c>
      <c r="C4948" s="12" t="s">
        <v>5078</v>
      </c>
      <c r="E4948" t="str">
        <f t="shared" si="77"/>
        <v>75-SAN CIBRAO DAS VIÑAS</v>
      </c>
    </row>
    <row r="4949" spans="1:5" x14ac:dyDescent="0.3">
      <c r="A4949" s="12">
        <v>32</v>
      </c>
      <c r="B4949" s="14">
        <v>76</v>
      </c>
      <c r="C4949" s="12" t="s">
        <v>5079</v>
      </c>
      <c r="E4949" t="str">
        <f t="shared" si="77"/>
        <v>76-SAN CRISTOVO DE CEA</v>
      </c>
    </row>
    <row r="4950" spans="1:5" x14ac:dyDescent="0.3">
      <c r="A4950" s="12">
        <v>32</v>
      </c>
      <c r="B4950" s="14">
        <v>77</v>
      </c>
      <c r="C4950" s="12" t="s">
        <v>5080</v>
      </c>
      <c r="E4950" t="str">
        <f t="shared" si="77"/>
        <v>77-SANDIAS</v>
      </c>
    </row>
    <row r="4951" spans="1:5" x14ac:dyDescent="0.3">
      <c r="A4951" s="12">
        <v>32</v>
      </c>
      <c r="B4951" s="14">
        <v>78</v>
      </c>
      <c r="C4951" s="12" t="s">
        <v>5081</v>
      </c>
      <c r="E4951" t="str">
        <f t="shared" si="77"/>
        <v>78-SARREAUS</v>
      </c>
    </row>
    <row r="4952" spans="1:5" x14ac:dyDescent="0.3">
      <c r="A4952" s="12">
        <v>32</v>
      </c>
      <c r="B4952" s="14">
        <v>79</v>
      </c>
      <c r="C4952" s="12" t="s">
        <v>5082</v>
      </c>
      <c r="E4952" t="str">
        <f t="shared" si="77"/>
        <v>79-TABOADELA</v>
      </c>
    </row>
    <row r="4953" spans="1:5" x14ac:dyDescent="0.3">
      <c r="A4953" s="12">
        <v>32</v>
      </c>
      <c r="B4953" s="14">
        <v>80</v>
      </c>
      <c r="C4953" s="12" t="s">
        <v>5083</v>
      </c>
      <c r="E4953" t="str">
        <f t="shared" si="77"/>
        <v>80-TEIXEIRA, A</v>
      </c>
    </row>
    <row r="4954" spans="1:5" x14ac:dyDescent="0.3">
      <c r="A4954" s="12">
        <v>32</v>
      </c>
      <c r="B4954" s="14">
        <v>81</v>
      </c>
      <c r="C4954" s="12" t="s">
        <v>5084</v>
      </c>
      <c r="E4954" t="str">
        <f t="shared" si="77"/>
        <v>81-TOEN</v>
      </c>
    </row>
    <row r="4955" spans="1:5" x14ac:dyDescent="0.3">
      <c r="A4955" s="12">
        <v>32</v>
      </c>
      <c r="B4955" s="14">
        <v>82</v>
      </c>
      <c r="C4955" s="12" t="s">
        <v>5085</v>
      </c>
      <c r="E4955" t="str">
        <f t="shared" si="77"/>
        <v>82-TRASMIRAS</v>
      </c>
    </row>
    <row r="4956" spans="1:5" x14ac:dyDescent="0.3">
      <c r="A4956" s="12">
        <v>32</v>
      </c>
      <c r="B4956" s="14">
        <v>83</v>
      </c>
      <c r="C4956" s="12" t="s">
        <v>5086</v>
      </c>
      <c r="E4956" t="str">
        <f t="shared" si="77"/>
        <v>83-VEIGA, A</v>
      </c>
    </row>
    <row r="4957" spans="1:5" x14ac:dyDescent="0.3">
      <c r="A4957" s="12">
        <v>32</v>
      </c>
      <c r="B4957" s="14">
        <v>84</v>
      </c>
      <c r="C4957" s="12" t="s">
        <v>5087</v>
      </c>
      <c r="E4957" t="str">
        <f t="shared" si="77"/>
        <v>84-VEREA</v>
      </c>
    </row>
    <row r="4958" spans="1:5" x14ac:dyDescent="0.3">
      <c r="A4958" s="12">
        <v>32</v>
      </c>
      <c r="B4958" s="14">
        <v>85</v>
      </c>
      <c r="C4958" s="12" t="s">
        <v>5088</v>
      </c>
      <c r="E4958" t="str">
        <f t="shared" si="77"/>
        <v>85-VERIN</v>
      </c>
    </row>
    <row r="4959" spans="1:5" x14ac:dyDescent="0.3">
      <c r="A4959" s="12">
        <v>32</v>
      </c>
      <c r="B4959" s="14">
        <v>86</v>
      </c>
      <c r="C4959" s="12" t="s">
        <v>5089</v>
      </c>
      <c r="E4959" t="str">
        <f t="shared" si="77"/>
        <v>86-VIANA DO BOLO</v>
      </c>
    </row>
    <row r="4960" spans="1:5" x14ac:dyDescent="0.3">
      <c r="A4960" s="12">
        <v>32</v>
      </c>
      <c r="B4960" s="14">
        <v>87</v>
      </c>
      <c r="C4960" s="12" t="s">
        <v>5090</v>
      </c>
      <c r="E4960" t="str">
        <f t="shared" si="77"/>
        <v>87-VILAMARIN</v>
      </c>
    </row>
    <row r="4961" spans="1:5" x14ac:dyDescent="0.3">
      <c r="A4961" s="12">
        <v>32</v>
      </c>
      <c r="B4961" s="14">
        <v>88</v>
      </c>
      <c r="C4961" s="12" t="s">
        <v>5091</v>
      </c>
      <c r="E4961" t="str">
        <f t="shared" si="77"/>
        <v>88-VILAMARTIN DE VALDEORRAS</v>
      </c>
    </row>
    <row r="4962" spans="1:5" x14ac:dyDescent="0.3">
      <c r="A4962" s="12">
        <v>32</v>
      </c>
      <c r="B4962" s="14">
        <v>89</v>
      </c>
      <c r="C4962" s="12" t="s">
        <v>5092</v>
      </c>
      <c r="E4962" t="str">
        <f t="shared" si="77"/>
        <v>89-VILAR DE BARRIO</v>
      </c>
    </row>
    <row r="4963" spans="1:5" x14ac:dyDescent="0.3">
      <c r="A4963" s="12">
        <v>32</v>
      </c>
      <c r="B4963" s="14">
        <v>90</v>
      </c>
      <c r="C4963" s="12" t="s">
        <v>5093</v>
      </c>
      <c r="E4963" t="str">
        <f t="shared" si="77"/>
        <v>90-VILAR DE SANTOS</v>
      </c>
    </row>
    <row r="4964" spans="1:5" x14ac:dyDescent="0.3">
      <c r="A4964" s="12">
        <v>32</v>
      </c>
      <c r="B4964" s="14">
        <v>91</v>
      </c>
      <c r="C4964" s="12" t="s">
        <v>5094</v>
      </c>
      <c r="E4964" t="str">
        <f t="shared" si="77"/>
        <v>91-VILARDEVOS</v>
      </c>
    </row>
    <row r="4965" spans="1:5" x14ac:dyDescent="0.3">
      <c r="A4965" s="12">
        <v>32</v>
      </c>
      <c r="B4965" s="14">
        <v>92</v>
      </c>
      <c r="C4965" s="12" t="s">
        <v>5095</v>
      </c>
      <c r="E4965" t="str">
        <f t="shared" si="77"/>
        <v>92-VILARIÑO DE CONSO</v>
      </c>
    </row>
    <row r="4966" spans="1:5" x14ac:dyDescent="0.3">
      <c r="A4966" s="12">
        <v>33</v>
      </c>
      <c r="B4966" s="14">
        <v>1</v>
      </c>
      <c r="C4966" s="12" t="s">
        <v>5096</v>
      </c>
      <c r="E4966" t="str">
        <f t="shared" si="77"/>
        <v>1-ALLANDE</v>
      </c>
    </row>
    <row r="4967" spans="1:5" x14ac:dyDescent="0.3">
      <c r="A4967" s="12">
        <v>33</v>
      </c>
      <c r="B4967" s="14">
        <v>2</v>
      </c>
      <c r="C4967" s="12" t="s">
        <v>5097</v>
      </c>
      <c r="E4967" t="str">
        <f t="shared" si="77"/>
        <v>2-ALLER</v>
      </c>
    </row>
    <row r="4968" spans="1:5" x14ac:dyDescent="0.3">
      <c r="A4968" s="12">
        <v>33</v>
      </c>
      <c r="B4968" s="14">
        <v>3</v>
      </c>
      <c r="C4968" s="12" t="s">
        <v>5098</v>
      </c>
      <c r="E4968" t="str">
        <f t="shared" si="77"/>
        <v>3-AMIEVA</v>
      </c>
    </row>
    <row r="4969" spans="1:5" x14ac:dyDescent="0.3">
      <c r="A4969" s="12">
        <v>33</v>
      </c>
      <c r="B4969" s="14">
        <v>4</v>
      </c>
      <c r="C4969" s="12" t="s">
        <v>5099</v>
      </c>
      <c r="E4969" t="str">
        <f t="shared" si="77"/>
        <v>4-AVILES</v>
      </c>
    </row>
    <row r="4970" spans="1:5" x14ac:dyDescent="0.3">
      <c r="A4970" s="12">
        <v>33</v>
      </c>
      <c r="B4970" s="14">
        <v>5</v>
      </c>
      <c r="C4970" s="12" t="s">
        <v>5100</v>
      </c>
      <c r="E4970" t="str">
        <f t="shared" si="77"/>
        <v>5-BELMONTE DE MIRANDA</v>
      </c>
    </row>
    <row r="4971" spans="1:5" x14ac:dyDescent="0.3">
      <c r="A4971" s="12">
        <v>33</v>
      </c>
      <c r="B4971" s="14">
        <v>6</v>
      </c>
      <c r="C4971" s="12" t="s">
        <v>5101</v>
      </c>
      <c r="E4971" t="str">
        <f t="shared" si="77"/>
        <v>6-BIMENES</v>
      </c>
    </row>
    <row r="4972" spans="1:5" x14ac:dyDescent="0.3">
      <c r="A4972" s="12">
        <v>33</v>
      </c>
      <c r="B4972" s="14">
        <v>7</v>
      </c>
      <c r="C4972" s="12" t="s">
        <v>5102</v>
      </c>
      <c r="E4972" t="str">
        <f t="shared" si="77"/>
        <v>7-BOAL</v>
      </c>
    </row>
    <row r="4973" spans="1:5" x14ac:dyDescent="0.3">
      <c r="A4973" s="12">
        <v>33</v>
      </c>
      <c r="B4973" s="14">
        <v>8</v>
      </c>
      <c r="C4973" s="12" t="s">
        <v>5103</v>
      </c>
      <c r="E4973" t="str">
        <f t="shared" si="77"/>
        <v>8-CABRALES</v>
      </c>
    </row>
    <row r="4974" spans="1:5" x14ac:dyDescent="0.3">
      <c r="A4974" s="12">
        <v>33</v>
      </c>
      <c r="B4974" s="14">
        <v>9</v>
      </c>
      <c r="C4974" s="12" t="s">
        <v>5104</v>
      </c>
      <c r="E4974" t="str">
        <f t="shared" si="77"/>
        <v>9-CABRANES</v>
      </c>
    </row>
    <row r="4975" spans="1:5" x14ac:dyDescent="0.3">
      <c r="A4975" s="12">
        <v>33</v>
      </c>
      <c r="B4975" s="14">
        <v>10</v>
      </c>
      <c r="C4975" s="12" t="s">
        <v>5105</v>
      </c>
      <c r="E4975" t="str">
        <f t="shared" si="77"/>
        <v>10-CANDAMO</v>
      </c>
    </row>
    <row r="4976" spans="1:5" x14ac:dyDescent="0.3">
      <c r="A4976" s="12">
        <v>33</v>
      </c>
      <c r="B4976" s="14">
        <v>11</v>
      </c>
      <c r="C4976" s="12" t="s">
        <v>5106</v>
      </c>
      <c r="E4976" t="str">
        <f t="shared" si="77"/>
        <v>11-CANGAS DEL NARCEA</v>
      </c>
    </row>
    <row r="4977" spans="1:5" x14ac:dyDescent="0.3">
      <c r="A4977" s="12">
        <v>33</v>
      </c>
      <c r="B4977" s="14">
        <v>12</v>
      </c>
      <c r="C4977" s="12" t="s">
        <v>5107</v>
      </c>
      <c r="E4977" t="str">
        <f t="shared" si="77"/>
        <v>12-CANGAS DE ONIS</v>
      </c>
    </row>
    <row r="4978" spans="1:5" x14ac:dyDescent="0.3">
      <c r="A4978" s="12">
        <v>33</v>
      </c>
      <c r="B4978" s="14">
        <v>13</v>
      </c>
      <c r="C4978" s="12" t="s">
        <v>5108</v>
      </c>
      <c r="E4978" t="str">
        <f t="shared" si="77"/>
        <v>13-CARAVIA</v>
      </c>
    </row>
    <row r="4979" spans="1:5" x14ac:dyDescent="0.3">
      <c r="A4979" s="12">
        <v>33</v>
      </c>
      <c r="B4979" s="14">
        <v>14</v>
      </c>
      <c r="C4979" s="12" t="s">
        <v>5109</v>
      </c>
      <c r="E4979" t="str">
        <f t="shared" si="77"/>
        <v>14-CARREÑO</v>
      </c>
    </row>
    <row r="4980" spans="1:5" x14ac:dyDescent="0.3">
      <c r="A4980" s="12">
        <v>33</v>
      </c>
      <c r="B4980" s="14">
        <v>15</v>
      </c>
      <c r="C4980" s="12" t="s">
        <v>5110</v>
      </c>
      <c r="E4980" t="str">
        <f t="shared" si="77"/>
        <v>15-CASO</v>
      </c>
    </row>
    <row r="4981" spans="1:5" x14ac:dyDescent="0.3">
      <c r="A4981" s="12">
        <v>33</v>
      </c>
      <c r="B4981" s="14">
        <v>16</v>
      </c>
      <c r="C4981" s="12" t="s">
        <v>5111</v>
      </c>
      <c r="E4981" t="str">
        <f t="shared" si="77"/>
        <v>16-CASTRILLON</v>
      </c>
    </row>
    <row r="4982" spans="1:5" x14ac:dyDescent="0.3">
      <c r="A4982" s="12">
        <v>33</v>
      </c>
      <c r="B4982" s="14">
        <v>17</v>
      </c>
      <c r="C4982" s="12" t="s">
        <v>5112</v>
      </c>
      <c r="E4982" t="str">
        <f t="shared" si="77"/>
        <v>17-CASTROPOL</v>
      </c>
    </row>
    <row r="4983" spans="1:5" x14ac:dyDescent="0.3">
      <c r="A4983" s="12">
        <v>33</v>
      </c>
      <c r="B4983" s="14">
        <v>18</v>
      </c>
      <c r="C4983" s="12" t="s">
        <v>5113</v>
      </c>
      <c r="E4983" t="str">
        <f t="shared" si="77"/>
        <v>18-COAÑA</v>
      </c>
    </row>
    <row r="4984" spans="1:5" x14ac:dyDescent="0.3">
      <c r="A4984" s="12">
        <v>33</v>
      </c>
      <c r="B4984" s="14">
        <v>19</v>
      </c>
      <c r="C4984" s="12" t="s">
        <v>5114</v>
      </c>
      <c r="E4984" t="str">
        <f t="shared" si="77"/>
        <v>19-COLUNGA</v>
      </c>
    </row>
    <row r="4985" spans="1:5" x14ac:dyDescent="0.3">
      <c r="A4985" s="12">
        <v>33</v>
      </c>
      <c r="B4985" s="14">
        <v>20</v>
      </c>
      <c r="C4985" s="12" t="s">
        <v>5115</v>
      </c>
      <c r="E4985" t="str">
        <f t="shared" si="77"/>
        <v>20-CORVERA DE ASTURIAS</v>
      </c>
    </row>
    <row r="4986" spans="1:5" x14ac:dyDescent="0.3">
      <c r="A4986" s="12">
        <v>33</v>
      </c>
      <c r="B4986" s="14">
        <v>21</v>
      </c>
      <c r="C4986" s="12" t="s">
        <v>5116</v>
      </c>
      <c r="E4986" t="str">
        <f t="shared" si="77"/>
        <v>21-CUDILLERO</v>
      </c>
    </row>
    <row r="4987" spans="1:5" x14ac:dyDescent="0.3">
      <c r="A4987" s="12">
        <v>33</v>
      </c>
      <c r="B4987" s="14">
        <v>22</v>
      </c>
      <c r="C4987" s="12" t="s">
        <v>5117</v>
      </c>
      <c r="E4987" t="str">
        <f t="shared" si="77"/>
        <v>22-DEGAÑA</v>
      </c>
    </row>
    <row r="4988" spans="1:5" x14ac:dyDescent="0.3">
      <c r="A4988" s="12">
        <v>33</v>
      </c>
      <c r="B4988" s="14">
        <v>23</v>
      </c>
      <c r="C4988" s="12" t="s">
        <v>5118</v>
      </c>
      <c r="E4988" t="str">
        <f t="shared" si="77"/>
        <v>23-FRANCO, EL</v>
      </c>
    </row>
    <row r="4989" spans="1:5" x14ac:dyDescent="0.3">
      <c r="A4989" s="12">
        <v>33</v>
      </c>
      <c r="B4989" s="14">
        <v>24</v>
      </c>
      <c r="C4989" s="12" t="s">
        <v>5119</v>
      </c>
      <c r="E4989" t="str">
        <f t="shared" si="77"/>
        <v>24-GIJON</v>
      </c>
    </row>
    <row r="4990" spans="1:5" x14ac:dyDescent="0.3">
      <c r="A4990" s="12">
        <v>33</v>
      </c>
      <c r="B4990" s="14">
        <v>25</v>
      </c>
      <c r="C4990" s="12" t="s">
        <v>5120</v>
      </c>
      <c r="E4990" t="str">
        <f t="shared" si="77"/>
        <v>25-GOZON</v>
      </c>
    </row>
    <row r="4991" spans="1:5" x14ac:dyDescent="0.3">
      <c r="A4991" s="12">
        <v>33</v>
      </c>
      <c r="B4991" s="14">
        <v>26</v>
      </c>
      <c r="C4991" s="12" t="s">
        <v>5121</v>
      </c>
      <c r="E4991" t="str">
        <f t="shared" si="77"/>
        <v>26-GRADO</v>
      </c>
    </row>
    <row r="4992" spans="1:5" x14ac:dyDescent="0.3">
      <c r="A4992" s="12">
        <v>33</v>
      </c>
      <c r="B4992" s="14">
        <v>27</v>
      </c>
      <c r="C4992" s="12" t="s">
        <v>5122</v>
      </c>
      <c r="E4992" t="str">
        <f t="shared" si="77"/>
        <v>27-GRANDAS DE SALIME</v>
      </c>
    </row>
    <row r="4993" spans="1:5" x14ac:dyDescent="0.3">
      <c r="A4993" s="12">
        <v>33</v>
      </c>
      <c r="B4993" s="14">
        <v>28</v>
      </c>
      <c r="C4993" s="12" t="s">
        <v>5123</v>
      </c>
      <c r="E4993" t="str">
        <f t="shared" si="77"/>
        <v>28-IBIAS</v>
      </c>
    </row>
    <row r="4994" spans="1:5" x14ac:dyDescent="0.3">
      <c r="A4994" s="12">
        <v>33</v>
      </c>
      <c r="B4994" s="14">
        <v>29</v>
      </c>
      <c r="C4994" s="12" t="s">
        <v>5124</v>
      </c>
      <c r="E4994" t="str">
        <f t="shared" si="77"/>
        <v>29-ILLANO</v>
      </c>
    </row>
    <row r="4995" spans="1:5" x14ac:dyDescent="0.3">
      <c r="A4995" s="12">
        <v>33</v>
      </c>
      <c r="B4995" s="14">
        <v>30</v>
      </c>
      <c r="C4995" s="12" t="s">
        <v>5125</v>
      </c>
      <c r="E4995" t="str">
        <f t="shared" ref="E4995:E5058" si="78">CONCATENATE(B4995,"-",C4995)</f>
        <v>30-ILLAS</v>
      </c>
    </row>
    <row r="4996" spans="1:5" x14ac:dyDescent="0.3">
      <c r="A4996" s="12">
        <v>33</v>
      </c>
      <c r="B4996" s="14">
        <v>31</v>
      </c>
      <c r="C4996" s="12" t="s">
        <v>5126</v>
      </c>
      <c r="E4996" t="str">
        <f t="shared" si="78"/>
        <v>31-LANGREO</v>
      </c>
    </row>
    <row r="4997" spans="1:5" x14ac:dyDescent="0.3">
      <c r="A4997" s="12">
        <v>33</v>
      </c>
      <c r="B4997" s="14">
        <v>32</v>
      </c>
      <c r="C4997" s="12" t="s">
        <v>5127</v>
      </c>
      <c r="E4997" t="str">
        <f t="shared" si="78"/>
        <v>32-LAVIANA</v>
      </c>
    </row>
    <row r="4998" spans="1:5" x14ac:dyDescent="0.3">
      <c r="A4998" s="12">
        <v>33</v>
      </c>
      <c r="B4998" s="14">
        <v>33</v>
      </c>
      <c r="C4998" s="12" t="s">
        <v>5128</v>
      </c>
      <c r="E4998" t="str">
        <f t="shared" si="78"/>
        <v>33-LENA</v>
      </c>
    </row>
    <row r="4999" spans="1:5" x14ac:dyDescent="0.3">
      <c r="A4999" s="12">
        <v>33</v>
      </c>
      <c r="B4999" s="14">
        <v>34</v>
      </c>
      <c r="C4999" s="12" t="s">
        <v>5129</v>
      </c>
      <c r="E4999" t="str">
        <f t="shared" si="78"/>
        <v>34-VALDES</v>
      </c>
    </row>
    <row r="5000" spans="1:5" x14ac:dyDescent="0.3">
      <c r="A5000" s="12">
        <v>33</v>
      </c>
      <c r="B5000" s="14">
        <v>35</v>
      </c>
      <c r="C5000" s="12" t="s">
        <v>5130</v>
      </c>
      <c r="E5000" t="str">
        <f t="shared" si="78"/>
        <v>35-LLANERA</v>
      </c>
    </row>
    <row r="5001" spans="1:5" x14ac:dyDescent="0.3">
      <c r="A5001" s="12">
        <v>33</v>
      </c>
      <c r="B5001" s="14">
        <v>36</v>
      </c>
      <c r="C5001" s="12" t="s">
        <v>5131</v>
      </c>
      <c r="E5001" t="str">
        <f t="shared" si="78"/>
        <v>36-LLANES</v>
      </c>
    </row>
    <row r="5002" spans="1:5" x14ac:dyDescent="0.3">
      <c r="A5002" s="12">
        <v>33</v>
      </c>
      <c r="B5002" s="14">
        <v>37</v>
      </c>
      <c r="C5002" s="12" t="s">
        <v>2696</v>
      </c>
      <c r="E5002" t="str">
        <f t="shared" si="78"/>
        <v>37-MIERES</v>
      </c>
    </row>
    <row r="5003" spans="1:5" x14ac:dyDescent="0.3">
      <c r="A5003" s="12">
        <v>33</v>
      </c>
      <c r="B5003" s="14">
        <v>38</v>
      </c>
      <c r="C5003" s="12" t="s">
        <v>5132</v>
      </c>
      <c r="E5003" t="str">
        <f t="shared" si="78"/>
        <v>38-MORCIN</v>
      </c>
    </row>
    <row r="5004" spans="1:5" x14ac:dyDescent="0.3">
      <c r="A5004" s="12">
        <v>33</v>
      </c>
      <c r="B5004" s="14">
        <v>39</v>
      </c>
      <c r="C5004" s="12" t="s">
        <v>5133</v>
      </c>
      <c r="E5004" t="str">
        <f t="shared" si="78"/>
        <v>39-MUROS DE NALON</v>
      </c>
    </row>
    <row r="5005" spans="1:5" x14ac:dyDescent="0.3">
      <c r="A5005" s="12">
        <v>33</v>
      </c>
      <c r="B5005" s="14">
        <v>40</v>
      </c>
      <c r="C5005" s="12" t="s">
        <v>5134</v>
      </c>
      <c r="E5005" t="str">
        <f t="shared" si="78"/>
        <v>40-NAVA</v>
      </c>
    </row>
    <row r="5006" spans="1:5" x14ac:dyDescent="0.3">
      <c r="A5006" s="12">
        <v>33</v>
      </c>
      <c r="B5006" s="14">
        <v>41</v>
      </c>
      <c r="C5006" s="12" t="s">
        <v>5135</v>
      </c>
      <c r="E5006" t="str">
        <f t="shared" si="78"/>
        <v>41-NAVIA</v>
      </c>
    </row>
    <row r="5007" spans="1:5" x14ac:dyDescent="0.3">
      <c r="A5007" s="12">
        <v>33</v>
      </c>
      <c r="B5007" s="14">
        <v>42</v>
      </c>
      <c r="C5007" s="12" t="s">
        <v>5136</v>
      </c>
      <c r="E5007" t="str">
        <f t="shared" si="78"/>
        <v>42-NOREÑA</v>
      </c>
    </row>
    <row r="5008" spans="1:5" x14ac:dyDescent="0.3">
      <c r="A5008" s="12">
        <v>33</v>
      </c>
      <c r="B5008" s="14">
        <v>43</v>
      </c>
      <c r="C5008" s="12" t="s">
        <v>5137</v>
      </c>
      <c r="E5008" t="str">
        <f t="shared" si="78"/>
        <v>43-ONIS</v>
      </c>
    </row>
    <row r="5009" spans="1:5" x14ac:dyDescent="0.3">
      <c r="A5009" s="12">
        <v>33</v>
      </c>
      <c r="B5009" s="14">
        <v>44</v>
      </c>
      <c r="C5009" s="12" t="s">
        <v>5138</v>
      </c>
      <c r="E5009" t="str">
        <f t="shared" si="78"/>
        <v>44-OVIEDO</v>
      </c>
    </row>
    <row r="5010" spans="1:5" x14ac:dyDescent="0.3">
      <c r="A5010" s="12">
        <v>33</v>
      </c>
      <c r="B5010" s="14">
        <v>45</v>
      </c>
      <c r="C5010" s="12" t="s">
        <v>5139</v>
      </c>
      <c r="E5010" t="str">
        <f t="shared" si="78"/>
        <v>45-PARRES</v>
      </c>
    </row>
    <row r="5011" spans="1:5" x14ac:dyDescent="0.3">
      <c r="A5011" s="12">
        <v>33</v>
      </c>
      <c r="B5011" s="14">
        <v>46</v>
      </c>
      <c r="C5011" s="12" t="s">
        <v>5140</v>
      </c>
      <c r="E5011" t="str">
        <f t="shared" si="78"/>
        <v>46-PEÑAMELLERA ALTA</v>
      </c>
    </row>
    <row r="5012" spans="1:5" x14ac:dyDescent="0.3">
      <c r="A5012" s="12">
        <v>33</v>
      </c>
      <c r="B5012" s="14">
        <v>47</v>
      </c>
      <c r="C5012" s="12" t="s">
        <v>5141</v>
      </c>
      <c r="E5012" t="str">
        <f t="shared" si="78"/>
        <v>47-PEÑAMELLERA BAJA</v>
      </c>
    </row>
    <row r="5013" spans="1:5" x14ac:dyDescent="0.3">
      <c r="A5013" s="12">
        <v>33</v>
      </c>
      <c r="B5013" s="14">
        <v>48</v>
      </c>
      <c r="C5013" s="12" t="s">
        <v>5142</v>
      </c>
      <c r="E5013" t="str">
        <f t="shared" si="78"/>
        <v>48-PESOZ</v>
      </c>
    </row>
    <row r="5014" spans="1:5" x14ac:dyDescent="0.3">
      <c r="A5014" s="12">
        <v>33</v>
      </c>
      <c r="B5014" s="14">
        <v>49</v>
      </c>
      <c r="C5014" s="12" t="s">
        <v>5143</v>
      </c>
      <c r="E5014" t="str">
        <f t="shared" si="78"/>
        <v>49-PILOÑA</v>
      </c>
    </row>
    <row r="5015" spans="1:5" x14ac:dyDescent="0.3">
      <c r="A5015" s="12">
        <v>33</v>
      </c>
      <c r="B5015" s="14">
        <v>50</v>
      </c>
      <c r="C5015" s="12" t="s">
        <v>5144</v>
      </c>
      <c r="E5015" t="str">
        <f t="shared" si="78"/>
        <v>50-PONGA</v>
      </c>
    </row>
    <row r="5016" spans="1:5" x14ac:dyDescent="0.3">
      <c r="A5016" s="12">
        <v>33</v>
      </c>
      <c r="B5016" s="14">
        <v>51</v>
      </c>
      <c r="C5016" s="12" t="s">
        <v>5145</v>
      </c>
      <c r="E5016" t="str">
        <f t="shared" si="78"/>
        <v>51-PRAVIA</v>
      </c>
    </row>
    <row r="5017" spans="1:5" x14ac:dyDescent="0.3">
      <c r="A5017" s="12">
        <v>33</v>
      </c>
      <c r="B5017" s="14">
        <v>52</v>
      </c>
      <c r="C5017" s="12" t="s">
        <v>5146</v>
      </c>
      <c r="E5017" t="str">
        <f t="shared" si="78"/>
        <v>52-PROAZA</v>
      </c>
    </row>
    <row r="5018" spans="1:5" x14ac:dyDescent="0.3">
      <c r="A5018" s="12">
        <v>33</v>
      </c>
      <c r="B5018" s="14">
        <v>53</v>
      </c>
      <c r="C5018" s="12" t="s">
        <v>5147</v>
      </c>
      <c r="E5018" t="str">
        <f t="shared" si="78"/>
        <v>53-QUIROS</v>
      </c>
    </row>
    <row r="5019" spans="1:5" x14ac:dyDescent="0.3">
      <c r="A5019" s="12">
        <v>33</v>
      </c>
      <c r="B5019" s="14">
        <v>54</v>
      </c>
      <c r="C5019" s="12" t="s">
        <v>5148</v>
      </c>
      <c r="E5019" t="str">
        <f t="shared" si="78"/>
        <v>54-REGUERAS, LAS</v>
      </c>
    </row>
    <row r="5020" spans="1:5" x14ac:dyDescent="0.3">
      <c r="A5020" s="12">
        <v>33</v>
      </c>
      <c r="B5020" s="14">
        <v>55</v>
      </c>
      <c r="C5020" s="12" t="s">
        <v>5149</v>
      </c>
      <c r="E5020" t="str">
        <f t="shared" si="78"/>
        <v>55-RIBADEDEVA</v>
      </c>
    </row>
    <row r="5021" spans="1:5" x14ac:dyDescent="0.3">
      <c r="A5021" s="12">
        <v>33</v>
      </c>
      <c r="B5021" s="14">
        <v>56</v>
      </c>
      <c r="C5021" s="12" t="s">
        <v>5150</v>
      </c>
      <c r="E5021" t="str">
        <f t="shared" si="78"/>
        <v>56-RIBADESELLA</v>
      </c>
    </row>
    <row r="5022" spans="1:5" x14ac:dyDescent="0.3">
      <c r="A5022" s="12">
        <v>33</v>
      </c>
      <c r="B5022" s="14">
        <v>57</v>
      </c>
      <c r="C5022" s="12" t="s">
        <v>5151</v>
      </c>
      <c r="E5022" t="str">
        <f t="shared" si="78"/>
        <v>57-RIBERA DE ARRIBA</v>
      </c>
    </row>
    <row r="5023" spans="1:5" x14ac:dyDescent="0.3">
      <c r="A5023" s="12">
        <v>33</v>
      </c>
      <c r="B5023" s="14">
        <v>58</v>
      </c>
      <c r="C5023" s="12" t="s">
        <v>5152</v>
      </c>
      <c r="E5023" t="str">
        <f t="shared" si="78"/>
        <v>58-RIOSA</v>
      </c>
    </row>
    <row r="5024" spans="1:5" x14ac:dyDescent="0.3">
      <c r="A5024" s="12">
        <v>33</v>
      </c>
      <c r="B5024" s="14">
        <v>59</v>
      </c>
      <c r="C5024" s="12" t="s">
        <v>5153</v>
      </c>
      <c r="E5024" t="str">
        <f t="shared" si="78"/>
        <v>59-SALAS</v>
      </c>
    </row>
    <row r="5025" spans="1:5" x14ac:dyDescent="0.3">
      <c r="A5025" s="12">
        <v>33</v>
      </c>
      <c r="B5025" s="14">
        <v>60</v>
      </c>
      <c r="C5025" s="12" t="s">
        <v>5154</v>
      </c>
      <c r="E5025" t="str">
        <f t="shared" si="78"/>
        <v>60-SAN MARTIN DEL REY AURELIO</v>
      </c>
    </row>
    <row r="5026" spans="1:5" x14ac:dyDescent="0.3">
      <c r="A5026" s="12">
        <v>33</v>
      </c>
      <c r="B5026" s="14">
        <v>61</v>
      </c>
      <c r="C5026" s="12" t="s">
        <v>5155</v>
      </c>
      <c r="E5026" t="str">
        <f t="shared" si="78"/>
        <v>61-SAN MARTIN DE OSCOS</v>
      </c>
    </row>
    <row r="5027" spans="1:5" x14ac:dyDescent="0.3">
      <c r="A5027" s="12">
        <v>33</v>
      </c>
      <c r="B5027" s="14">
        <v>62</v>
      </c>
      <c r="C5027" s="12" t="s">
        <v>5156</v>
      </c>
      <c r="E5027" t="str">
        <f t="shared" si="78"/>
        <v>62-SANTA EULALIA DE OSCOS</v>
      </c>
    </row>
    <row r="5028" spans="1:5" x14ac:dyDescent="0.3">
      <c r="A5028" s="12">
        <v>33</v>
      </c>
      <c r="B5028" s="14">
        <v>63</v>
      </c>
      <c r="C5028" s="12" t="s">
        <v>5157</v>
      </c>
      <c r="E5028" t="str">
        <f t="shared" si="78"/>
        <v>63-SAN TIRSO DE ABRES</v>
      </c>
    </row>
    <row r="5029" spans="1:5" x14ac:dyDescent="0.3">
      <c r="A5029" s="12">
        <v>33</v>
      </c>
      <c r="B5029" s="14">
        <v>64</v>
      </c>
      <c r="C5029" s="12" t="s">
        <v>5158</v>
      </c>
      <c r="E5029" t="str">
        <f t="shared" si="78"/>
        <v>64-SANTO ADRIANO</v>
      </c>
    </row>
    <row r="5030" spans="1:5" x14ac:dyDescent="0.3">
      <c r="A5030" s="12">
        <v>33</v>
      </c>
      <c r="B5030" s="14">
        <v>65</v>
      </c>
      <c r="C5030" s="12" t="s">
        <v>5159</v>
      </c>
      <c r="E5030" t="str">
        <f t="shared" si="78"/>
        <v>65-SARIEGO</v>
      </c>
    </row>
    <row r="5031" spans="1:5" x14ac:dyDescent="0.3">
      <c r="A5031" s="12">
        <v>33</v>
      </c>
      <c r="B5031" s="14">
        <v>66</v>
      </c>
      <c r="C5031" s="12" t="s">
        <v>5160</v>
      </c>
      <c r="E5031" t="str">
        <f t="shared" si="78"/>
        <v>66-SIERO</v>
      </c>
    </row>
    <row r="5032" spans="1:5" x14ac:dyDescent="0.3">
      <c r="A5032" s="12">
        <v>33</v>
      </c>
      <c r="B5032" s="14">
        <v>67</v>
      </c>
      <c r="C5032" s="12" t="s">
        <v>5161</v>
      </c>
      <c r="E5032" t="str">
        <f t="shared" si="78"/>
        <v>67-SOBRESCOBIO</v>
      </c>
    </row>
    <row r="5033" spans="1:5" x14ac:dyDescent="0.3">
      <c r="A5033" s="12">
        <v>33</v>
      </c>
      <c r="B5033" s="14">
        <v>68</v>
      </c>
      <c r="C5033" s="12" t="s">
        <v>5162</v>
      </c>
      <c r="E5033" t="str">
        <f t="shared" si="78"/>
        <v>68-SOMIEDO</v>
      </c>
    </row>
    <row r="5034" spans="1:5" x14ac:dyDescent="0.3">
      <c r="A5034" s="12">
        <v>33</v>
      </c>
      <c r="B5034" s="14">
        <v>69</v>
      </c>
      <c r="C5034" s="12" t="s">
        <v>5163</v>
      </c>
      <c r="E5034" t="str">
        <f t="shared" si="78"/>
        <v>69-SOTO DEL BARCO</v>
      </c>
    </row>
    <row r="5035" spans="1:5" x14ac:dyDescent="0.3">
      <c r="A5035" s="12">
        <v>33</v>
      </c>
      <c r="B5035" s="14">
        <v>70</v>
      </c>
      <c r="C5035" s="12" t="s">
        <v>5164</v>
      </c>
      <c r="E5035" t="str">
        <f t="shared" si="78"/>
        <v>70-TAPIA DE CASARIEGO</v>
      </c>
    </row>
    <row r="5036" spans="1:5" x14ac:dyDescent="0.3">
      <c r="A5036" s="12">
        <v>33</v>
      </c>
      <c r="B5036" s="14">
        <v>71</v>
      </c>
      <c r="C5036" s="12" t="s">
        <v>5165</v>
      </c>
      <c r="E5036" t="str">
        <f t="shared" si="78"/>
        <v>71-TARAMUNDI</v>
      </c>
    </row>
    <row r="5037" spans="1:5" x14ac:dyDescent="0.3">
      <c r="A5037" s="12">
        <v>33</v>
      </c>
      <c r="B5037" s="14">
        <v>72</v>
      </c>
      <c r="C5037" s="12" t="s">
        <v>5166</v>
      </c>
      <c r="E5037" t="str">
        <f t="shared" si="78"/>
        <v>72-TEVERGA</v>
      </c>
    </row>
    <row r="5038" spans="1:5" x14ac:dyDescent="0.3">
      <c r="A5038" s="12">
        <v>33</v>
      </c>
      <c r="B5038" s="14">
        <v>73</v>
      </c>
      <c r="C5038" s="12" t="s">
        <v>5167</v>
      </c>
      <c r="E5038" t="str">
        <f t="shared" si="78"/>
        <v>73-TINEO</v>
      </c>
    </row>
    <row r="5039" spans="1:5" x14ac:dyDescent="0.3">
      <c r="A5039" s="12">
        <v>33</v>
      </c>
      <c r="B5039" s="14">
        <v>74</v>
      </c>
      <c r="C5039" s="12" t="s">
        <v>5168</v>
      </c>
      <c r="E5039" t="str">
        <f t="shared" si="78"/>
        <v>74-VEGADEO</v>
      </c>
    </row>
    <row r="5040" spans="1:5" x14ac:dyDescent="0.3">
      <c r="A5040" s="12">
        <v>33</v>
      </c>
      <c r="B5040" s="14">
        <v>75</v>
      </c>
      <c r="C5040" s="12" t="s">
        <v>5169</v>
      </c>
      <c r="E5040" t="str">
        <f t="shared" si="78"/>
        <v>75-VILLANUEVA DE OSCOS</v>
      </c>
    </row>
    <row r="5041" spans="1:5" x14ac:dyDescent="0.3">
      <c r="A5041" s="12">
        <v>33</v>
      </c>
      <c r="B5041" s="14">
        <v>76</v>
      </c>
      <c r="C5041" s="12" t="s">
        <v>5170</v>
      </c>
      <c r="E5041" t="str">
        <f t="shared" si="78"/>
        <v>76-VILLAVICIOSA</v>
      </c>
    </row>
    <row r="5042" spans="1:5" x14ac:dyDescent="0.3">
      <c r="A5042" s="12">
        <v>33</v>
      </c>
      <c r="B5042" s="14">
        <v>77</v>
      </c>
      <c r="C5042" s="12" t="s">
        <v>5171</v>
      </c>
      <c r="E5042" t="str">
        <f t="shared" si="78"/>
        <v>77-VILLAYON</v>
      </c>
    </row>
    <row r="5043" spans="1:5" x14ac:dyDescent="0.3">
      <c r="A5043" s="12">
        <v>33</v>
      </c>
      <c r="B5043" s="14">
        <v>78</v>
      </c>
      <c r="C5043" s="12" t="s">
        <v>5172</v>
      </c>
      <c r="E5043" t="str">
        <f t="shared" si="78"/>
        <v>78-YERNES Y TAMEZA</v>
      </c>
    </row>
    <row r="5044" spans="1:5" x14ac:dyDescent="0.3">
      <c r="A5044" s="12">
        <v>34</v>
      </c>
      <c r="B5044" s="14">
        <v>1</v>
      </c>
      <c r="C5044" s="12" t="s">
        <v>5173</v>
      </c>
      <c r="E5044" t="str">
        <f t="shared" si="78"/>
        <v>1-ABARCA DE CAMPOS</v>
      </c>
    </row>
    <row r="5045" spans="1:5" x14ac:dyDescent="0.3">
      <c r="A5045" s="12">
        <v>34</v>
      </c>
      <c r="B5045" s="14">
        <v>3</v>
      </c>
      <c r="C5045" s="12" t="s">
        <v>5174</v>
      </c>
      <c r="E5045" t="str">
        <f t="shared" si="78"/>
        <v>3-ABIA DE LAS TORRES</v>
      </c>
    </row>
    <row r="5046" spans="1:5" x14ac:dyDescent="0.3">
      <c r="A5046" s="12">
        <v>34</v>
      </c>
      <c r="B5046" s="14">
        <v>4</v>
      </c>
      <c r="C5046" s="12" t="s">
        <v>5175</v>
      </c>
      <c r="E5046" t="str">
        <f t="shared" si="78"/>
        <v>4-AGUILAR DE CAMPOO</v>
      </c>
    </row>
    <row r="5047" spans="1:5" x14ac:dyDescent="0.3">
      <c r="A5047" s="12">
        <v>34</v>
      </c>
      <c r="B5047" s="14">
        <v>5</v>
      </c>
      <c r="C5047" s="12" t="s">
        <v>5176</v>
      </c>
      <c r="E5047" t="str">
        <f t="shared" si="78"/>
        <v>5-ALAR DEL REY</v>
      </c>
    </row>
    <row r="5048" spans="1:5" x14ac:dyDescent="0.3">
      <c r="A5048" s="12">
        <v>34</v>
      </c>
      <c r="B5048" s="14">
        <v>6</v>
      </c>
      <c r="C5048" s="12" t="s">
        <v>5177</v>
      </c>
      <c r="E5048" t="str">
        <f t="shared" si="78"/>
        <v>6-ALBA DE CERRATO</v>
      </c>
    </row>
    <row r="5049" spans="1:5" x14ac:dyDescent="0.3">
      <c r="A5049" s="12">
        <v>34</v>
      </c>
      <c r="B5049" s="14">
        <v>9</v>
      </c>
      <c r="C5049" s="12" t="s">
        <v>5178</v>
      </c>
      <c r="E5049" t="str">
        <f t="shared" si="78"/>
        <v>9-AMAYUELAS DE ARRIBA</v>
      </c>
    </row>
    <row r="5050" spans="1:5" x14ac:dyDescent="0.3">
      <c r="A5050" s="12">
        <v>34</v>
      </c>
      <c r="B5050" s="14">
        <v>10</v>
      </c>
      <c r="C5050" s="12" t="s">
        <v>5179</v>
      </c>
      <c r="E5050" t="str">
        <f t="shared" si="78"/>
        <v>10-AMPUDIA</v>
      </c>
    </row>
    <row r="5051" spans="1:5" x14ac:dyDescent="0.3">
      <c r="A5051" s="12">
        <v>34</v>
      </c>
      <c r="B5051" s="14">
        <v>11</v>
      </c>
      <c r="C5051" s="12" t="s">
        <v>5180</v>
      </c>
      <c r="E5051" t="str">
        <f t="shared" si="78"/>
        <v>11-AMUSCO</v>
      </c>
    </row>
    <row r="5052" spans="1:5" x14ac:dyDescent="0.3">
      <c r="A5052" s="12">
        <v>34</v>
      </c>
      <c r="B5052" s="14">
        <v>12</v>
      </c>
      <c r="C5052" s="12" t="s">
        <v>5181</v>
      </c>
      <c r="E5052" t="str">
        <f t="shared" si="78"/>
        <v>12-ANTIG?DAD</v>
      </c>
    </row>
    <row r="5053" spans="1:5" x14ac:dyDescent="0.3">
      <c r="A5053" s="12">
        <v>34</v>
      </c>
      <c r="B5053" s="14">
        <v>15</v>
      </c>
      <c r="C5053" s="12" t="s">
        <v>5182</v>
      </c>
      <c r="E5053" t="str">
        <f t="shared" si="78"/>
        <v>15-ARCONADA</v>
      </c>
    </row>
    <row r="5054" spans="1:5" x14ac:dyDescent="0.3">
      <c r="A5054" s="12">
        <v>34</v>
      </c>
      <c r="B5054" s="14">
        <v>17</v>
      </c>
      <c r="C5054" s="12" t="s">
        <v>5183</v>
      </c>
      <c r="E5054" t="str">
        <f t="shared" si="78"/>
        <v>17-ASTUDILLO</v>
      </c>
    </row>
    <row r="5055" spans="1:5" x14ac:dyDescent="0.3">
      <c r="A5055" s="12">
        <v>34</v>
      </c>
      <c r="B5055" s="14">
        <v>18</v>
      </c>
      <c r="C5055" s="12" t="s">
        <v>5184</v>
      </c>
      <c r="E5055" t="str">
        <f t="shared" si="78"/>
        <v>18-AUTILLA DEL PINO</v>
      </c>
    </row>
    <row r="5056" spans="1:5" x14ac:dyDescent="0.3">
      <c r="A5056" s="12">
        <v>34</v>
      </c>
      <c r="B5056" s="14">
        <v>19</v>
      </c>
      <c r="C5056" s="12" t="s">
        <v>5185</v>
      </c>
      <c r="E5056" t="str">
        <f t="shared" si="78"/>
        <v>19-AUTILLO DE CAMPOS</v>
      </c>
    </row>
    <row r="5057" spans="1:5" x14ac:dyDescent="0.3">
      <c r="A5057" s="12">
        <v>34</v>
      </c>
      <c r="B5057" s="14">
        <v>20</v>
      </c>
      <c r="C5057" s="12" t="s">
        <v>5186</v>
      </c>
      <c r="E5057" t="str">
        <f t="shared" si="78"/>
        <v>20-AYUELA</v>
      </c>
    </row>
    <row r="5058" spans="1:5" x14ac:dyDescent="0.3">
      <c r="A5058" s="12">
        <v>34</v>
      </c>
      <c r="B5058" s="14">
        <v>22</v>
      </c>
      <c r="C5058" s="12" t="s">
        <v>5187</v>
      </c>
      <c r="E5058" t="str">
        <f t="shared" si="78"/>
        <v>22-BALTANAS</v>
      </c>
    </row>
    <row r="5059" spans="1:5" x14ac:dyDescent="0.3">
      <c r="A5059" s="12">
        <v>34</v>
      </c>
      <c r="B5059" s="14">
        <v>23</v>
      </c>
      <c r="C5059" s="12" t="s">
        <v>5188</v>
      </c>
      <c r="E5059" t="str">
        <f t="shared" ref="E5059:E5122" si="79">CONCATENATE(B5059,"-",C5059)</f>
        <v>23-VENTA DE BAÑOS</v>
      </c>
    </row>
    <row r="5060" spans="1:5" x14ac:dyDescent="0.3">
      <c r="A5060" s="12">
        <v>34</v>
      </c>
      <c r="B5060" s="14">
        <v>24</v>
      </c>
      <c r="C5060" s="12" t="s">
        <v>5189</v>
      </c>
      <c r="E5060" t="str">
        <f t="shared" si="79"/>
        <v>24-BAQUERIN DE CAMPOS</v>
      </c>
    </row>
    <row r="5061" spans="1:5" x14ac:dyDescent="0.3">
      <c r="A5061" s="12">
        <v>34</v>
      </c>
      <c r="B5061" s="14">
        <v>25</v>
      </c>
      <c r="C5061" s="12" t="s">
        <v>5190</v>
      </c>
      <c r="E5061" t="str">
        <f t="shared" si="79"/>
        <v>25-BARCENA DE CAMPOS</v>
      </c>
    </row>
    <row r="5062" spans="1:5" x14ac:dyDescent="0.3">
      <c r="A5062" s="12">
        <v>34</v>
      </c>
      <c r="B5062" s="14">
        <v>27</v>
      </c>
      <c r="C5062" s="12" t="s">
        <v>5191</v>
      </c>
      <c r="E5062" t="str">
        <f t="shared" si="79"/>
        <v>27-BARRUELO DE SANTULLAN</v>
      </c>
    </row>
    <row r="5063" spans="1:5" x14ac:dyDescent="0.3">
      <c r="A5063" s="12">
        <v>34</v>
      </c>
      <c r="B5063" s="14">
        <v>28</v>
      </c>
      <c r="C5063" s="12" t="s">
        <v>5192</v>
      </c>
      <c r="E5063" t="str">
        <f t="shared" si="79"/>
        <v>28-BASCONES DE OJEDA</v>
      </c>
    </row>
    <row r="5064" spans="1:5" x14ac:dyDescent="0.3">
      <c r="A5064" s="12">
        <v>34</v>
      </c>
      <c r="B5064" s="14">
        <v>29</v>
      </c>
      <c r="C5064" s="12" t="s">
        <v>5193</v>
      </c>
      <c r="E5064" t="str">
        <f t="shared" si="79"/>
        <v>29-BECERRIL DE CAMPOS</v>
      </c>
    </row>
    <row r="5065" spans="1:5" x14ac:dyDescent="0.3">
      <c r="A5065" s="12">
        <v>34</v>
      </c>
      <c r="B5065" s="14">
        <v>31</v>
      </c>
      <c r="C5065" s="12" t="s">
        <v>5194</v>
      </c>
      <c r="E5065" t="str">
        <f t="shared" si="79"/>
        <v>31-BELMONTE DE CAMPOS</v>
      </c>
    </row>
    <row r="5066" spans="1:5" x14ac:dyDescent="0.3">
      <c r="A5066" s="12">
        <v>34</v>
      </c>
      <c r="B5066" s="14">
        <v>32</v>
      </c>
      <c r="C5066" s="12" t="s">
        <v>5195</v>
      </c>
      <c r="E5066" t="str">
        <f t="shared" si="79"/>
        <v>32-BERZOSILLA</v>
      </c>
    </row>
    <row r="5067" spans="1:5" x14ac:dyDescent="0.3">
      <c r="A5067" s="12">
        <v>34</v>
      </c>
      <c r="B5067" s="14">
        <v>33</v>
      </c>
      <c r="C5067" s="12" t="s">
        <v>5196</v>
      </c>
      <c r="E5067" t="str">
        <f t="shared" si="79"/>
        <v>33-BOADA DE CAMPOS</v>
      </c>
    </row>
    <row r="5068" spans="1:5" x14ac:dyDescent="0.3">
      <c r="A5068" s="12">
        <v>34</v>
      </c>
      <c r="B5068" s="14">
        <v>34</v>
      </c>
      <c r="C5068" s="12" t="s">
        <v>5197</v>
      </c>
      <c r="E5068" t="str">
        <f t="shared" si="79"/>
        <v>34-BOADILLA DEL CAMINO</v>
      </c>
    </row>
    <row r="5069" spans="1:5" x14ac:dyDescent="0.3">
      <c r="A5069" s="12">
        <v>34</v>
      </c>
      <c r="B5069" s="14">
        <v>35</v>
      </c>
      <c r="C5069" s="12" t="s">
        <v>5198</v>
      </c>
      <c r="E5069" t="str">
        <f t="shared" si="79"/>
        <v>35-BOADILLA DE RIOSECO</v>
      </c>
    </row>
    <row r="5070" spans="1:5" x14ac:dyDescent="0.3">
      <c r="A5070" s="12">
        <v>34</v>
      </c>
      <c r="B5070" s="14">
        <v>36</v>
      </c>
      <c r="C5070" s="12" t="s">
        <v>5199</v>
      </c>
      <c r="E5070" t="str">
        <f t="shared" si="79"/>
        <v>36-BRAÑOSERA</v>
      </c>
    </row>
    <row r="5071" spans="1:5" x14ac:dyDescent="0.3">
      <c r="A5071" s="12">
        <v>34</v>
      </c>
      <c r="B5071" s="14">
        <v>37</v>
      </c>
      <c r="C5071" s="12" t="s">
        <v>5200</v>
      </c>
      <c r="E5071" t="str">
        <f t="shared" si="79"/>
        <v>37-BUENAVISTA DE VALDAVIA</v>
      </c>
    </row>
    <row r="5072" spans="1:5" x14ac:dyDescent="0.3">
      <c r="A5072" s="12">
        <v>34</v>
      </c>
      <c r="B5072" s="14">
        <v>38</v>
      </c>
      <c r="C5072" s="12" t="s">
        <v>5201</v>
      </c>
      <c r="E5072" t="str">
        <f t="shared" si="79"/>
        <v>38-BUSTILLO DE LA VEGA</v>
      </c>
    </row>
    <row r="5073" spans="1:5" x14ac:dyDescent="0.3">
      <c r="A5073" s="12">
        <v>34</v>
      </c>
      <c r="B5073" s="14">
        <v>39</v>
      </c>
      <c r="C5073" s="12" t="s">
        <v>5202</v>
      </c>
      <c r="E5073" t="str">
        <f t="shared" si="79"/>
        <v>39-BUSTILLO DEL PARAMO DE CARRION</v>
      </c>
    </row>
    <row r="5074" spans="1:5" x14ac:dyDescent="0.3">
      <c r="A5074" s="12">
        <v>34</v>
      </c>
      <c r="B5074" s="14">
        <v>41</v>
      </c>
      <c r="C5074" s="12" t="s">
        <v>5203</v>
      </c>
      <c r="E5074" t="str">
        <f t="shared" si="79"/>
        <v>41-CALAHORRA DE BOEDO</v>
      </c>
    </row>
    <row r="5075" spans="1:5" x14ac:dyDescent="0.3">
      <c r="A5075" s="12">
        <v>34</v>
      </c>
      <c r="B5075" s="14">
        <v>42</v>
      </c>
      <c r="C5075" s="12" t="s">
        <v>5204</v>
      </c>
      <c r="E5075" t="str">
        <f t="shared" si="79"/>
        <v>42-CALZADA DE LOS MOLINOS</v>
      </c>
    </row>
    <row r="5076" spans="1:5" x14ac:dyDescent="0.3">
      <c r="A5076" s="12">
        <v>34</v>
      </c>
      <c r="B5076" s="14">
        <v>45</v>
      </c>
      <c r="C5076" s="12" t="s">
        <v>5205</v>
      </c>
      <c r="E5076" t="str">
        <f t="shared" si="79"/>
        <v>45-CAPILLAS</v>
      </c>
    </row>
    <row r="5077" spans="1:5" x14ac:dyDescent="0.3">
      <c r="A5077" s="12">
        <v>34</v>
      </c>
      <c r="B5077" s="14">
        <v>46</v>
      </c>
      <c r="C5077" s="12" t="s">
        <v>5206</v>
      </c>
      <c r="E5077" t="str">
        <f t="shared" si="79"/>
        <v>46-CARDEÑOSA DE VOLPEJERA</v>
      </c>
    </row>
    <row r="5078" spans="1:5" x14ac:dyDescent="0.3">
      <c r="A5078" s="12">
        <v>34</v>
      </c>
      <c r="B5078" s="14">
        <v>47</v>
      </c>
      <c r="C5078" s="12" t="s">
        <v>5207</v>
      </c>
      <c r="E5078" t="str">
        <f t="shared" si="79"/>
        <v>47-CARRION DE LOS CONDES</v>
      </c>
    </row>
    <row r="5079" spans="1:5" x14ac:dyDescent="0.3">
      <c r="A5079" s="12">
        <v>34</v>
      </c>
      <c r="B5079" s="14">
        <v>48</v>
      </c>
      <c r="C5079" s="12" t="s">
        <v>5208</v>
      </c>
      <c r="E5079" t="str">
        <f t="shared" si="79"/>
        <v>48-CASTIL DE VELA</v>
      </c>
    </row>
    <row r="5080" spans="1:5" x14ac:dyDescent="0.3">
      <c r="A5080" s="12">
        <v>34</v>
      </c>
      <c r="B5080" s="14">
        <v>49</v>
      </c>
      <c r="C5080" s="12" t="s">
        <v>5209</v>
      </c>
      <c r="E5080" t="str">
        <f t="shared" si="79"/>
        <v>49-CASTREJON DE LA PEÑA</v>
      </c>
    </row>
    <row r="5081" spans="1:5" x14ac:dyDescent="0.3">
      <c r="A5081" s="12">
        <v>34</v>
      </c>
      <c r="B5081" s="14">
        <v>50</v>
      </c>
      <c r="C5081" s="12" t="s">
        <v>5210</v>
      </c>
      <c r="E5081" t="str">
        <f t="shared" si="79"/>
        <v>50-CASTRILLO DE DON JUAN</v>
      </c>
    </row>
    <row r="5082" spans="1:5" x14ac:dyDescent="0.3">
      <c r="A5082" s="12">
        <v>34</v>
      </c>
      <c r="B5082" s="14">
        <v>51</v>
      </c>
      <c r="C5082" s="12" t="s">
        <v>5211</v>
      </c>
      <c r="E5082" t="str">
        <f t="shared" si="79"/>
        <v>51-CASTRILLO DE ONIELO</v>
      </c>
    </row>
    <row r="5083" spans="1:5" x14ac:dyDescent="0.3">
      <c r="A5083" s="12">
        <v>34</v>
      </c>
      <c r="B5083" s="14">
        <v>52</v>
      </c>
      <c r="C5083" s="12" t="s">
        <v>5212</v>
      </c>
      <c r="E5083" t="str">
        <f t="shared" si="79"/>
        <v>52-CASTRILLO DE VILLAVEGA</v>
      </c>
    </row>
    <row r="5084" spans="1:5" x14ac:dyDescent="0.3">
      <c r="A5084" s="12">
        <v>34</v>
      </c>
      <c r="B5084" s="14">
        <v>53</v>
      </c>
      <c r="C5084" s="12" t="s">
        <v>5213</v>
      </c>
      <c r="E5084" t="str">
        <f t="shared" si="79"/>
        <v>53-CASTROMOCHO</v>
      </c>
    </row>
    <row r="5085" spans="1:5" x14ac:dyDescent="0.3">
      <c r="A5085" s="12">
        <v>34</v>
      </c>
      <c r="B5085" s="14">
        <v>55</v>
      </c>
      <c r="C5085" s="12" t="s">
        <v>5214</v>
      </c>
      <c r="E5085" t="str">
        <f t="shared" si="79"/>
        <v>55-CERVATOS DE LA CUEZA</v>
      </c>
    </row>
    <row r="5086" spans="1:5" x14ac:dyDescent="0.3">
      <c r="A5086" s="12">
        <v>34</v>
      </c>
      <c r="B5086" s="14">
        <v>56</v>
      </c>
      <c r="C5086" s="12" t="s">
        <v>5215</v>
      </c>
      <c r="E5086" t="str">
        <f t="shared" si="79"/>
        <v>56-CERVERA DE PISUERGA</v>
      </c>
    </row>
    <row r="5087" spans="1:5" x14ac:dyDescent="0.3">
      <c r="A5087" s="12">
        <v>34</v>
      </c>
      <c r="B5087" s="14">
        <v>57</v>
      </c>
      <c r="C5087" s="12" t="s">
        <v>5216</v>
      </c>
      <c r="E5087" t="str">
        <f t="shared" si="79"/>
        <v>57-CEVICO DE LA TORRE</v>
      </c>
    </row>
    <row r="5088" spans="1:5" x14ac:dyDescent="0.3">
      <c r="A5088" s="12">
        <v>34</v>
      </c>
      <c r="B5088" s="14">
        <v>58</v>
      </c>
      <c r="C5088" s="12" t="s">
        <v>5217</v>
      </c>
      <c r="E5088" t="str">
        <f t="shared" si="79"/>
        <v>58-CEVICO NAVERO</v>
      </c>
    </row>
    <row r="5089" spans="1:5" x14ac:dyDescent="0.3">
      <c r="A5089" s="12">
        <v>34</v>
      </c>
      <c r="B5089" s="14">
        <v>59</v>
      </c>
      <c r="C5089" s="12" t="s">
        <v>5218</v>
      </c>
      <c r="E5089" t="str">
        <f t="shared" si="79"/>
        <v>59-CISNEROS</v>
      </c>
    </row>
    <row r="5090" spans="1:5" x14ac:dyDescent="0.3">
      <c r="A5090" s="12">
        <v>34</v>
      </c>
      <c r="B5090" s="14">
        <v>60</v>
      </c>
      <c r="C5090" s="12" t="s">
        <v>5219</v>
      </c>
      <c r="E5090" t="str">
        <f t="shared" si="79"/>
        <v>60-COBOS DE CERRATO</v>
      </c>
    </row>
    <row r="5091" spans="1:5" x14ac:dyDescent="0.3">
      <c r="A5091" s="12">
        <v>34</v>
      </c>
      <c r="B5091" s="14">
        <v>61</v>
      </c>
      <c r="C5091" s="12" t="s">
        <v>5220</v>
      </c>
      <c r="E5091" t="str">
        <f t="shared" si="79"/>
        <v>61-COLLAZOS DE BOEDO</v>
      </c>
    </row>
    <row r="5092" spans="1:5" x14ac:dyDescent="0.3">
      <c r="A5092" s="12">
        <v>34</v>
      </c>
      <c r="B5092" s="14">
        <v>62</v>
      </c>
      <c r="C5092" s="12" t="s">
        <v>5221</v>
      </c>
      <c r="E5092" t="str">
        <f t="shared" si="79"/>
        <v>62-CONGOSTO DE VALDAVIA</v>
      </c>
    </row>
    <row r="5093" spans="1:5" x14ac:dyDescent="0.3">
      <c r="A5093" s="12">
        <v>34</v>
      </c>
      <c r="B5093" s="14">
        <v>63</v>
      </c>
      <c r="C5093" s="12" t="s">
        <v>5222</v>
      </c>
      <c r="E5093" t="str">
        <f t="shared" si="79"/>
        <v>63-CORDOVILLA LA REAL</v>
      </c>
    </row>
    <row r="5094" spans="1:5" x14ac:dyDescent="0.3">
      <c r="A5094" s="12">
        <v>34</v>
      </c>
      <c r="B5094" s="14">
        <v>66</v>
      </c>
      <c r="C5094" s="12" t="s">
        <v>5223</v>
      </c>
      <c r="E5094" t="str">
        <f t="shared" si="79"/>
        <v>66-CUBILLAS DE CERRATO</v>
      </c>
    </row>
    <row r="5095" spans="1:5" x14ac:dyDescent="0.3">
      <c r="A5095" s="12">
        <v>34</v>
      </c>
      <c r="B5095" s="14">
        <v>67</v>
      </c>
      <c r="C5095" s="12" t="s">
        <v>5224</v>
      </c>
      <c r="E5095" t="str">
        <f t="shared" si="79"/>
        <v>67-DEHESA DE MONTEJO</v>
      </c>
    </row>
    <row r="5096" spans="1:5" x14ac:dyDescent="0.3">
      <c r="A5096" s="12">
        <v>34</v>
      </c>
      <c r="B5096" s="14">
        <v>68</v>
      </c>
      <c r="C5096" s="12" t="s">
        <v>5225</v>
      </c>
      <c r="E5096" t="str">
        <f t="shared" si="79"/>
        <v>68-DEHESA DE ROMANOS</v>
      </c>
    </row>
    <row r="5097" spans="1:5" x14ac:dyDescent="0.3">
      <c r="A5097" s="12">
        <v>34</v>
      </c>
      <c r="B5097" s="14">
        <v>69</v>
      </c>
      <c r="C5097" s="12" t="s">
        <v>5226</v>
      </c>
      <c r="E5097" t="str">
        <f t="shared" si="79"/>
        <v>69-DUEÑAS</v>
      </c>
    </row>
    <row r="5098" spans="1:5" x14ac:dyDescent="0.3">
      <c r="A5098" s="12">
        <v>34</v>
      </c>
      <c r="B5098" s="14">
        <v>70</v>
      </c>
      <c r="C5098" s="12" t="s">
        <v>5227</v>
      </c>
      <c r="E5098" t="str">
        <f t="shared" si="79"/>
        <v>70-ESPINOSA DE CERRATO</v>
      </c>
    </row>
    <row r="5099" spans="1:5" x14ac:dyDescent="0.3">
      <c r="A5099" s="12">
        <v>34</v>
      </c>
      <c r="B5099" s="14">
        <v>71</v>
      </c>
      <c r="C5099" s="12" t="s">
        <v>5228</v>
      </c>
      <c r="E5099" t="str">
        <f t="shared" si="79"/>
        <v>71-ESPINOSA DE VILLAGONZALO</v>
      </c>
    </row>
    <row r="5100" spans="1:5" x14ac:dyDescent="0.3">
      <c r="A5100" s="12">
        <v>34</v>
      </c>
      <c r="B5100" s="14">
        <v>72</v>
      </c>
      <c r="C5100" s="12" t="s">
        <v>5229</v>
      </c>
      <c r="E5100" t="str">
        <f t="shared" si="79"/>
        <v>72-FRECHILLA</v>
      </c>
    </row>
    <row r="5101" spans="1:5" x14ac:dyDescent="0.3">
      <c r="A5101" s="12">
        <v>34</v>
      </c>
      <c r="B5101" s="14">
        <v>73</v>
      </c>
      <c r="C5101" s="12" t="s">
        <v>5230</v>
      </c>
      <c r="E5101" t="str">
        <f t="shared" si="79"/>
        <v>73-FRESNO DEL RIO</v>
      </c>
    </row>
    <row r="5102" spans="1:5" x14ac:dyDescent="0.3">
      <c r="A5102" s="12">
        <v>34</v>
      </c>
      <c r="B5102" s="14">
        <v>74</v>
      </c>
      <c r="C5102" s="12" t="s">
        <v>5231</v>
      </c>
      <c r="E5102" t="str">
        <f t="shared" si="79"/>
        <v>74-FROMISTA</v>
      </c>
    </row>
    <row r="5103" spans="1:5" x14ac:dyDescent="0.3">
      <c r="A5103" s="12">
        <v>34</v>
      </c>
      <c r="B5103" s="14">
        <v>76</v>
      </c>
      <c r="C5103" s="12" t="s">
        <v>5232</v>
      </c>
      <c r="E5103" t="str">
        <f t="shared" si="79"/>
        <v>76-FUENTES DE NAVA</v>
      </c>
    </row>
    <row r="5104" spans="1:5" x14ac:dyDescent="0.3">
      <c r="A5104" s="12">
        <v>34</v>
      </c>
      <c r="B5104" s="14">
        <v>77</v>
      </c>
      <c r="C5104" s="12" t="s">
        <v>5233</v>
      </c>
      <c r="E5104" t="str">
        <f t="shared" si="79"/>
        <v>77-FUENTES DE VALDEPERO</v>
      </c>
    </row>
    <row r="5105" spans="1:5" x14ac:dyDescent="0.3">
      <c r="A5105" s="12">
        <v>34</v>
      </c>
      <c r="B5105" s="14">
        <v>79</v>
      </c>
      <c r="C5105" s="12" t="s">
        <v>5234</v>
      </c>
      <c r="E5105" t="str">
        <f t="shared" si="79"/>
        <v>79-GRIJOTA</v>
      </c>
    </row>
    <row r="5106" spans="1:5" x14ac:dyDescent="0.3">
      <c r="A5106" s="12">
        <v>34</v>
      </c>
      <c r="B5106" s="14">
        <v>80</v>
      </c>
      <c r="C5106" s="12" t="s">
        <v>5235</v>
      </c>
      <c r="E5106" t="str">
        <f t="shared" si="79"/>
        <v>80-GUARDO</v>
      </c>
    </row>
    <row r="5107" spans="1:5" x14ac:dyDescent="0.3">
      <c r="A5107" s="12">
        <v>34</v>
      </c>
      <c r="B5107" s="14">
        <v>81</v>
      </c>
      <c r="C5107" s="12" t="s">
        <v>5236</v>
      </c>
      <c r="E5107" t="str">
        <f t="shared" si="79"/>
        <v>81-GUAZA DE CAMPOS</v>
      </c>
    </row>
    <row r="5108" spans="1:5" x14ac:dyDescent="0.3">
      <c r="A5108" s="12">
        <v>34</v>
      </c>
      <c r="B5108" s="14">
        <v>82</v>
      </c>
      <c r="C5108" s="12" t="s">
        <v>5237</v>
      </c>
      <c r="E5108" t="str">
        <f t="shared" si="79"/>
        <v>82-HERMEDES DE CERRATO</v>
      </c>
    </row>
    <row r="5109" spans="1:5" x14ac:dyDescent="0.3">
      <c r="A5109" s="12">
        <v>34</v>
      </c>
      <c r="B5109" s="14">
        <v>83</v>
      </c>
      <c r="C5109" s="12" t="s">
        <v>5238</v>
      </c>
      <c r="E5109" t="str">
        <f t="shared" si="79"/>
        <v>83-HERRERA DE PISUERGA</v>
      </c>
    </row>
    <row r="5110" spans="1:5" x14ac:dyDescent="0.3">
      <c r="A5110" s="12">
        <v>34</v>
      </c>
      <c r="B5110" s="14">
        <v>84</v>
      </c>
      <c r="C5110" s="12" t="s">
        <v>5239</v>
      </c>
      <c r="E5110" t="str">
        <f t="shared" si="79"/>
        <v>84-HERRERA DE VALDECAÑAS</v>
      </c>
    </row>
    <row r="5111" spans="1:5" x14ac:dyDescent="0.3">
      <c r="A5111" s="12">
        <v>34</v>
      </c>
      <c r="B5111" s="14">
        <v>86</v>
      </c>
      <c r="C5111" s="12" t="s">
        <v>5240</v>
      </c>
      <c r="E5111" t="str">
        <f t="shared" si="79"/>
        <v>86-HONTORIA DE CERRATO</v>
      </c>
    </row>
    <row r="5112" spans="1:5" x14ac:dyDescent="0.3">
      <c r="A5112" s="12">
        <v>34</v>
      </c>
      <c r="B5112" s="14">
        <v>87</v>
      </c>
      <c r="C5112" s="12" t="s">
        <v>5241</v>
      </c>
      <c r="E5112" t="str">
        <f t="shared" si="79"/>
        <v>87-HORNILLOS DE CERRATO</v>
      </c>
    </row>
    <row r="5113" spans="1:5" x14ac:dyDescent="0.3">
      <c r="A5113" s="12">
        <v>34</v>
      </c>
      <c r="B5113" s="14">
        <v>88</v>
      </c>
      <c r="C5113" s="12" t="s">
        <v>5242</v>
      </c>
      <c r="E5113" t="str">
        <f t="shared" si="79"/>
        <v>88-HUSILLOS</v>
      </c>
    </row>
    <row r="5114" spans="1:5" x14ac:dyDescent="0.3">
      <c r="A5114" s="12">
        <v>34</v>
      </c>
      <c r="B5114" s="14">
        <v>89</v>
      </c>
      <c r="C5114" s="12" t="s">
        <v>5243</v>
      </c>
      <c r="E5114" t="str">
        <f t="shared" si="79"/>
        <v>89-ITERO DE LA VEGA</v>
      </c>
    </row>
    <row r="5115" spans="1:5" x14ac:dyDescent="0.3">
      <c r="A5115" s="12">
        <v>34</v>
      </c>
      <c r="B5115" s="14">
        <v>91</v>
      </c>
      <c r="C5115" s="12" t="s">
        <v>5244</v>
      </c>
      <c r="E5115" t="str">
        <f t="shared" si="79"/>
        <v>91-LAGARTOS</v>
      </c>
    </row>
    <row r="5116" spans="1:5" x14ac:dyDescent="0.3">
      <c r="A5116" s="12">
        <v>34</v>
      </c>
      <c r="B5116" s="14">
        <v>92</v>
      </c>
      <c r="C5116" s="12" t="s">
        <v>5245</v>
      </c>
      <c r="E5116" t="str">
        <f t="shared" si="79"/>
        <v>92-LANTADILLA</v>
      </c>
    </row>
    <row r="5117" spans="1:5" x14ac:dyDescent="0.3">
      <c r="A5117" s="12">
        <v>34</v>
      </c>
      <c r="B5117" s="14">
        <v>93</v>
      </c>
      <c r="C5117" s="12" t="s">
        <v>5246</v>
      </c>
      <c r="E5117" t="str">
        <f t="shared" si="79"/>
        <v>93-VID DE OJEDA, LA</v>
      </c>
    </row>
    <row r="5118" spans="1:5" x14ac:dyDescent="0.3">
      <c r="A5118" s="12">
        <v>34</v>
      </c>
      <c r="B5118" s="14">
        <v>94</v>
      </c>
      <c r="C5118" s="12" t="s">
        <v>5247</v>
      </c>
      <c r="E5118" t="str">
        <f t="shared" si="79"/>
        <v>94-LEDIGOS</v>
      </c>
    </row>
    <row r="5119" spans="1:5" x14ac:dyDescent="0.3">
      <c r="A5119" s="12">
        <v>34</v>
      </c>
      <c r="B5119" s="14">
        <v>96</v>
      </c>
      <c r="C5119" s="12" t="s">
        <v>5248</v>
      </c>
      <c r="E5119" t="str">
        <f t="shared" si="79"/>
        <v>96-LOMAS</v>
      </c>
    </row>
    <row r="5120" spans="1:5" x14ac:dyDescent="0.3">
      <c r="A5120" s="12">
        <v>34</v>
      </c>
      <c r="B5120" s="14">
        <v>98</v>
      </c>
      <c r="C5120" s="12" t="s">
        <v>5249</v>
      </c>
      <c r="E5120" t="str">
        <f t="shared" si="79"/>
        <v>98-MAGAZ DE PISUERGA</v>
      </c>
    </row>
    <row r="5121" spans="1:5" x14ac:dyDescent="0.3">
      <c r="A5121" s="12">
        <v>34</v>
      </c>
      <c r="B5121" s="14">
        <v>99</v>
      </c>
      <c r="C5121" s="12" t="s">
        <v>5250</v>
      </c>
      <c r="E5121" t="str">
        <f t="shared" si="79"/>
        <v>99-MANQUILLOS</v>
      </c>
    </row>
    <row r="5122" spans="1:5" x14ac:dyDescent="0.3">
      <c r="A5122" s="12">
        <v>34</v>
      </c>
      <c r="B5122" s="14">
        <v>100</v>
      </c>
      <c r="C5122" s="12" t="s">
        <v>5251</v>
      </c>
      <c r="E5122" t="str">
        <f t="shared" si="79"/>
        <v>100-MANTINOS</v>
      </c>
    </row>
    <row r="5123" spans="1:5" x14ac:dyDescent="0.3">
      <c r="A5123" s="12">
        <v>34</v>
      </c>
      <c r="B5123" s="14">
        <v>101</v>
      </c>
      <c r="C5123" s="12" t="s">
        <v>5252</v>
      </c>
      <c r="E5123" t="str">
        <f t="shared" ref="E5123:E5186" si="80">CONCATENATE(B5123,"-",C5123)</f>
        <v>101-MARCILLA DE CAMPOS</v>
      </c>
    </row>
    <row r="5124" spans="1:5" x14ac:dyDescent="0.3">
      <c r="A5124" s="12">
        <v>34</v>
      </c>
      <c r="B5124" s="14">
        <v>102</v>
      </c>
      <c r="C5124" s="12" t="s">
        <v>5253</v>
      </c>
      <c r="E5124" t="str">
        <f t="shared" si="80"/>
        <v>102-MAZARIEGOS</v>
      </c>
    </row>
    <row r="5125" spans="1:5" x14ac:dyDescent="0.3">
      <c r="A5125" s="12">
        <v>34</v>
      </c>
      <c r="B5125" s="14">
        <v>103</v>
      </c>
      <c r="C5125" s="12" t="s">
        <v>5254</v>
      </c>
      <c r="E5125" t="str">
        <f t="shared" si="80"/>
        <v>103-MAZUECOS DE VALDEGINATE</v>
      </c>
    </row>
    <row r="5126" spans="1:5" x14ac:dyDescent="0.3">
      <c r="A5126" s="12">
        <v>34</v>
      </c>
      <c r="B5126" s="14">
        <v>104</v>
      </c>
      <c r="C5126" s="12" t="s">
        <v>5255</v>
      </c>
      <c r="E5126" t="str">
        <f t="shared" si="80"/>
        <v>104-MELGAR DE YUSO</v>
      </c>
    </row>
    <row r="5127" spans="1:5" x14ac:dyDescent="0.3">
      <c r="A5127" s="12">
        <v>34</v>
      </c>
      <c r="B5127" s="14">
        <v>106</v>
      </c>
      <c r="C5127" s="12" t="s">
        <v>5256</v>
      </c>
      <c r="E5127" t="str">
        <f t="shared" si="80"/>
        <v>106-MENESES DE CAMPOS</v>
      </c>
    </row>
    <row r="5128" spans="1:5" x14ac:dyDescent="0.3">
      <c r="A5128" s="12">
        <v>34</v>
      </c>
      <c r="B5128" s="14">
        <v>107</v>
      </c>
      <c r="C5128" s="12" t="s">
        <v>5257</v>
      </c>
      <c r="E5128" t="str">
        <f t="shared" si="80"/>
        <v>107-MICIECES DE OJEDA</v>
      </c>
    </row>
    <row r="5129" spans="1:5" x14ac:dyDescent="0.3">
      <c r="A5129" s="12">
        <v>34</v>
      </c>
      <c r="B5129" s="14">
        <v>108</v>
      </c>
      <c r="C5129" s="12" t="s">
        <v>5258</v>
      </c>
      <c r="E5129" t="str">
        <f t="shared" si="80"/>
        <v>108-MONZON DE CAMPOS</v>
      </c>
    </row>
    <row r="5130" spans="1:5" x14ac:dyDescent="0.3">
      <c r="A5130" s="12">
        <v>34</v>
      </c>
      <c r="B5130" s="14">
        <v>109</v>
      </c>
      <c r="C5130" s="12" t="s">
        <v>5259</v>
      </c>
      <c r="E5130" t="str">
        <f t="shared" si="80"/>
        <v>109-MORATINOS</v>
      </c>
    </row>
    <row r="5131" spans="1:5" x14ac:dyDescent="0.3">
      <c r="A5131" s="12">
        <v>34</v>
      </c>
      <c r="B5131" s="14">
        <v>110</v>
      </c>
      <c r="C5131" s="12" t="s">
        <v>5260</v>
      </c>
      <c r="E5131" t="str">
        <f t="shared" si="80"/>
        <v>110-MUDA</v>
      </c>
    </row>
    <row r="5132" spans="1:5" x14ac:dyDescent="0.3">
      <c r="A5132" s="12">
        <v>34</v>
      </c>
      <c r="B5132" s="14">
        <v>112</v>
      </c>
      <c r="C5132" s="12" t="s">
        <v>5261</v>
      </c>
      <c r="E5132" t="str">
        <f t="shared" si="80"/>
        <v>112-NOGAL DE LAS HUERTAS</v>
      </c>
    </row>
    <row r="5133" spans="1:5" x14ac:dyDescent="0.3">
      <c r="A5133" s="12">
        <v>34</v>
      </c>
      <c r="B5133" s="14">
        <v>113</v>
      </c>
      <c r="C5133" s="12" t="s">
        <v>5262</v>
      </c>
      <c r="E5133" t="str">
        <f t="shared" si="80"/>
        <v>113-OLEA DE BOEDO</v>
      </c>
    </row>
    <row r="5134" spans="1:5" x14ac:dyDescent="0.3">
      <c r="A5134" s="12">
        <v>34</v>
      </c>
      <c r="B5134" s="14">
        <v>114</v>
      </c>
      <c r="C5134" s="12" t="s">
        <v>5263</v>
      </c>
      <c r="E5134" t="str">
        <f t="shared" si="80"/>
        <v>114-OLMOS DE OJEDA</v>
      </c>
    </row>
    <row r="5135" spans="1:5" x14ac:dyDescent="0.3">
      <c r="A5135" s="12">
        <v>34</v>
      </c>
      <c r="B5135" s="14">
        <v>116</v>
      </c>
      <c r="C5135" s="12" t="s">
        <v>5264</v>
      </c>
      <c r="E5135" t="str">
        <f t="shared" si="80"/>
        <v>116-OSORNILLO</v>
      </c>
    </row>
    <row r="5136" spans="1:5" x14ac:dyDescent="0.3">
      <c r="A5136" s="12">
        <v>34</v>
      </c>
      <c r="B5136" s="14">
        <v>120</v>
      </c>
      <c r="C5136" s="12" t="s">
        <v>142</v>
      </c>
      <c r="E5136" t="str">
        <f t="shared" si="80"/>
        <v>120-PALENCIA</v>
      </c>
    </row>
    <row r="5137" spans="1:5" x14ac:dyDescent="0.3">
      <c r="A5137" s="12">
        <v>34</v>
      </c>
      <c r="B5137" s="14">
        <v>121</v>
      </c>
      <c r="C5137" s="12" t="s">
        <v>5265</v>
      </c>
      <c r="E5137" t="str">
        <f t="shared" si="80"/>
        <v>121-PALENZUELA</v>
      </c>
    </row>
    <row r="5138" spans="1:5" x14ac:dyDescent="0.3">
      <c r="A5138" s="12">
        <v>34</v>
      </c>
      <c r="B5138" s="14">
        <v>122</v>
      </c>
      <c r="C5138" s="12" t="s">
        <v>5266</v>
      </c>
      <c r="E5138" t="str">
        <f t="shared" si="80"/>
        <v>122-PARAMO DE BOEDO</v>
      </c>
    </row>
    <row r="5139" spans="1:5" x14ac:dyDescent="0.3">
      <c r="A5139" s="12">
        <v>34</v>
      </c>
      <c r="B5139" s="14">
        <v>123</v>
      </c>
      <c r="C5139" s="12" t="s">
        <v>5267</v>
      </c>
      <c r="E5139" t="str">
        <f t="shared" si="80"/>
        <v>123-PAREDES DE NAVA</v>
      </c>
    </row>
    <row r="5140" spans="1:5" x14ac:dyDescent="0.3">
      <c r="A5140" s="12">
        <v>34</v>
      </c>
      <c r="B5140" s="14">
        <v>124</v>
      </c>
      <c r="C5140" s="12" t="s">
        <v>5268</v>
      </c>
      <c r="E5140" t="str">
        <f t="shared" si="80"/>
        <v>124-PAYO DE OJEDA</v>
      </c>
    </row>
    <row r="5141" spans="1:5" x14ac:dyDescent="0.3">
      <c r="A5141" s="12">
        <v>34</v>
      </c>
      <c r="B5141" s="14">
        <v>125</v>
      </c>
      <c r="C5141" s="12" t="s">
        <v>5269</v>
      </c>
      <c r="E5141" t="str">
        <f t="shared" si="80"/>
        <v>125-PEDRAZA DE CAMPOS</v>
      </c>
    </row>
    <row r="5142" spans="1:5" x14ac:dyDescent="0.3">
      <c r="A5142" s="12">
        <v>34</v>
      </c>
      <c r="B5142" s="14">
        <v>126</v>
      </c>
      <c r="C5142" s="12" t="s">
        <v>5270</v>
      </c>
      <c r="E5142" t="str">
        <f t="shared" si="80"/>
        <v>126-PEDROSA DE LA VEGA</v>
      </c>
    </row>
    <row r="5143" spans="1:5" x14ac:dyDescent="0.3">
      <c r="A5143" s="12">
        <v>34</v>
      </c>
      <c r="B5143" s="14">
        <v>127</v>
      </c>
      <c r="C5143" s="12" t="s">
        <v>5271</v>
      </c>
      <c r="E5143" t="str">
        <f t="shared" si="80"/>
        <v>127-PERALES</v>
      </c>
    </row>
    <row r="5144" spans="1:5" x14ac:dyDescent="0.3">
      <c r="A5144" s="12">
        <v>34</v>
      </c>
      <c r="B5144" s="14">
        <v>129</v>
      </c>
      <c r="C5144" s="12" t="s">
        <v>5272</v>
      </c>
      <c r="E5144" t="str">
        <f t="shared" si="80"/>
        <v>129-PINO DEL RIO</v>
      </c>
    </row>
    <row r="5145" spans="1:5" x14ac:dyDescent="0.3">
      <c r="A5145" s="12">
        <v>34</v>
      </c>
      <c r="B5145" s="14">
        <v>130</v>
      </c>
      <c r="C5145" s="12" t="s">
        <v>5273</v>
      </c>
      <c r="E5145" t="str">
        <f t="shared" si="80"/>
        <v>130-PIÑA DE CAMPOS</v>
      </c>
    </row>
    <row r="5146" spans="1:5" x14ac:dyDescent="0.3">
      <c r="A5146" s="12">
        <v>34</v>
      </c>
      <c r="B5146" s="14">
        <v>131</v>
      </c>
      <c r="C5146" s="12" t="s">
        <v>5274</v>
      </c>
      <c r="E5146" t="str">
        <f t="shared" si="80"/>
        <v>131-POBLACION DE ARROYO</v>
      </c>
    </row>
    <row r="5147" spans="1:5" x14ac:dyDescent="0.3">
      <c r="A5147" s="12">
        <v>34</v>
      </c>
      <c r="B5147" s="14">
        <v>132</v>
      </c>
      <c r="C5147" s="12" t="s">
        <v>5275</v>
      </c>
      <c r="E5147" t="str">
        <f t="shared" si="80"/>
        <v>132-POBLACION DE CAMPOS</v>
      </c>
    </row>
    <row r="5148" spans="1:5" x14ac:dyDescent="0.3">
      <c r="A5148" s="12">
        <v>34</v>
      </c>
      <c r="B5148" s="14">
        <v>133</v>
      </c>
      <c r="C5148" s="12" t="s">
        <v>5276</v>
      </c>
      <c r="E5148" t="str">
        <f t="shared" si="80"/>
        <v>133-POBLACION DE CERRATO</v>
      </c>
    </row>
    <row r="5149" spans="1:5" x14ac:dyDescent="0.3">
      <c r="A5149" s="12">
        <v>34</v>
      </c>
      <c r="B5149" s="14">
        <v>134</v>
      </c>
      <c r="C5149" s="12" t="s">
        <v>5277</v>
      </c>
      <c r="E5149" t="str">
        <f t="shared" si="80"/>
        <v>134-POLENTINOS</v>
      </c>
    </row>
    <row r="5150" spans="1:5" x14ac:dyDescent="0.3">
      <c r="A5150" s="12">
        <v>34</v>
      </c>
      <c r="B5150" s="14">
        <v>135</v>
      </c>
      <c r="C5150" s="12" t="s">
        <v>5278</v>
      </c>
      <c r="E5150" t="str">
        <f t="shared" si="80"/>
        <v>135-POMAR DE VALDIVIA</v>
      </c>
    </row>
    <row r="5151" spans="1:5" x14ac:dyDescent="0.3">
      <c r="A5151" s="12">
        <v>34</v>
      </c>
      <c r="B5151" s="14">
        <v>136</v>
      </c>
      <c r="C5151" s="12" t="s">
        <v>5279</v>
      </c>
      <c r="E5151" t="str">
        <f t="shared" si="80"/>
        <v>136-POZA DE LA VEGA</v>
      </c>
    </row>
    <row r="5152" spans="1:5" x14ac:dyDescent="0.3">
      <c r="A5152" s="12">
        <v>34</v>
      </c>
      <c r="B5152" s="14">
        <v>137</v>
      </c>
      <c r="C5152" s="12" t="s">
        <v>5280</v>
      </c>
      <c r="E5152" t="str">
        <f t="shared" si="80"/>
        <v>137-POZO DE URAMA</v>
      </c>
    </row>
    <row r="5153" spans="1:5" x14ac:dyDescent="0.3">
      <c r="A5153" s="12">
        <v>34</v>
      </c>
      <c r="B5153" s="14">
        <v>139</v>
      </c>
      <c r="C5153" s="12" t="s">
        <v>5281</v>
      </c>
      <c r="E5153" t="str">
        <f t="shared" si="80"/>
        <v>139-PRADANOS DE OJEDA</v>
      </c>
    </row>
    <row r="5154" spans="1:5" x14ac:dyDescent="0.3">
      <c r="A5154" s="12">
        <v>34</v>
      </c>
      <c r="B5154" s="14">
        <v>140</v>
      </c>
      <c r="C5154" s="12" t="s">
        <v>5282</v>
      </c>
      <c r="E5154" t="str">
        <f t="shared" si="80"/>
        <v>140-PUEBLA DE VALDAVIA, LA</v>
      </c>
    </row>
    <row r="5155" spans="1:5" x14ac:dyDescent="0.3">
      <c r="A5155" s="12">
        <v>34</v>
      </c>
      <c r="B5155" s="14">
        <v>141</v>
      </c>
      <c r="C5155" s="12" t="s">
        <v>5283</v>
      </c>
      <c r="E5155" t="str">
        <f t="shared" si="80"/>
        <v>141-QUINTANA DEL PUENTE</v>
      </c>
    </row>
    <row r="5156" spans="1:5" x14ac:dyDescent="0.3">
      <c r="A5156" s="12">
        <v>34</v>
      </c>
      <c r="B5156" s="14">
        <v>143</v>
      </c>
      <c r="C5156" s="12" t="s">
        <v>5284</v>
      </c>
      <c r="E5156" t="str">
        <f t="shared" si="80"/>
        <v>143-QUINTANILLA DE ONSOÑA</v>
      </c>
    </row>
    <row r="5157" spans="1:5" x14ac:dyDescent="0.3">
      <c r="A5157" s="12">
        <v>34</v>
      </c>
      <c r="B5157" s="14">
        <v>146</v>
      </c>
      <c r="C5157" s="12" t="s">
        <v>5285</v>
      </c>
      <c r="E5157" t="str">
        <f t="shared" si="80"/>
        <v>146-REINOSO DE CERRATO</v>
      </c>
    </row>
    <row r="5158" spans="1:5" x14ac:dyDescent="0.3">
      <c r="A5158" s="12">
        <v>34</v>
      </c>
      <c r="B5158" s="14">
        <v>147</v>
      </c>
      <c r="C5158" s="12" t="s">
        <v>5286</v>
      </c>
      <c r="E5158" t="str">
        <f t="shared" si="80"/>
        <v>147-RENEDO DE LA VEGA</v>
      </c>
    </row>
    <row r="5159" spans="1:5" x14ac:dyDescent="0.3">
      <c r="A5159" s="12">
        <v>34</v>
      </c>
      <c r="B5159" s="14">
        <v>149</v>
      </c>
      <c r="C5159" s="12" t="s">
        <v>5287</v>
      </c>
      <c r="E5159" t="str">
        <f t="shared" si="80"/>
        <v>149-REQUENA DE CAMPOS</v>
      </c>
    </row>
    <row r="5160" spans="1:5" x14ac:dyDescent="0.3">
      <c r="A5160" s="12">
        <v>34</v>
      </c>
      <c r="B5160" s="14">
        <v>151</v>
      </c>
      <c r="C5160" s="12" t="s">
        <v>5288</v>
      </c>
      <c r="E5160" t="str">
        <f t="shared" si="80"/>
        <v>151-RESPENDA DE LA PEÑA</v>
      </c>
    </row>
    <row r="5161" spans="1:5" x14ac:dyDescent="0.3">
      <c r="A5161" s="12">
        <v>34</v>
      </c>
      <c r="B5161" s="14">
        <v>152</v>
      </c>
      <c r="C5161" s="12" t="s">
        <v>5289</v>
      </c>
      <c r="E5161" t="str">
        <f t="shared" si="80"/>
        <v>152-REVENGA DE CAMPOS</v>
      </c>
    </row>
    <row r="5162" spans="1:5" x14ac:dyDescent="0.3">
      <c r="A5162" s="12">
        <v>34</v>
      </c>
      <c r="B5162" s="14">
        <v>154</v>
      </c>
      <c r="C5162" s="12" t="s">
        <v>5290</v>
      </c>
      <c r="E5162" t="str">
        <f t="shared" si="80"/>
        <v>154-REVILLA DE COLLAZOS</v>
      </c>
    </row>
    <row r="5163" spans="1:5" x14ac:dyDescent="0.3">
      <c r="A5163" s="12">
        <v>34</v>
      </c>
      <c r="B5163" s="14">
        <v>155</v>
      </c>
      <c r="C5163" s="12" t="s">
        <v>5291</v>
      </c>
      <c r="E5163" t="str">
        <f t="shared" si="80"/>
        <v>155-RIBAS DE CAMPOS</v>
      </c>
    </row>
    <row r="5164" spans="1:5" x14ac:dyDescent="0.3">
      <c r="A5164" s="12">
        <v>34</v>
      </c>
      <c r="B5164" s="14">
        <v>156</v>
      </c>
      <c r="C5164" s="12" t="s">
        <v>5292</v>
      </c>
      <c r="E5164" t="str">
        <f t="shared" si="80"/>
        <v>156-RIBEROS DE LA CUEZA</v>
      </c>
    </row>
    <row r="5165" spans="1:5" x14ac:dyDescent="0.3">
      <c r="A5165" s="12">
        <v>34</v>
      </c>
      <c r="B5165" s="14">
        <v>157</v>
      </c>
      <c r="C5165" s="12" t="s">
        <v>5293</v>
      </c>
      <c r="E5165" t="str">
        <f t="shared" si="80"/>
        <v>157-SALDAÑA</v>
      </c>
    </row>
    <row r="5166" spans="1:5" x14ac:dyDescent="0.3">
      <c r="A5166" s="12">
        <v>34</v>
      </c>
      <c r="B5166" s="14">
        <v>158</v>
      </c>
      <c r="C5166" s="12" t="s">
        <v>5294</v>
      </c>
      <c r="E5166" t="str">
        <f t="shared" si="80"/>
        <v>158-SALINAS DE PISUERGA</v>
      </c>
    </row>
    <row r="5167" spans="1:5" x14ac:dyDescent="0.3">
      <c r="A5167" s="12">
        <v>34</v>
      </c>
      <c r="B5167" s="14">
        <v>159</v>
      </c>
      <c r="C5167" s="12" t="s">
        <v>5295</v>
      </c>
      <c r="E5167" t="str">
        <f t="shared" si="80"/>
        <v>159-SAN CEBRIAN DE CAMPOS</v>
      </c>
    </row>
    <row r="5168" spans="1:5" x14ac:dyDescent="0.3">
      <c r="A5168" s="12">
        <v>34</v>
      </c>
      <c r="B5168" s="14">
        <v>160</v>
      </c>
      <c r="C5168" s="12" t="s">
        <v>5296</v>
      </c>
      <c r="E5168" t="str">
        <f t="shared" si="80"/>
        <v>160-SAN CEBRIAN DE MUDA</v>
      </c>
    </row>
    <row r="5169" spans="1:5" x14ac:dyDescent="0.3">
      <c r="A5169" s="12">
        <v>34</v>
      </c>
      <c r="B5169" s="14">
        <v>161</v>
      </c>
      <c r="C5169" s="12" t="s">
        <v>5297</v>
      </c>
      <c r="E5169" t="str">
        <f t="shared" si="80"/>
        <v>161-SAN CRISTOBAL DE BOEDO</v>
      </c>
    </row>
    <row r="5170" spans="1:5" x14ac:dyDescent="0.3">
      <c r="A5170" s="12">
        <v>34</v>
      </c>
      <c r="B5170" s="14">
        <v>163</v>
      </c>
      <c r="C5170" s="12" t="s">
        <v>5298</v>
      </c>
      <c r="E5170" t="str">
        <f t="shared" si="80"/>
        <v>163-SAN MAMES DE CAMPOS</v>
      </c>
    </row>
    <row r="5171" spans="1:5" x14ac:dyDescent="0.3">
      <c r="A5171" s="12">
        <v>34</v>
      </c>
      <c r="B5171" s="14">
        <v>165</v>
      </c>
      <c r="C5171" s="12" t="s">
        <v>5299</v>
      </c>
      <c r="E5171" t="str">
        <f t="shared" si="80"/>
        <v>165-SAN ROMAN DE LA CUBA</v>
      </c>
    </row>
    <row r="5172" spans="1:5" x14ac:dyDescent="0.3">
      <c r="A5172" s="12">
        <v>34</v>
      </c>
      <c r="B5172" s="14">
        <v>167</v>
      </c>
      <c r="C5172" s="12" t="s">
        <v>5300</v>
      </c>
      <c r="E5172" t="str">
        <f t="shared" si="80"/>
        <v>167-SANTA CECILIA DEL ALCOR</v>
      </c>
    </row>
    <row r="5173" spans="1:5" x14ac:dyDescent="0.3">
      <c r="A5173" s="12">
        <v>34</v>
      </c>
      <c r="B5173" s="14">
        <v>168</v>
      </c>
      <c r="C5173" s="12" t="s">
        <v>5301</v>
      </c>
      <c r="E5173" t="str">
        <f t="shared" si="80"/>
        <v>168-SANTA CRUZ DE BOEDO</v>
      </c>
    </row>
    <row r="5174" spans="1:5" x14ac:dyDescent="0.3">
      <c r="A5174" s="12">
        <v>34</v>
      </c>
      <c r="B5174" s="14">
        <v>169</v>
      </c>
      <c r="C5174" s="12" t="s">
        <v>5302</v>
      </c>
      <c r="E5174" t="str">
        <f t="shared" si="80"/>
        <v>169-SANTERVAS DE LA VEGA</v>
      </c>
    </row>
    <row r="5175" spans="1:5" x14ac:dyDescent="0.3">
      <c r="A5175" s="12">
        <v>34</v>
      </c>
      <c r="B5175" s="14">
        <v>170</v>
      </c>
      <c r="C5175" s="12" t="s">
        <v>5303</v>
      </c>
      <c r="E5175" t="str">
        <f t="shared" si="80"/>
        <v>170-SANTIBAÑEZ DE ECLA</v>
      </c>
    </row>
    <row r="5176" spans="1:5" x14ac:dyDescent="0.3">
      <c r="A5176" s="12">
        <v>34</v>
      </c>
      <c r="B5176" s="14">
        <v>171</v>
      </c>
      <c r="C5176" s="12" t="s">
        <v>5304</v>
      </c>
      <c r="E5176" t="str">
        <f t="shared" si="80"/>
        <v>171-SANTIBAÑEZ DE LA PEÑA</v>
      </c>
    </row>
    <row r="5177" spans="1:5" x14ac:dyDescent="0.3">
      <c r="A5177" s="12">
        <v>34</v>
      </c>
      <c r="B5177" s="14">
        <v>174</v>
      </c>
      <c r="C5177" s="12" t="s">
        <v>5305</v>
      </c>
      <c r="E5177" t="str">
        <f t="shared" si="80"/>
        <v>174-SANTOYO</v>
      </c>
    </row>
    <row r="5178" spans="1:5" x14ac:dyDescent="0.3">
      <c r="A5178" s="12">
        <v>34</v>
      </c>
      <c r="B5178" s="14">
        <v>175</v>
      </c>
      <c r="C5178" s="12" t="s">
        <v>5306</v>
      </c>
      <c r="E5178" t="str">
        <f t="shared" si="80"/>
        <v>175-SERNA, LA</v>
      </c>
    </row>
    <row r="5179" spans="1:5" x14ac:dyDescent="0.3">
      <c r="A5179" s="12">
        <v>34</v>
      </c>
      <c r="B5179" s="14">
        <v>176</v>
      </c>
      <c r="C5179" s="12" t="s">
        <v>5307</v>
      </c>
      <c r="E5179" t="str">
        <f t="shared" si="80"/>
        <v>176-SOTOBAÑADO Y PRIORATO</v>
      </c>
    </row>
    <row r="5180" spans="1:5" x14ac:dyDescent="0.3">
      <c r="A5180" s="12">
        <v>34</v>
      </c>
      <c r="B5180" s="14">
        <v>177</v>
      </c>
      <c r="C5180" s="12" t="s">
        <v>5308</v>
      </c>
      <c r="E5180" t="str">
        <f t="shared" si="80"/>
        <v>177-SOTO DE CERRATO</v>
      </c>
    </row>
    <row r="5181" spans="1:5" x14ac:dyDescent="0.3">
      <c r="A5181" s="12">
        <v>34</v>
      </c>
      <c r="B5181" s="14">
        <v>178</v>
      </c>
      <c r="C5181" s="12" t="s">
        <v>5309</v>
      </c>
      <c r="E5181" t="str">
        <f t="shared" si="80"/>
        <v>178-TABANERA DE CERRATO</v>
      </c>
    </row>
    <row r="5182" spans="1:5" x14ac:dyDescent="0.3">
      <c r="A5182" s="12">
        <v>34</v>
      </c>
      <c r="B5182" s="14">
        <v>179</v>
      </c>
      <c r="C5182" s="12" t="s">
        <v>5310</v>
      </c>
      <c r="E5182" t="str">
        <f t="shared" si="80"/>
        <v>179-TABANERA DE VALDAVIA</v>
      </c>
    </row>
    <row r="5183" spans="1:5" x14ac:dyDescent="0.3">
      <c r="A5183" s="12">
        <v>34</v>
      </c>
      <c r="B5183" s="14">
        <v>180</v>
      </c>
      <c r="C5183" s="12" t="s">
        <v>5311</v>
      </c>
      <c r="E5183" t="str">
        <f t="shared" si="80"/>
        <v>180-TAMARA DE CAMPOS</v>
      </c>
    </row>
    <row r="5184" spans="1:5" x14ac:dyDescent="0.3">
      <c r="A5184" s="12">
        <v>34</v>
      </c>
      <c r="B5184" s="14">
        <v>181</v>
      </c>
      <c r="C5184" s="12" t="s">
        <v>5312</v>
      </c>
      <c r="E5184" t="str">
        <f t="shared" si="80"/>
        <v>181-TARIEGO DE CERRATO</v>
      </c>
    </row>
    <row r="5185" spans="1:5" x14ac:dyDescent="0.3">
      <c r="A5185" s="12">
        <v>34</v>
      </c>
      <c r="B5185" s="14">
        <v>182</v>
      </c>
      <c r="C5185" s="12" t="s">
        <v>5313</v>
      </c>
      <c r="E5185" t="str">
        <f t="shared" si="80"/>
        <v>182-TORQUEMADA</v>
      </c>
    </row>
    <row r="5186" spans="1:5" x14ac:dyDescent="0.3">
      <c r="A5186" s="12">
        <v>34</v>
      </c>
      <c r="B5186" s="14">
        <v>184</v>
      </c>
      <c r="C5186" s="12" t="s">
        <v>5314</v>
      </c>
      <c r="E5186" t="str">
        <f t="shared" si="80"/>
        <v>184-TORREMORMOJON</v>
      </c>
    </row>
    <row r="5187" spans="1:5" x14ac:dyDescent="0.3">
      <c r="A5187" s="12">
        <v>34</v>
      </c>
      <c r="B5187" s="14">
        <v>185</v>
      </c>
      <c r="C5187" s="12" t="s">
        <v>5315</v>
      </c>
      <c r="E5187" t="str">
        <f t="shared" ref="E5187:E5250" si="81">CONCATENATE(B5187,"-",C5187)</f>
        <v>185-TRIOLLO</v>
      </c>
    </row>
    <row r="5188" spans="1:5" x14ac:dyDescent="0.3">
      <c r="A5188" s="12">
        <v>34</v>
      </c>
      <c r="B5188" s="14">
        <v>186</v>
      </c>
      <c r="C5188" s="12" t="s">
        <v>5316</v>
      </c>
      <c r="E5188" t="str">
        <f t="shared" si="81"/>
        <v>186-VALBUENA DE PISUERGA</v>
      </c>
    </row>
    <row r="5189" spans="1:5" x14ac:dyDescent="0.3">
      <c r="A5189" s="12">
        <v>34</v>
      </c>
      <c r="B5189" s="14">
        <v>189</v>
      </c>
      <c r="C5189" s="12" t="s">
        <v>5317</v>
      </c>
      <c r="E5189" t="str">
        <f t="shared" si="81"/>
        <v>189-VALDEOLMILLOS</v>
      </c>
    </row>
    <row r="5190" spans="1:5" x14ac:dyDescent="0.3">
      <c r="A5190" s="12">
        <v>34</v>
      </c>
      <c r="B5190" s="14">
        <v>190</v>
      </c>
      <c r="C5190" s="12" t="s">
        <v>5318</v>
      </c>
      <c r="E5190" t="str">
        <f t="shared" si="81"/>
        <v>190-VALDERRABANO</v>
      </c>
    </row>
    <row r="5191" spans="1:5" x14ac:dyDescent="0.3">
      <c r="A5191" s="12">
        <v>34</v>
      </c>
      <c r="B5191" s="14">
        <v>192</v>
      </c>
      <c r="C5191" s="12" t="s">
        <v>5319</v>
      </c>
      <c r="E5191" t="str">
        <f t="shared" si="81"/>
        <v>192-VALDE-UCIEZA</v>
      </c>
    </row>
    <row r="5192" spans="1:5" x14ac:dyDescent="0.3">
      <c r="A5192" s="12">
        <v>34</v>
      </c>
      <c r="B5192" s="14">
        <v>196</v>
      </c>
      <c r="C5192" s="12" t="s">
        <v>5320</v>
      </c>
      <c r="E5192" t="str">
        <f t="shared" si="81"/>
        <v>196-VALLE DE CERRATO</v>
      </c>
    </row>
    <row r="5193" spans="1:5" x14ac:dyDescent="0.3">
      <c r="A5193" s="12">
        <v>34</v>
      </c>
      <c r="B5193" s="14">
        <v>199</v>
      </c>
      <c r="C5193" s="12" t="s">
        <v>5321</v>
      </c>
      <c r="E5193" t="str">
        <f t="shared" si="81"/>
        <v>199-VELILLA DEL RIO CARRION</v>
      </c>
    </row>
    <row r="5194" spans="1:5" x14ac:dyDescent="0.3">
      <c r="A5194" s="12">
        <v>34</v>
      </c>
      <c r="B5194" s="14">
        <v>201</v>
      </c>
      <c r="C5194" s="12" t="s">
        <v>5322</v>
      </c>
      <c r="E5194" t="str">
        <f t="shared" si="81"/>
        <v>201-VERTAVILLO</v>
      </c>
    </row>
    <row r="5195" spans="1:5" x14ac:dyDescent="0.3">
      <c r="A5195" s="12">
        <v>34</v>
      </c>
      <c r="B5195" s="14">
        <v>202</v>
      </c>
      <c r="C5195" s="12" t="s">
        <v>5323</v>
      </c>
      <c r="E5195" t="str">
        <f t="shared" si="81"/>
        <v>202-VILLABASTA DE VALDAVIA</v>
      </c>
    </row>
    <row r="5196" spans="1:5" x14ac:dyDescent="0.3">
      <c r="A5196" s="12">
        <v>34</v>
      </c>
      <c r="B5196" s="14">
        <v>204</v>
      </c>
      <c r="C5196" s="12" t="s">
        <v>5324</v>
      </c>
      <c r="E5196" t="str">
        <f t="shared" si="81"/>
        <v>204-VILLACIDALER</v>
      </c>
    </row>
    <row r="5197" spans="1:5" x14ac:dyDescent="0.3">
      <c r="A5197" s="12">
        <v>34</v>
      </c>
      <c r="B5197" s="14">
        <v>205</v>
      </c>
      <c r="C5197" s="12" t="s">
        <v>5325</v>
      </c>
      <c r="E5197" t="str">
        <f t="shared" si="81"/>
        <v>205-VILLACONANCIO</v>
      </c>
    </row>
    <row r="5198" spans="1:5" x14ac:dyDescent="0.3">
      <c r="A5198" s="12">
        <v>34</v>
      </c>
      <c r="B5198" s="14">
        <v>206</v>
      </c>
      <c r="C5198" s="12" t="s">
        <v>5326</v>
      </c>
      <c r="E5198" t="str">
        <f t="shared" si="81"/>
        <v>206-VILLADA</v>
      </c>
    </row>
    <row r="5199" spans="1:5" x14ac:dyDescent="0.3">
      <c r="A5199" s="12">
        <v>34</v>
      </c>
      <c r="B5199" s="14">
        <v>208</v>
      </c>
      <c r="C5199" s="12" t="s">
        <v>5327</v>
      </c>
      <c r="E5199" t="str">
        <f t="shared" si="81"/>
        <v>208-VILLAELES DE VALDAVIA</v>
      </c>
    </row>
    <row r="5200" spans="1:5" x14ac:dyDescent="0.3">
      <c r="A5200" s="12">
        <v>34</v>
      </c>
      <c r="B5200" s="14">
        <v>210</v>
      </c>
      <c r="C5200" s="12" t="s">
        <v>5328</v>
      </c>
      <c r="E5200" t="str">
        <f t="shared" si="81"/>
        <v>210-VILLAHAN</v>
      </c>
    </row>
    <row r="5201" spans="1:5" x14ac:dyDescent="0.3">
      <c r="A5201" s="12">
        <v>34</v>
      </c>
      <c r="B5201" s="14">
        <v>211</v>
      </c>
      <c r="C5201" s="12" t="s">
        <v>5329</v>
      </c>
      <c r="E5201" t="str">
        <f t="shared" si="81"/>
        <v>211-VILLAHERREROS</v>
      </c>
    </row>
    <row r="5202" spans="1:5" x14ac:dyDescent="0.3">
      <c r="A5202" s="12">
        <v>34</v>
      </c>
      <c r="B5202" s="14">
        <v>213</v>
      </c>
      <c r="C5202" s="12" t="s">
        <v>5330</v>
      </c>
      <c r="E5202" t="str">
        <f t="shared" si="81"/>
        <v>213-VILLALACO</v>
      </c>
    </row>
    <row r="5203" spans="1:5" x14ac:dyDescent="0.3">
      <c r="A5203" s="12">
        <v>34</v>
      </c>
      <c r="B5203" s="14">
        <v>214</v>
      </c>
      <c r="C5203" s="12" t="s">
        <v>5331</v>
      </c>
      <c r="E5203" t="str">
        <f t="shared" si="81"/>
        <v>214-VILLALBA DE GUARDO</v>
      </c>
    </row>
    <row r="5204" spans="1:5" x14ac:dyDescent="0.3">
      <c r="A5204" s="12">
        <v>34</v>
      </c>
      <c r="B5204" s="14">
        <v>215</v>
      </c>
      <c r="C5204" s="12" t="s">
        <v>5332</v>
      </c>
      <c r="E5204" t="str">
        <f t="shared" si="81"/>
        <v>215-VILLALCAZAR DE SIRGA</v>
      </c>
    </row>
    <row r="5205" spans="1:5" x14ac:dyDescent="0.3">
      <c r="A5205" s="12">
        <v>34</v>
      </c>
      <c r="B5205" s="14">
        <v>216</v>
      </c>
      <c r="C5205" s="12" t="s">
        <v>5333</v>
      </c>
      <c r="E5205" t="str">
        <f t="shared" si="81"/>
        <v>216-VILLALCON</v>
      </c>
    </row>
    <row r="5206" spans="1:5" x14ac:dyDescent="0.3">
      <c r="A5206" s="12">
        <v>34</v>
      </c>
      <c r="B5206" s="14">
        <v>217</v>
      </c>
      <c r="C5206" s="12" t="s">
        <v>5334</v>
      </c>
      <c r="E5206" t="str">
        <f t="shared" si="81"/>
        <v>217-VILLALOBON</v>
      </c>
    </row>
    <row r="5207" spans="1:5" x14ac:dyDescent="0.3">
      <c r="A5207" s="12">
        <v>34</v>
      </c>
      <c r="B5207" s="14">
        <v>218</v>
      </c>
      <c r="C5207" s="12" t="s">
        <v>5335</v>
      </c>
      <c r="E5207" t="str">
        <f t="shared" si="81"/>
        <v>218-VILLALUENGA DE LA VEGA</v>
      </c>
    </row>
    <row r="5208" spans="1:5" x14ac:dyDescent="0.3">
      <c r="A5208" s="12">
        <v>34</v>
      </c>
      <c r="B5208" s="14">
        <v>220</v>
      </c>
      <c r="C5208" s="12" t="s">
        <v>5336</v>
      </c>
      <c r="E5208" t="str">
        <f t="shared" si="81"/>
        <v>220-VILLAMARTIN DE CAMPOS</v>
      </c>
    </row>
    <row r="5209" spans="1:5" x14ac:dyDescent="0.3">
      <c r="A5209" s="12">
        <v>34</v>
      </c>
      <c r="B5209" s="14">
        <v>221</v>
      </c>
      <c r="C5209" s="12" t="s">
        <v>5337</v>
      </c>
      <c r="E5209" t="str">
        <f t="shared" si="81"/>
        <v>221-VILLAMEDIANA</v>
      </c>
    </row>
    <row r="5210" spans="1:5" x14ac:dyDescent="0.3">
      <c r="A5210" s="12">
        <v>34</v>
      </c>
      <c r="B5210" s="14">
        <v>222</v>
      </c>
      <c r="C5210" s="12" t="s">
        <v>5338</v>
      </c>
      <c r="E5210" t="str">
        <f t="shared" si="81"/>
        <v>222-VILLAMERIEL</v>
      </c>
    </row>
    <row r="5211" spans="1:5" x14ac:dyDescent="0.3">
      <c r="A5211" s="12">
        <v>34</v>
      </c>
      <c r="B5211" s="14">
        <v>223</v>
      </c>
      <c r="C5211" s="12" t="s">
        <v>5339</v>
      </c>
      <c r="E5211" t="str">
        <f t="shared" si="81"/>
        <v>223-VILLAMORONTA</v>
      </c>
    </row>
    <row r="5212" spans="1:5" x14ac:dyDescent="0.3">
      <c r="A5212" s="12">
        <v>34</v>
      </c>
      <c r="B5212" s="14">
        <v>224</v>
      </c>
      <c r="C5212" s="12" t="s">
        <v>5340</v>
      </c>
      <c r="E5212" t="str">
        <f t="shared" si="81"/>
        <v>224-VILLAMUERA DE LA CUEZA</v>
      </c>
    </row>
    <row r="5213" spans="1:5" x14ac:dyDescent="0.3">
      <c r="A5213" s="12">
        <v>34</v>
      </c>
      <c r="B5213" s="14">
        <v>225</v>
      </c>
      <c r="C5213" s="12" t="s">
        <v>5341</v>
      </c>
      <c r="E5213" t="str">
        <f t="shared" si="81"/>
        <v>225-VILLAMURIEL DE CERRATO</v>
      </c>
    </row>
    <row r="5214" spans="1:5" x14ac:dyDescent="0.3">
      <c r="A5214" s="12">
        <v>34</v>
      </c>
      <c r="B5214" s="14">
        <v>227</v>
      </c>
      <c r="C5214" s="12" t="s">
        <v>5342</v>
      </c>
      <c r="E5214" t="str">
        <f t="shared" si="81"/>
        <v>227-VILLANUEVA DEL REBOLLAR</v>
      </c>
    </row>
    <row r="5215" spans="1:5" x14ac:dyDescent="0.3">
      <c r="A5215" s="12">
        <v>34</v>
      </c>
      <c r="B5215" s="14">
        <v>228</v>
      </c>
      <c r="C5215" s="12" t="s">
        <v>5343</v>
      </c>
      <c r="E5215" t="str">
        <f t="shared" si="81"/>
        <v>228-VILLANUÑO DE VALDAVIA</v>
      </c>
    </row>
    <row r="5216" spans="1:5" x14ac:dyDescent="0.3">
      <c r="A5216" s="12">
        <v>34</v>
      </c>
      <c r="B5216" s="14">
        <v>229</v>
      </c>
      <c r="C5216" s="12" t="s">
        <v>5344</v>
      </c>
      <c r="E5216" t="str">
        <f t="shared" si="81"/>
        <v>229-VILLAPROVEDO</v>
      </c>
    </row>
    <row r="5217" spans="1:5" x14ac:dyDescent="0.3">
      <c r="A5217" s="12">
        <v>34</v>
      </c>
      <c r="B5217" s="14">
        <v>230</v>
      </c>
      <c r="C5217" s="12" t="s">
        <v>5345</v>
      </c>
      <c r="E5217" t="str">
        <f t="shared" si="81"/>
        <v>230-VILLARMENTERO DE CAMPOS</v>
      </c>
    </row>
    <row r="5218" spans="1:5" x14ac:dyDescent="0.3">
      <c r="A5218" s="12">
        <v>34</v>
      </c>
      <c r="B5218" s="14">
        <v>231</v>
      </c>
      <c r="C5218" s="12" t="s">
        <v>5346</v>
      </c>
      <c r="E5218" t="str">
        <f t="shared" si="81"/>
        <v>231-VILLARRABE</v>
      </c>
    </row>
    <row r="5219" spans="1:5" x14ac:dyDescent="0.3">
      <c r="A5219" s="12">
        <v>34</v>
      </c>
      <c r="B5219" s="14">
        <v>232</v>
      </c>
      <c r="C5219" s="12" t="s">
        <v>5347</v>
      </c>
      <c r="E5219" t="str">
        <f t="shared" si="81"/>
        <v>232-VILLARRAMIEL</v>
      </c>
    </row>
    <row r="5220" spans="1:5" x14ac:dyDescent="0.3">
      <c r="A5220" s="12">
        <v>34</v>
      </c>
      <c r="B5220" s="14">
        <v>233</v>
      </c>
      <c r="C5220" s="12" t="s">
        <v>5348</v>
      </c>
      <c r="E5220" t="str">
        <f t="shared" si="81"/>
        <v>233-VILLASARRACINO</v>
      </c>
    </row>
    <row r="5221" spans="1:5" x14ac:dyDescent="0.3">
      <c r="A5221" s="12">
        <v>34</v>
      </c>
      <c r="B5221" s="14">
        <v>234</v>
      </c>
      <c r="C5221" s="12" t="s">
        <v>5349</v>
      </c>
      <c r="E5221" t="str">
        <f t="shared" si="81"/>
        <v>234-VILLASILA DE VALDAVIA</v>
      </c>
    </row>
    <row r="5222" spans="1:5" x14ac:dyDescent="0.3">
      <c r="A5222" s="12">
        <v>34</v>
      </c>
      <c r="B5222" s="14">
        <v>236</v>
      </c>
      <c r="C5222" s="12" t="s">
        <v>5350</v>
      </c>
      <c r="E5222" t="str">
        <f t="shared" si="81"/>
        <v>236-VILLATURDE</v>
      </c>
    </row>
    <row r="5223" spans="1:5" x14ac:dyDescent="0.3">
      <c r="A5223" s="12">
        <v>34</v>
      </c>
      <c r="B5223" s="14">
        <v>237</v>
      </c>
      <c r="C5223" s="12" t="s">
        <v>5351</v>
      </c>
      <c r="E5223" t="str">
        <f t="shared" si="81"/>
        <v>237-VILLAUMBRALES</v>
      </c>
    </row>
    <row r="5224" spans="1:5" x14ac:dyDescent="0.3">
      <c r="A5224" s="12">
        <v>34</v>
      </c>
      <c r="B5224" s="14">
        <v>238</v>
      </c>
      <c r="C5224" s="12" t="s">
        <v>5352</v>
      </c>
      <c r="E5224" t="str">
        <f t="shared" si="81"/>
        <v>238-VILLAVIUDAS</v>
      </c>
    </row>
    <row r="5225" spans="1:5" x14ac:dyDescent="0.3">
      <c r="A5225" s="12">
        <v>34</v>
      </c>
      <c r="B5225" s="14">
        <v>240</v>
      </c>
      <c r="C5225" s="12" t="s">
        <v>5353</v>
      </c>
      <c r="E5225" t="str">
        <f t="shared" si="81"/>
        <v>240-VILLERIAS DE CAMPOS</v>
      </c>
    </row>
    <row r="5226" spans="1:5" x14ac:dyDescent="0.3">
      <c r="A5226" s="12">
        <v>34</v>
      </c>
      <c r="B5226" s="14">
        <v>241</v>
      </c>
      <c r="C5226" s="12" t="s">
        <v>5354</v>
      </c>
      <c r="E5226" t="str">
        <f t="shared" si="81"/>
        <v>241-VILLODRE</v>
      </c>
    </row>
    <row r="5227" spans="1:5" x14ac:dyDescent="0.3">
      <c r="A5227" s="12">
        <v>34</v>
      </c>
      <c r="B5227" s="14">
        <v>242</v>
      </c>
      <c r="C5227" s="12" t="s">
        <v>5355</v>
      </c>
      <c r="E5227" t="str">
        <f t="shared" si="81"/>
        <v>242-VILLODRIGO</v>
      </c>
    </row>
    <row r="5228" spans="1:5" x14ac:dyDescent="0.3">
      <c r="A5228" s="12">
        <v>34</v>
      </c>
      <c r="B5228" s="14">
        <v>243</v>
      </c>
      <c r="C5228" s="12" t="s">
        <v>5356</v>
      </c>
      <c r="E5228" t="str">
        <f t="shared" si="81"/>
        <v>243-VILLOLDO</v>
      </c>
    </row>
    <row r="5229" spans="1:5" x14ac:dyDescent="0.3">
      <c r="A5229" s="12">
        <v>34</v>
      </c>
      <c r="B5229" s="14">
        <v>245</v>
      </c>
      <c r="C5229" s="12" t="s">
        <v>5357</v>
      </c>
      <c r="E5229" t="str">
        <f t="shared" si="81"/>
        <v>245-VILLOTA DEL PARAMO</v>
      </c>
    </row>
    <row r="5230" spans="1:5" x14ac:dyDescent="0.3">
      <c r="A5230" s="12">
        <v>34</v>
      </c>
      <c r="B5230" s="14">
        <v>246</v>
      </c>
      <c r="C5230" s="12" t="s">
        <v>5358</v>
      </c>
      <c r="E5230" t="str">
        <f t="shared" si="81"/>
        <v>246-VILLOVIECO</v>
      </c>
    </row>
    <row r="5231" spans="1:5" x14ac:dyDescent="0.3">
      <c r="A5231" s="12">
        <v>34</v>
      </c>
      <c r="B5231" s="14">
        <v>901</v>
      </c>
      <c r="C5231" s="12" t="s">
        <v>5359</v>
      </c>
      <c r="E5231" t="str">
        <f t="shared" si="81"/>
        <v>901-OSORNO LA MAYOR</v>
      </c>
    </row>
    <row r="5232" spans="1:5" x14ac:dyDescent="0.3">
      <c r="A5232" s="12">
        <v>34</v>
      </c>
      <c r="B5232" s="14">
        <v>902</v>
      </c>
      <c r="C5232" s="12" t="s">
        <v>5360</v>
      </c>
      <c r="E5232" t="str">
        <f t="shared" si="81"/>
        <v>902-VALLE DEL RETORTILLO</v>
      </c>
    </row>
    <row r="5233" spans="1:5" x14ac:dyDescent="0.3">
      <c r="A5233" s="12">
        <v>34</v>
      </c>
      <c r="B5233" s="14">
        <v>903</v>
      </c>
      <c r="C5233" s="12" t="s">
        <v>5361</v>
      </c>
      <c r="E5233" t="str">
        <f t="shared" si="81"/>
        <v>903-LOMA DE UCIEZA</v>
      </c>
    </row>
    <row r="5234" spans="1:5" x14ac:dyDescent="0.3">
      <c r="A5234" s="12">
        <v>34</v>
      </c>
      <c r="B5234" s="14">
        <v>904</v>
      </c>
      <c r="C5234" s="12" t="s">
        <v>5362</v>
      </c>
      <c r="E5234" t="str">
        <f t="shared" si="81"/>
        <v>904-PERNIA, LA</v>
      </c>
    </row>
    <row r="5235" spans="1:5" x14ac:dyDescent="0.3">
      <c r="A5235" s="12">
        <v>35</v>
      </c>
      <c r="B5235" s="14">
        <v>1</v>
      </c>
      <c r="C5235" s="12" t="s">
        <v>5363</v>
      </c>
      <c r="E5235" t="str">
        <f t="shared" si="81"/>
        <v>1-AGAETE</v>
      </c>
    </row>
    <row r="5236" spans="1:5" x14ac:dyDescent="0.3">
      <c r="A5236" s="12">
        <v>35</v>
      </c>
      <c r="B5236" s="14">
        <v>2</v>
      </c>
      <c r="C5236" s="12" t="s">
        <v>5364</v>
      </c>
      <c r="E5236" t="str">
        <f t="shared" si="81"/>
        <v>2-AG?MES</v>
      </c>
    </row>
    <row r="5237" spans="1:5" x14ac:dyDescent="0.3">
      <c r="A5237" s="12">
        <v>35</v>
      </c>
      <c r="B5237" s="14">
        <v>3</v>
      </c>
      <c r="C5237" s="12" t="s">
        <v>5365</v>
      </c>
      <c r="E5237" t="str">
        <f t="shared" si="81"/>
        <v>3-ANTIGUA</v>
      </c>
    </row>
    <row r="5238" spans="1:5" x14ac:dyDescent="0.3">
      <c r="A5238" s="12">
        <v>35</v>
      </c>
      <c r="B5238" s="14">
        <v>4</v>
      </c>
      <c r="C5238" s="12" t="s">
        <v>5366</v>
      </c>
      <c r="E5238" t="str">
        <f t="shared" si="81"/>
        <v>4-ARRECIFE</v>
      </c>
    </row>
    <row r="5239" spans="1:5" x14ac:dyDescent="0.3">
      <c r="A5239" s="12">
        <v>35</v>
      </c>
      <c r="B5239" s="14">
        <v>5</v>
      </c>
      <c r="C5239" s="12" t="s">
        <v>5367</v>
      </c>
      <c r="E5239" t="str">
        <f t="shared" si="81"/>
        <v>5-ARTENARA</v>
      </c>
    </row>
    <row r="5240" spans="1:5" x14ac:dyDescent="0.3">
      <c r="A5240" s="12">
        <v>35</v>
      </c>
      <c r="B5240" s="14">
        <v>6</v>
      </c>
      <c r="C5240" s="12" t="s">
        <v>5368</v>
      </c>
      <c r="E5240" t="str">
        <f t="shared" si="81"/>
        <v>6-ARUCAS</v>
      </c>
    </row>
    <row r="5241" spans="1:5" x14ac:dyDescent="0.3">
      <c r="A5241" s="12">
        <v>35</v>
      </c>
      <c r="B5241" s="14">
        <v>7</v>
      </c>
      <c r="C5241" s="12" t="s">
        <v>5369</v>
      </c>
      <c r="E5241" t="str">
        <f t="shared" si="81"/>
        <v>7-BETANCURIA</v>
      </c>
    </row>
    <row r="5242" spans="1:5" x14ac:dyDescent="0.3">
      <c r="A5242" s="12">
        <v>35</v>
      </c>
      <c r="B5242" s="14">
        <v>8</v>
      </c>
      <c r="C5242" s="12" t="s">
        <v>5370</v>
      </c>
      <c r="E5242" t="str">
        <f t="shared" si="81"/>
        <v>8-FIRGAS</v>
      </c>
    </row>
    <row r="5243" spans="1:5" x14ac:dyDescent="0.3">
      <c r="A5243" s="12">
        <v>35</v>
      </c>
      <c r="B5243" s="14">
        <v>9</v>
      </c>
      <c r="C5243" s="12" t="s">
        <v>5371</v>
      </c>
      <c r="E5243" t="str">
        <f t="shared" si="81"/>
        <v>9-GALDAR</v>
      </c>
    </row>
    <row r="5244" spans="1:5" x14ac:dyDescent="0.3">
      <c r="A5244" s="12">
        <v>35</v>
      </c>
      <c r="B5244" s="14">
        <v>10</v>
      </c>
      <c r="C5244" s="12" t="s">
        <v>5372</v>
      </c>
      <c r="E5244" t="str">
        <f t="shared" si="81"/>
        <v>10-HARIA</v>
      </c>
    </row>
    <row r="5245" spans="1:5" x14ac:dyDescent="0.3">
      <c r="A5245" s="12">
        <v>35</v>
      </c>
      <c r="B5245" s="14">
        <v>11</v>
      </c>
      <c r="C5245" s="12" t="s">
        <v>5373</v>
      </c>
      <c r="E5245" t="str">
        <f t="shared" si="81"/>
        <v>11-INGENIO</v>
      </c>
    </row>
    <row r="5246" spans="1:5" x14ac:dyDescent="0.3">
      <c r="A5246" s="12">
        <v>35</v>
      </c>
      <c r="B5246" s="14">
        <v>12</v>
      </c>
      <c r="C5246" s="12" t="s">
        <v>5374</v>
      </c>
      <c r="E5246" t="str">
        <f t="shared" si="81"/>
        <v>12-MOGAN</v>
      </c>
    </row>
    <row r="5247" spans="1:5" x14ac:dyDescent="0.3">
      <c r="A5247" s="12">
        <v>35</v>
      </c>
      <c r="B5247" s="14">
        <v>13</v>
      </c>
      <c r="C5247" s="12" t="s">
        <v>2481</v>
      </c>
      <c r="E5247" t="str">
        <f t="shared" si="81"/>
        <v>13-MOYA</v>
      </c>
    </row>
    <row r="5248" spans="1:5" x14ac:dyDescent="0.3">
      <c r="A5248" s="12">
        <v>35</v>
      </c>
      <c r="B5248" s="14">
        <v>14</v>
      </c>
      <c r="C5248" s="12" t="s">
        <v>5375</v>
      </c>
      <c r="E5248" t="str">
        <f t="shared" si="81"/>
        <v>14-OLIVA, LA</v>
      </c>
    </row>
    <row r="5249" spans="1:5" x14ac:dyDescent="0.3">
      <c r="A5249" s="12">
        <v>35</v>
      </c>
      <c r="B5249" s="14">
        <v>15</v>
      </c>
      <c r="C5249" s="12" t="s">
        <v>5376</v>
      </c>
      <c r="E5249" t="str">
        <f t="shared" si="81"/>
        <v>15-PAJARA</v>
      </c>
    </row>
    <row r="5250" spans="1:5" x14ac:dyDescent="0.3">
      <c r="A5250" s="12">
        <v>35</v>
      </c>
      <c r="B5250" s="14">
        <v>16</v>
      </c>
      <c r="C5250" s="12" t="s">
        <v>5377</v>
      </c>
      <c r="E5250" t="str">
        <f t="shared" si="81"/>
        <v>16-PALMAS DE GRAN CANARIA, LAS</v>
      </c>
    </row>
    <row r="5251" spans="1:5" x14ac:dyDescent="0.3">
      <c r="A5251" s="12">
        <v>35</v>
      </c>
      <c r="B5251" s="14">
        <v>17</v>
      </c>
      <c r="C5251" s="12" t="s">
        <v>5378</v>
      </c>
      <c r="E5251" t="str">
        <f t="shared" ref="E5251:E5314" si="82">CONCATENATE(B5251,"-",C5251)</f>
        <v>17-PUERTO DEL ROSARIO</v>
      </c>
    </row>
    <row r="5252" spans="1:5" x14ac:dyDescent="0.3">
      <c r="A5252" s="12">
        <v>35</v>
      </c>
      <c r="B5252" s="14">
        <v>18</v>
      </c>
      <c r="C5252" s="12" t="s">
        <v>5379</v>
      </c>
      <c r="E5252" t="str">
        <f t="shared" si="82"/>
        <v>18-SAN BARTOLOME</v>
      </c>
    </row>
    <row r="5253" spans="1:5" x14ac:dyDescent="0.3">
      <c r="A5253" s="12">
        <v>35</v>
      </c>
      <c r="B5253" s="14">
        <v>19</v>
      </c>
      <c r="C5253" s="12" t="s">
        <v>5380</v>
      </c>
      <c r="E5253" t="str">
        <f t="shared" si="82"/>
        <v>19-SAN BARTOLOME DE TIRAJANA</v>
      </c>
    </row>
    <row r="5254" spans="1:5" x14ac:dyDescent="0.3">
      <c r="A5254" s="12">
        <v>35</v>
      </c>
      <c r="B5254" s="14">
        <v>20</v>
      </c>
      <c r="C5254" s="12" t="s">
        <v>5381</v>
      </c>
      <c r="E5254" t="str">
        <f t="shared" si="82"/>
        <v>20-SAN NICOLAS DE TOLENTINO</v>
      </c>
    </row>
    <row r="5255" spans="1:5" x14ac:dyDescent="0.3">
      <c r="A5255" s="12">
        <v>35</v>
      </c>
      <c r="B5255" s="14">
        <v>21</v>
      </c>
      <c r="C5255" s="12" t="s">
        <v>5382</v>
      </c>
      <c r="E5255" t="str">
        <f t="shared" si="82"/>
        <v>21-SANTA BRIGIDA</v>
      </c>
    </row>
    <row r="5256" spans="1:5" x14ac:dyDescent="0.3">
      <c r="A5256" s="12">
        <v>35</v>
      </c>
      <c r="B5256" s="14">
        <v>22</v>
      </c>
      <c r="C5256" s="12" t="s">
        <v>5383</v>
      </c>
      <c r="E5256" t="str">
        <f t="shared" si="82"/>
        <v>22-SANTA LUCIA DE TIRAJANA</v>
      </c>
    </row>
    <row r="5257" spans="1:5" x14ac:dyDescent="0.3">
      <c r="A5257" s="12">
        <v>35</v>
      </c>
      <c r="B5257" s="14">
        <v>23</v>
      </c>
      <c r="C5257" s="12" t="s">
        <v>5384</v>
      </c>
      <c r="E5257" t="str">
        <f t="shared" si="82"/>
        <v>23-SANTA MARIA DE GUIA DE GRAN CANARIA</v>
      </c>
    </row>
    <row r="5258" spans="1:5" x14ac:dyDescent="0.3">
      <c r="A5258" s="12">
        <v>35</v>
      </c>
      <c r="B5258" s="14">
        <v>24</v>
      </c>
      <c r="C5258" s="12" t="s">
        <v>5385</v>
      </c>
      <c r="E5258" t="str">
        <f t="shared" si="82"/>
        <v>24-TEGUISE</v>
      </c>
    </row>
    <row r="5259" spans="1:5" x14ac:dyDescent="0.3">
      <c r="A5259" s="12">
        <v>35</v>
      </c>
      <c r="B5259" s="14">
        <v>25</v>
      </c>
      <c r="C5259" s="12" t="s">
        <v>5386</v>
      </c>
      <c r="E5259" t="str">
        <f t="shared" si="82"/>
        <v>25-TEJEDA</v>
      </c>
    </row>
    <row r="5260" spans="1:5" x14ac:dyDescent="0.3">
      <c r="A5260" s="12">
        <v>35</v>
      </c>
      <c r="B5260" s="14">
        <v>26</v>
      </c>
      <c r="C5260" s="12" t="s">
        <v>5387</v>
      </c>
      <c r="E5260" t="str">
        <f t="shared" si="82"/>
        <v>26-TELDE</v>
      </c>
    </row>
    <row r="5261" spans="1:5" x14ac:dyDescent="0.3">
      <c r="A5261" s="12">
        <v>35</v>
      </c>
      <c r="B5261" s="14">
        <v>27</v>
      </c>
      <c r="C5261" s="12" t="s">
        <v>5388</v>
      </c>
      <c r="E5261" t="str">
        <f t="shared" si="82"/>
        <v>27-TEROR</v>
      </c>
    </row>
    <row r="5262" spans="1:5" x14ac:dyDescent="0.3">
      <c r="A5262" s="12">
        <v>35</v>
      </c>
      <c r="B5262" s="14">
        <v>28</v>
      </c>
      <c r="C5262" s="12" t="s">
        <v>5389</v>
      </c>
      <c r="E5262" t="str">
        <f t="shared" si="82"/>
        <v>28-TIAS</v>
      </c>
    </row>
    <row r="5263" spans="1:5" x14ac:dyDescent="0.3">
      <c r="A5263" s="12">
        <v>35</v>
      </c>
      <c r="B5263" s="14">
        <v>29</v>
      </c>
      <c r="C5263" s="12" t="s">
        <v>5390</v>
      </c>
      <c r="E5263" t="str">
        <f t="shared" si="82"/>
        <v>29-TINAJO</v>
      </c>
    </row>
    <row r="5264" spans="1:5" x14ac:dyDescent="0.3">
      <c r="A5264" s="12">
        <v>35</v>
      </c>
      <c r="B5264" s="14">
        <v>30</v>
      </c>
      <c r="C5264" s="12" t="s">
        <v>5391</v>
      </c>
      <c r="E5264" t="str">
        <f t="shared" si="82"/>
        <v>30-TUINEJE</v>
      </c>
    </row>
    <row r="5265" spans="1:5" x14ac:dyDescent="0.3">
      <c r="A5265" s="12">
        <v>35</v>
      </c>
      <c r="B5265" s="14">
        <v>31</v>
      </c>
      <c r="C5265" s="12" t="s">
        <v>5392</v>
      </c>
      <c r="E5265" t="str">
        <f t="shared" si="82"/>
        <v>31-VALSEQUILLO DE GRAN CANARIA</v>
      </c>
    </row>
    <row r="5266" spans="1:5" x14ac:dyDescent="0.3">
      <c r="A5266" s="12">
        <v>35</v>
      </c>
      <c r="B5266" s="14">
        <v>32</v>
      </c>
      <c r="C5266" s="12" t="s">
        <v>5393</v>
      </c>
      <c r="E5266" t="str">
        <f t="shared" si="82"/>
        <v>32-VALLESECO</v>
      </c>
    </row>
    <row r="5267" spans="1:5" x14ac:dyDescent="0.3">
      <c r="A5267" s="12">
        <v>35</v>
      </c>
      <c r="B5267" s="14">
        <v>33</v>
      </c>
      <c r="C5267" s="12" t="s">
        <v>5394</v>
      </c>
      <c r="E5267" t="str">
        <f t="shared" si="82"/>
        <v>33-VEGA DE SAN MATEO</v>
      </c>
    </row>
    <row r="5268" spans="1:5" x14ac:dyDescent="0.3">
      <c r="A5268" s="12">
        <v>35</v>
      </c>
      <c r="B5268" s="14">
        <v>34</v>
      </c>
      <c r="C5268" s="12" t="s">
        <v>5395</v>
      </c>
      <c r="E5268" t="str">
        <f t="shared" si="82"/>
        <v>34-YAIZA</v>
      </c>
    </row>
    <row r="5269" spans="1:5" x14ac:dyDescent="0.3">
      <c r="A5269" s="12">
        <v>36</v>
      </c>
      <c r="B5269" s="14">
        <v>1</v>
      </c>
      <c r="C5269" s="12" t="s">
        <v>5396</v>
      </c>
      <c r="E5269" t="str">
        <f t="shared" si="82"/>
        <v>1-ARBO</v>
      </c>
    </row>
    <row r="5270" spans="1:5" x14ac:dyDescent="0.3">
      <c r="A5270" s="12">
        <v>36</v>
      </c>
      <c r="B5270" s="14">
        <v>2</v>
      </c>
      <c r="C5270" s="12" t="s">
        <v>5397</v>
      </c>
      <c r="E5270" t="str">
        <f t="shared" si="82"/>
        <v>2-BARRO</v>
      </c>
    </row>
    <row r="5271" spans="1:5" x14ac:dyDescent="0.3">
      <c r="A5271" s="12">
        <v>36</v>
      </c>
      <c r="B5271" s="14">
        <v>3</v>
      </c>
      <c r="C5271" s="12" t="s">
        <v>5398</v>
      </c>
      <c r="E5271" t="str">
        <f t="shared" si="82"/>
        <v>3-BAIONA</v>
      </c>
    </row>
    <row r="5272" spans="1:5" x14ac:dyDescent="0.3">
      <c r="A5272" s="12">
        <v>36</v>
      </c>
      <c r="B5272" s="14">
        <v>4</v>
      </c>
      <c r="C5272" s="12" t="s">
        <v>5399</v>
      </c>
      <c r="E5272" t="str">
        <f t="shared" si="82"/>
        <v>4-BUEU</v>
      </c>
    </row>
    <row r="5273" spans="1:5" x14ac:dyDescent="0.3">
      <c r="A5273" s="12">
        <v>36</v>
      </c>
      <c r="B5273" s="14">
        <v>5</v>
      </c>
      <c r="C5273" s="12" t="s">
        <v>5400</v>
      </c>
      <c r="E5273" t="str">
        <f t="shared" si="82"/>
        <v>5-CALDAS DE REIS</v>
      </c>
    </row>
    <row r="5274" spans="1:5" x14ac:dyDescent="0.3">
      <c r="A5274" s="12">
        <v>36</v>
      </c>
      <c r="B5274" s="14">
        <v>6</v>
      </c>
      <c r="C5274" s="12" t="s">
        <v>5401</v>
      </c>
      <c r="E5274" t="str">
        <f t="shared" si="82"/>
        <v>6-CAMBADOS</v>
      </c>
    </row>
    <row r="5275" spans="1:5" x14ac:dyDescent="0.3">
      <c r="A5275" s="12">
        <v>36</v>
      </c>
      <c r="B5275" s="14">
        <v>7</v>
      </c>
      <c r="C5275" s="12" t="s">
        <v>5402</v>
      </c>
      <c r="E5275" t="str">
        <f t="shared" si="82"/>
        <v>7-CAMPO LAMEIRO</v>
      </c>
    </row>
    <row r="5276" spans="1:5" x14ac:dyDescent="0.3">
      <c r="A5276" s="12">
        <v>36</v>
      </c>
      <c r="B5276" s="14">
        <v>8</v>
      </c>
      <c r="C5276" s="12" t="s">
        <v>5403</v>
      </c>
      <c r="E5276" t="str">
        <f t="shared" si="82"/>
        <v>8-CANGAS</v>
      </c>
    </row>
    <row r="5277" spans="1:5" x14ac:dyDescent="0.3">
      <c r="A5277" s="12">
        <v>36</v>
      </c>
      <c r="B5277" s="14">
        <v>9</v>
      </c>
      <c r="C5277" s="12" t="s">
        <v>5404</v>
      </c>
      <c r="E5277" t="str">
        <f t="shared" si="82"/>
        <v>9-CAÑIZA, A</v>
      </c>
    </row>
    <row r="5278" spans="1:5" x14ac:dyDescent="0.3">
      <c r="A5278" s="12">
        <v>36</v>
      </c>
      <c r="B5278" s="14">
        <v>10</v>
      </c>
      <c r="C5278" s="12" t="s">
        <v>5405</v>
      </c>
      <c r="E5278" t="str">
        <f t="shared" si="82"/>
        <v>10-CATOIRA</v>
      </c>
    </row>
    <row r="5279" spans="1:5" x14ac:dyDescent="0.3">
      <c r="A5279" s="12">
        <v>36</v>
      </c>
      <c r="B5279" s="14">
        <v>11</v>
      </c>
      <c r="C5279" s="12" t="s">
        <v>5406</v>
      </c>
      <c r="E5279" t="str">
        <f t="shared" si="82"/>
        <v>11-CERDEDO</v>
      </c>
    </row>
    <row r="5280" spans="1:5" x14ac:dyDescent="0.3">
      <c r="A5280" s="12">
        <v>36</v>
      </c>
      <c r="B5280" s="14">
        <v>12</v>
      </c>
      <c r="C5280" s="12" t="s">
        <v>5407</v>
      </c>
      <c r="E5280" t="str">
        <f t="shared" si="82"/>
        <v>12-COTOBADE</v>
      </c>
    </row>
    <row r="5281" spans="1:5" x14ac:dyDescent="0.3">
      <c r="A5281" s="12">
        <v>36</v>
      </c>
      <c r="B5281" s="14">
        <v>13</v>
      </c>
      <c r="C5281" s="12" t="s">
        <v>5408</v>
      </c>
      <c r="E5281" t="str">
        <f t="shared" si="82"/>
        <v>13-COVELO, O</v>
      </c>
    </row>
    <row r="5282" spans="1:5" x14ac:dyDescent="0.3">
      <c r="A5282" s="12">
        <v>36</v>
      </c>
      <c r="B5282" s="14">
        <v>14</v>
      </c>
      <c r="C5282" s="12" t="s">
        <v>5409</v>
      </c>
      <c r="E5282" t="str">
        <f t="shared" si="82"/>
        <v>14-CRECENTE</v>
      </c>
    </row>
    <row r="5283" spans="1:5" x14ac:dyDescent="0.3">
      <c r="A5283" s="12">
        <v>36</v>
      </c>
      <c r="B5283" s="14">
        <v>15</v>
      </c>
      <c r="C5283" s="12" t="s">
        <v>5410</v>
      </c>
      <c r="E5283" t="str">
        <f t="shared" si="82"/>
        <v>15-CUNTIS</v>
      </c>
    </row>
    <row r="5284" spans="1:5" x14ac:dyDescent="0.3">
      <c r="A5284" s="12">
        <v>36</v>
      </c>
      <c r="B5284" s="14">
        <v>16</v>
      </c>
      <c r="C5284" s="12" t="s">
        <v>5411</v>
      </c>
      <c r="E5284" t="str">
        <f t="shared" si="82"/>
        <v>16-DOZON</v>
      </c>
    </row>
    <row r="5285" spans="1:5" x14ac:dyDescent="0.3">
      <c r="A5285" s="12">
        <v>36</v>
      </c>
      <c r="B5285" s="14">
        <v>17</v>
      </c>
      <c r="C5285" s="12" t="s">
        <v>5412</v>
      </c>
      <c r="E5285" t="str">
        <f t="shared" si="82"/>
        <v>17-ESTRADA, A</v>
      </c>
    </row>
    <row r="5286" spans="1:5" x14ac:dyDescent="0.3">
      <c r="A5286" s="12">
        <v>36</v>
      </c>
      <c r="B5286" s="14">
        <v>18</v>
      </c>
      <c r="C5286" s="12" t="s">
        <v>5413</v>
      </c>
      <c r="E5286" t="str">
        <f t="shared" si="82"/>
        <v>18-FORCAREI</v>
      </c>
    </row>
    <row r="5287" spans="1:5" x14ac:dyDescent="0.3">
      <c r="A5287" s="12">
        <v>36</v>
      </c>
      <c r="B5287" s="14">
        <v>19</v>
      </c>
      <c r="C5287" s="12" t="s">
        <v>5414</v>
      </c>
      <c r="E5287" t="str">
        <f t="shared" si="82"/>
        <v>19-FORNELOS DE MONTES</v>
      </c>
    </row>
    <row r="5288" spans="1:5" x14ac:dyDescent="0.3">
      <c r="A5288" s="12">
        <v>36</v>
      </c>
      <c r="B5288" s="14">
        <v>20</v>
      </c>
      <c r="C5288" s="12" t="s">
        <v>5415</v>
      </c>
      <c r="E5288" t="str">
        <f t="shared" si="82"/>
        <v>20-AGOLADA</v>
      </c>
    </row>
    <row r="5289" spans="1:5" x14ac:dyDescent="0.3">
      <c r="A5289" s="12">
        <v>36</v>
      </c>
      <c r="B5289" s="14">
        <v>21</v>
      </c>
      <c r="C5289" s="12" t="s">
        <v>5416</v>
      </c>
      <c r="E5289" t="str">
        <f t="shared" si="82"/>
        <v>21-GONDOMAR</v>
      </c>
    </row>
    <row r="5290" spans="1:5" x14ac:dyDescent="0.3">
      <c r="A5290" s="12">
        <v>36</v>
      </c>
      <c r="B5290" s="14">
        <v>22</v>
      </c>
      <c r="C5290" s="12" t="s">
        <v>5417</v>
      </c>
      <c r="E5290" t="str">
        <f t="shared" si="82"/>
        <v>22-GROVE, O</v>
      </c>
    </row>
    <row r="5291" spans="1:5" x14ac:dyDescent="0.3">
      <c r="A5291" s="12">
        <v>36</v>
      </c>
      <c r="B5291" s="14">
        <v>23</v>
      </c>
      <c r="C5291" s="12" t="s">
        <v>5418</v>
      </c>
      <c r="E5291" t="str">
        <f t="shared" si="82"/>
        <v>23-GUARDA, A</v>
      </c>
    </row>
    <row r="5292" spans="1:5" x14ac:dyDescent="0.3">
      <c r="A5292" s="12">
        <v>36</v>
      </c>
      <c r="B5292" s="14">
        <v>24</v>
      </c>
      <c r="C5292" s="12" t="s">
        <v>5419</v>
      </c>
      <c r="E5292" t="str">
        <f t="shared" si="82"/>
        <v>24-LALIN</v>
      </c>
    </row>
    <row r="5293" spans="1:5" x14ac:dyDescent="0.3">
      <c r="A5293" s="12">
        <v>36</v>
      </c>
      <c r="B5293" s="14">
        <v>25</v>
      </c>
      <c r="C5293" s="12" t="s">
        <v>5420</v>
      </c>
      <c r="E5293" t="str">
        <f t="shared" si="82"/>
        <v>25-LAMA, A</v>
      </c>
    </row>
    <row r="5294" spans="1:5" x14ac:dyDescent="0.3">
      <c r="A5294" s="12">
        <v>36</v>
      </c>
      <c r="B5294" s="14">
        <v>26</v>
      </c>
      <c r="C5294" s="12" t="s">
        <v>5421</v>
      </c>
      <c r="E5294" t="str">
        <f t="shared" si="82"/>
        <v>26-MARIN</v>
      </c>
    </row>
    <row r="5295" spans="1:5" x14ac:dyDescent="0.3">
      <c r="A5295" s="12">
        <v>36</v>
      </c>
      <c r="B5295" s="14">
        <v>27</v>
      </c>
      <c r="C5295" s="12" t="s">
        <v>5422</v>
      </c>
      <c r="E5295" t="str">
        <f t="shared" si="82"/>
        <v>27-MEAÑO</v>
      </c>
    </row>
    <row r="5296" spans="1:5" x14ac:dyDescent="0.3">
      <c r="A5296" s="12">
        <v>36</v>
      </c>
      <c r="B5296" s="14">
        <v>28</v>
      </c>
      <c r="C5296" s="12" t="s">
        <v>5423</v>
      </c>
      <c r="E5296" t="str">
        <f t="shared" si="82"/>
        <v>28-MEIS</v>
      </c>
    </row>
    <row r="5297" spans="1:5" x14ac:dyDescent="0.3">
      <c r="A5297" s="12">
        <v>36</v>
      </c>
      <c r="B5297" s="14">
        <v>29</v>
      </c>
      <c r="C5297" s="12" t="s">
        <v>5424</v>
      </c>
      <c r="E5297" t="str">
        <f t="shared" si="82"/>
        <v>29-MOAÑA</v>
      </c>
    </row>
    <row r="5298" spans="1:5" x14ac:dyDescent="0.3">
      <c r="A5298" s="12">
        <v>36</v>
      </c>
      <c r="B5298" s="14">
        <v>30</v>
      </c>
      <c r="C5298" s="12" t="s">
        <v>5425</v>
      </c>
      <c r="E5298" t="str">
        <f t="shared" si="82"/>
        <v>30-MONDARIZ</v>
      </c>
    </row>
    <row r="5299" spans="1:5" x14ac:dyDescent="0.3">
      <c r="A5299" s="12">
        <v>36</v>
      </c>
      <c r="B5299" s="14">
        <v>31</v>
      </c>
      <c r="C5299" s="12" t="s">
        <v>5426</v>
      </c>
      <c r="E5299" t="str">
        <f t="shared" si="82"/>
        <v>31-MONDARIZ-BALNEARIO</v>
      </c>
    </row>
    <row r="5300" spans="1:5" x14ac:dyDescent="0.3">
      <c r="A5300" s="12">
        <v>36</v>
      </c>
      <c r="B5300" s="14">
        <v>32</v>
      </c>
      <c r="C5300" s="12" t="s">
        <v>5427</v>
      </c>
      <c r="E5300" t="str">
        <f t="shared" si="82"/>
        <v>32-MORAÑA</v>
      </c>
    </row>
    <row r="5301" spans="1:5" x14ac:dyDescent="0.3">
      <c r="A5301" s="12">
        <v>36</v>
      </c>
      <c r="B5301" s="14">
        <v>33</v>
      </c>
      <c r="C5301" s="12" t="s">
        <v>5428</v>
      </c>
      <c r="E5301" t="str">
        <f t="shared" si="82"/>
        <v>33-MOS</v>
      </c>
    </row>
    <row r="5302" spans="1:5" x14ac:dyDescent="0.3">
      <c r="A5302" s="12">
        <v>36</v>
      </c>
      <c r="B5302" s="14">
        <v>34</v>
      </c>
      <c r="C5302" s="12" t="s">
        <v>5429</v>
      </c>
      <c r="E5302" t="str">
        <f t="shared" si="82"/>
        <v>34-NEVES, AS</v>
      </c>
    </row>
    <row r="5303" spans="1:5" x14ac:dyDescent="0.3">
      <c r="A5303" s="12">
        <v>36</v>
      </c>
      <c r="B5303" s="14">
        <v>35</v>
      </c>
      <c r="C5303" s="12" t="s">
        <v>5430</v>
      </c>
      <c r="E5303" t="str">
        <f t="shared" si="82"/>
        <v>35-NIGRAN</v>
      </c>
    </row>
    <row r="5304" spans="1:5" x14ac:dyDescent="0.3">
      <c r="A5304" s="12">
        <v>36</v>
      </c>
      <c r="B5304" s="14">
        <v>36</v>
      </c>
      <c r="C5304" s="12" t="s">
        <v>5431</v>
      </c>
      <c r="E5304" t="str">
        <f t="shared" si="82"/>
        <v>36-OIA</v>
      </c>
    </row>
    <row r="5305" spans="1:5" x14ac:dyDescent="0.3">
      <c r="A5305" s="12">
        <v>36</v>
      </c>
      <c r="B5305" s="14">
        <v>37</v>
      </c>
      <c r="C5305" s="12" t="s">
        <v>5432</v>
      </c>
      <c r="E5305" t="str">
        <f t="shared" si="82"/>
        <v>37-PAZOS DE BORBEN</v>
      </c>
    </row>
    <row r="5306" spans="1:5" x14ac:dyDescent="0.3">
      <c r="A5306" s="12">
        <v>36</v>
      </c>
      <c r="B5306" s="14">
        <v>38</v>
      </c>
      <c r="C5306" s="12" t="s">
        <v>143</v>
      </c>
      <c r="E5306" t="str">
        <f t="shared" si="82"/>
        <v>38-PONTEVEDRA</v>
      </c>
    </row>
    <row r="5307" spans="1:5" x14ac:dyDescent="0.3">
      <c r="A5307" s="12">
        <v>36</v>
      </c>
      <c r="B5307" s="14">
        <v>39</v>
      </c>
      <c r="C5307" s="12" t="s">
        <v>5433</v>
      </c>
      <c r="E5307" t="str">
        <f t="shared" si="82"/>
        <v>39-PORRIÑO, O</v>
      </c>
    </row>
    <row r="5308" spans="1:5" x14ac:dyDescent="0.3">
      <c r="A5308" s="12">
        <v>36</v>
      </c>
      <c r="B5308" s="14">
        <v>40</v>
      </c>
      <c r="C5308" s="12" t="s">
        <v>5434</v>
      </c>
      <c r="E5308" t="str">
        <f t="shared" si="82"/>
        <v>40-PORTAS</v>
      </c>
    </row>
    <row r="5309" spans="1:5" x14ac:dyDescent="0.3">
      <c r="A5309" s="12">
        <v>36</v>
      </c>
      <c r="B5309" s="14">
        <v>41</v>
      </c>
      <c r="C5309" s="12" t="s">
        <v>5435</v>
      </c>
      <c r="E5309" t="str">
        <f t="shared" si="82"/>
        <v>41-POIO</v>
      </c>
    </row>
    <row r="5310" spans="1:5" x14ac:dyDescent="0.3">
      <c r="A5310" s="12">
        <v>36</v>
      </c>
      <c r="B5310" s="14">
        <v>42</v>
      </c>
      <c r="C5310" s="12" t="s">
        <v>5436</v>
      </c>
      <c r="E5310" t="str">
        <f t="shared" si="82"/>
        <v>42-PONTEAREAS</v>
      </c>
    </row>
    <row r="5311" spans="1:5" x14ac:dyDescent="0.3">
      <c r="A5311" s="12">
        <v>36</v>
      </c>
      <c r="B5311" s="14">
        <v>43</v>
      </c>
      <c r="C5311" s="12" t="s">
        <v>5437</v>
      </c>
      <c r="E5311" t="str">
        <f t="shared" si="82"/>
        <v>43-PONTE CALDELAS</v>
      </c>
    </row>
    <row r="5312" spans="1:5" x14ac:dyDescent="0.3">
      <c r="A5312" s="12">
        <v>36</v>
      </c>
      <c r="B5312" s="14">
        <v>44</v>
      </c>
      <c r="C5312" s="12" t="s">
        <v>5438</v>
      </c>
      <c r="E5312" t="str">
        <f t="shared" si="82"/>
        <v>44-PONTECESURES</v>
      </c>
    </row>
    <row r="5313" spans="1:5" x14ac:dyDescent="0.3">
      <c r="A5313" s="12">
        <v>36</v>
      </c>
      <c r="B5313" s="14">
        <v>45</v>
      </c>
      <c r="C5313" s="12" t="s">
        <v>5439</v>
      </c>
      <c r="E5313" t="str">
        <f t="shared" si="82"/>
        <v>45-REDONDELA</v>
      </c>
    </row>
    <row r="5314" spans="1:5" x14ac:dyDescent="0.3">
      <c r="A5314" s="12">
        <v>36</v>
      </c>
      <c r="B5314" s="14">
        <v>46</v>
      </c>
      <c r="C5314" s="12" t="s">
        <v>5440</v>
      </c>
      <c r="E5314" t="str">
        <f t="shared" si="82"/>
        <v>46-RIBADUMIA</v>
      </c>
    </row>
    <row r="5315" spans="1:5" x14ac:dyDescent="0.3">
      <c r="A5315" s="12">
        <v>36</v>
      </c>
      <c r="B5315" s="14">
        <v>47</v>
      </c>
      <c r="C5315" s="12" t="s">
        <v>5441</v>
      </c>
      <c r="E5315" t="str">
        <f t="shared" ref="E5315:E5378" si="83">CONCATENATE(B5315,"-",C5315)</f>
        <v>47-RODEIRO</v>
      </c>
    </row>
    <row r="5316" spans="1:5" x14ac:dyDescent="0.3">
      <c r="A5316" s="12">
        <v>36</v>
      </c>
      <c r="B5316" s="14">
        <v>48</v>
      </c>
      <c r="C5316" s="12" t="s">
        <v>5442</v>
      </c>
      <c r="E5316" t="str">
        <f t="shared" si="83"/>
        <v>48-ROSAL, O</v>
      </c>
    </row>
    <row r="5317" spans="1:5" x14ac:dyDescent="0.3">
      <c r="A5317" s="12">
        <v>36</v>
      </c>
      <c r="B5317" s="14">
        <v>49</v>
      </c>
      <c r="C5317" s="12" t="s">
        <v>5443</v>
      </c>
      <c r="E5317" t="str">
        <f t="shared" si="83"/>
        <v>49-SALCEDA DE CASELAS</v>
      </c>
    </row>
    <row r="5318" spans="1:5" x14ac:dyDescent="0.3">
      <c r="A5318" s="12">
        <v>36</v>
      </c>
      <c r="B5318" s="14">
        <v>50</v>
      </c>
      <c r="C5318" s="12" t="s">
        <v>5444</v>
      </c>
      <c r="E5318" t="str">
        <f t="shared" si="83"/>
        <v>50-SALVATERRA DE MIÑO</v>
      </c>
    </row>
    <row r="5319" spans="1:5" x14ac:dyDescent="0.3">
      <c r="A5319" s="12">
        <v>36</v>
      </c>
      <c r="B5319" s="14">
        <v>51</v>
      </c>
      <c r="C5319" s="12" t="s">
        <v>5445</v>
      </c>
      <c r="E5319" t="str">
        <f t="shared" si="83"/>
        <v>51-SANXENXO</v>
      </c>
    </row>
    <row r="5320" spans="1:5" x14ac:dyDescent="0.3">
      <c r="A5320" s="12">
        <v>36</v>
      </c>
      <c r="B5320" s="14">
        <v>52</v>
      </c>
      <c r="C5320" s="12" t="s">
        <v>5446</v>
      </c>
      <c r="E5320" t="str">
        <f t="shared" si="83"/>
        <v>52-SILLEDA</v>
      </c>
    </row>
    <row r="5321" spans="1:5" x14ac:dyDescent="0.3">
      <c r="A5321" s="12">
        <v>36</v>
      </c>
      <c r="B5321" s="14">
        <v>53</v>
      </c>
      <c r="C5321" s="12" t="s">
        <v>5447</v>
      </c>
      <c r="E5321" t="str">
        <f t="shared" si="83"/>
        <v>53-SOUTOMAIOR</v>
      </c>
    </row>
    <row r="5322" spans="1:5" x14ac:dyDescent="0.3">
      <c r="A5322" s="12">
        <v>36</v>
      </c>
      <c r="B5322" s="14">
        <v>54</v>
      </c>
      <c r="C5322" s="12" t="s">
        <v>5448</v>
      </c>
      <c r="E5322" t="str">
        <f t="shared" si="83"/>
        <v>54-TOMIÑO</v>
      </c>
    </row>
    <row r="5323" spans="1:5" x14ac:dyDescent="0.3">
      <c r="A5323" s="12">
        <v>36</v>
      </c>
      <c r="B5323" s="14">
        <v>55</v>
      </c>
      <c r="C5323" s="12" t="s">
        <v>5449</v>
      </c>
      <c r="E5323" t="str">
        <f t="shared" si="83"/>
        <v>55-TUI</v>
      </c>
    </row>
    <row r="5324" spans="1:5" x14ac:dyDescent="0.3">
      <c r="A5324" s="12">
        <v>36</v>
      </c>
      <c r="B5324" s="14">
        <v>56</v>
      </c>
      <c r="C5324" s="12" t="s">
        <v>5450</v>
      </c>
      <c r="E5324" t="str">
        <f t="shared" si="83"/>
        <v>56-VALGA</v>
      </c>
    </row>
    <row r="5325" spans="1:5" x14ac:dyDescent="0.3">
      <c r="A5325" s="12">
        <v>36</v>
      </c>
      <c r="B5325" s="14">
        <v>57</v>
      </c>
      <c r="C5325" s="12" t="s">
        <v>5451</v>
      </c>
      <c r="E5325" t="str">
        <f t="shared" si="83"/>
        <v>57-VIGO</v>
      </c>
    </row>
    <row r="5326" spans="1:5" x14ac:dyDescent="0.3">
      <c r="A5326" s="12">
        <v>36</v>
      </c>
      <c r="B5326" s="14">
        <v>58</v>
      </c>
      <c r="C5326" s="12" t="s">
        <v>5452</v>
      </c>
      <c r="E5326" t="str">
        <f t="shared" si="83"/>
        <v>58-VILABOA</v>
      </c>
    </row>
    <row r="5327" spans="1:5" x14ac:dyDescent="0.3">
      <c r="A5327" s="12">
        <v>36</v>
      </c>
      <c r="B5327" s="14">
        <v>59</v>
      </c>
      <c r="C5327" s="12" t="s">
        <v>5453</v>
      </c>
      <c r="E5327" t="str">
        <f t="shared" si="83"/>
        <v>59-VILA DE CRUCES</v>
      </c>
    </row>
    <row r="5328" spans="1:5" x14ac:dyDescent="0.3">
      <c r="A5328" s="12">
        <v>36</v>
      </c>
      <c r="B5328" s="14">
        <v>60</v>
      </c>
      <c r="C5328" s="12" t="s">
        <v>5454</v>
      </c>
      <c r="E5328" t="str">
        <f t="shared" si="83"/>
        <v>60-VILAGARCIA DE AROUSA</v>
      </c>
    </row>
    <row r="5329" spans="1:5" x14ac:dyDescent="0.3">
      <c r="A5329" s="12">
        <v>36</v>
      </c>
      <c r="B5329" s="14">
        <v>61</v>
      </c>
      <c r="C5329" s="12" t="s">
        <v>5455</v>
      </c>
      <c r="E5329" t="str">
        <f t="shared" si="83"/>
        <v>61-VILANOVA DE AROUSA</v>
      </c>
    </row>
    <row r="5330" spans="1:5" x14ac:dyDescent="0.3">
      <c r="A5330" s="12">
        <v>36</v>
      </c>
      <c r="B5330" s="14">
        <v>901</v>
      </c>
      <c r="C5330" s="12" t="s">
        <v>5456</v>
      </c>
      <c r="E5330" t="str">
        <f t="shared" si="83"/>
        <v>901-ILLA DE AROUSA, A</v>
      </c>
    </row>
    <row r="5331" spans="1:5" x14ac:dyDescent="0.3">
      <c r="A5331" s="12">
        <v>37</v>
      </c>
      <c r="B5331" s="14">
        <v>1</v>
      </c>
      <c r="C5331" s="12" t="s">
        <v>5457</v>
      </c>
      <c r="E5331" t="str">
        <f t="shared" si="83"/>
        <v>1-ABUSEJO</v>
      </c>
    </row>
    <row r="5332" spans="1:5" x14ac:dyDescent="0.3">
      <c r="A5332" s="12">
        <v>37</v>
      </c>
      <c r="B5332" s="14">
        <v>2</v>
      </c>
      <c r="C5332" s="12" t="s">
        <v>5458</v>
      </c>
      <c r="E5332" t="str">
        <f t="shared" si="83"/>
        <v>2-AGALLAS</v>
      </c>
    </row>
    <row r="5333" spans="1:5" x14ac:dyDescent="0.3">
      <c r="A5333" s="12">
        <v>37</v>
      </c>
      <c r="B5333" s="14">
        <v>3</v>
      </c>
      <c r="C5333" s="12" t="s">
        <v>5459</v>
      </c>
      <c r="E5333" t="str">
        <f t="shared" si="83"/>
        <v>3-AHIGAL DE LOS ACEITEROS</v>
      </c>
    </row>
    <row r="5334" spans="1:5" x14ac:dyDescent="0.3">
      <c r="A5334" s="12">
        <v>37</v>
      </c>
      <c r="B5334" s="14">
        <v>4</v>
      </c>
      <c r="C5334" s="12" t="s">
        <v>5460</v>
      </c>
      <c r="E5334" t="str">
        <f t="shared" si="83"/>
        <v>4-AHIGAL DE VILLARINO</v>
      </c>
    </row>
    <row r="5335" spans="1:5" x14ac:dyDescent="0.3">
      <c r="A5335" s="12">
        <v>37</v>
      </c>
      <c r="B5335" s="14">
        <v>5</v>
      </c>
      <c r="C5335" s="12" t="s">
        <v>5461</v>
      </c>
      <c r="E5335" t="str">
        <f t="shared" si="83"/>
        <v>5-ALAMEDA DE GARDON, LA</v>
      </c>
    </row>
    <row r="5336" spans="1:5" x14ac:dyDescent="0.3">
      <c r="A5336" s="12">
        <v>37</v>
      </c>
      <c r="B5336" s="14">
        <v>6</v>
      </c>
      <c r="C5336" s="12" t="s">
        <v>5462</v>
      </c>
      <c r="E5336" t="str">
        <f t="shared" si="83"/>
        <v>6-ALAMEDILLA, LA</v>
      </c>
    </row>
    <row r="5337" spans="1:5" x14ac:dyDescent="0.3">
      <c r="A5337" s="12">
        <v>37</v>
      </c>
      <c r="B5337" s="14">
        <v>7</v>
      </c>
      <c r="C5337" s="12" t="s">
        <v>5463</v>
      </c>
      <c r="E5337" t="str">
        <f t="shared" si="83"/>
        <v>7-ALARAZ</v>
      </c>
    </row>
    <row r="5338" spans="1:5" x14ac:dyDescent="0.3">
      <c r="A5338" s="12">
        <v>37</v>
      </c>
      <c r="B5338" s="14">
        <v>8</v>
      </c>
      <c r="C5338" s="12" t="s">
        <v>5464</v>
      </c>
      <c r="E5338" t="str">
        <f t="shared" si="83"/>
        <v>8-ALBA DE TORMES</v>
      </c>
    </row>
    <row r="5339" spans="1:5" x14ac:dyDescent="0.3">
      <c r="A5339" s="12">
        <v>37</v>
      </c>
      <c r="B5339" s="14">
        <v>9</v>
      </c>
      <c r="C5339" s="12" t="s">
        <v>5465</v>
      </c>
      <c r="E5339" t="str">
        <f t="shared" si="83"/>
        <v>9-ALBA DE YELTES</v>
      </c>
    </row>
    <row r="5340" spans="1:5" x14ac:dyDescent="0.3">
      <c r="A5340" s="12">
        <v>37</v>
      </c>
      <c r="B5340" s="14">
        <v>10</v>
      </c>
      <c r="C5340" s="12" t="s">
        <v>5466</v>
      </c>
      <c r="E5340" t="str">
        <f t="shared" si="83"/>
        <v>10-ALBERCA, LA</v>
      </c>
    </row>
    <row r="5341" spans="1:5" x14ac:dyDescent="0.3">
      <c r="A5341" s="12">
        <v>37</v>
      </c>
      <c r="B5341" s="14">
        <v>11</v>
      </c>
      <c r="C5341" s="12" t="s">
        <v>5467</v>
      </c>
      <c r="E5341" t="str">
        <f t="shared" si="83"/>
        <v>11-ALBERGUERIA DE ARGAÑAN, LA</v>
      </c>
    </row>
    <row r="5342" spans="1:5" x14ac:dyDescent="0.3">
      <c r="A5342" s="12">
        <v>37</v>
      </c>
      <c r="B5342" s="14">
        <v>12</v>
      </c>
      <c r="C5342" s="12" t="s">
        <v>5468</v>
      </c>
      <c r="E5342" t="str">
        <f t="shared" si="83"/>
        <v>12-ALCONADA</v>
      </c>
    </row>
    <row r="5343" spans="1:5" x14ac:dyDescent="0.3">
      <c r="A5343" s="12">
        <v>37</v>
      </c>
      <c r="B5343" s="14">
        <v>13</v>
      </c>
      <c r="C5343" s="12" t="s">
        <v>5469</v>
      </c>
      <c r="E5343" t="str">
        <f t="shared" si="83"/>
        <v>13-ALDEACIPRESTE</v>
      </c>
    </row>
    <row r="5344" spans="1:5" x14ac:dyDescent="0.3">
      <c r="A5344" s="12">
        <v>37</v>
      </c>
      <c r="B5344" s="14">
        <v>14</v>
      </c>
      <c r="C5344" s="12" t="s">
        <v>5470</v>
      </c>
      <c r="E5344" t="str">
        <f t="shared" si="83"/>
        <v>14-ALDEADAVILA DE LA RIBERA</v>
      </c>
    </row>
    <row r="5345" spans="1:5" x14ac:dyDescent="0.3">
      <c r="A5345" s="12">
        <v>37</v>
      </c>
      <c r="B5345" s="14">
        <v>15</v>
      </c>
      <c r="C5345" s="12" t="s">
        <v>5471</v>
      </c>
      <c r="E5345" t="str">
        <f t="shared" si="83"/>
        <v>15-ALDEA DEL OBISPO</v>
      </c>
    </row>
    <row r="5346" spans="1:5" x14ac:dyDescent="0.3">
      <c r="A5346" s="12">
        <v>37</v>
      </c>
      <c r="B5346" s="14">
        <v>16</v>
      </c>
      <c r="C5346" s="12" t="s">
        <v>5472</v>
      </c>
      <c r="E5346" t="str">
        <f t="shared" si="83"/>
        <v>16-ALDEALENGUA</v>
      </c>
    </row>
    <row r="5347" spans="1:5" x14ac:dyDescent="0.3">
      <c r="A5347" s="12">
        <v>37</v>
      </c>
      <c r="B5347" s="14">
        <v>17</v>
      </c>
      <c r="C5347" s="12" t="s">
        <v>5473</v>
      </c>
      <c r="E5347" t="str">
        <f t="shared" si="83"/>
        <v>17-ALDEANUEVA DE FIGUEROA</v>
      </c>
    </row>
    <row r="5348" spans="1:5" x14ac:dyDescent="0.3">
      <c r="A5348" s="12">
        <v>37</v>
      </c>
      <c r="B5348" s="14">
        <v>18</v>
      </c>
      <c r="C5348" s="12" t="s">
        <v>5474</v>
      </c>
      <c r="E5348" t="str">
        <f t="shared" si="83"/>
        <v>18-ALDEANUEVA DE LA SIERRA</v>
      </c>
    </row>
    <row r="5349" spans="1:5" x14ac:dyDescent="0.3">
      <c r="A5349" s="12">
        <v>37</v>
      </c>
      <c r="B5349" s="14">
        <v>19</v>
      </c>
      <c r="C5349" s="12" t="s">
        <v>5475</v>
      </c>
      <c r="E5349" t="str">
        <f t="shared" si="83"/>
        <v>19-ALDEARRODRIGO</v>
      </c>
    </row>
    <row r="5350" spans="1:5" x14ac:dyDescent="0.3">
      <c r="A5350" s="12">
        <v>37</v>
      </c>
      <c r="B5350" s="14">
        <v>20</v>
      </c>
      <c r="C5350" s="12" t="s">
        <v>5476</v>
      </c>
      <c r="E5350" t="str">
        <f t="shared" si="83"/>
        <v>20-ALDEARRUBIA</v>
      </c>
    </row>
    <row r="5351" spans="1:5" x14ac:dyDescent="0.3">
      <c r="A5351" s="12">
        <v>37</v>
      </c>
      <c r="B5351" s="14">
        <v>21</v>
      </c>
      <c r="C5351" s="12" t="s">
        <v>5477</v>
      </c>
      <c r="E5351" t="str">
        <f t="shared" si="83"/>
        <v>21-ALDEASECA DE ALBA</v>
      </c>
    </row>
    <row r="5352" spans="1:5" x14ac:dyDescent="0.3">
      <c r="A5352" s="12">
        <v>37</v>
      </c>
      <c r="B5352" s="14">
        <v>22</v>
      </c>
      <c r="C5352" s="12" t="s">
        <v>5478</v>
      </c>
      <c r="E5352" t="str">
        <f t="shared" si="83"/>
        <v>22-ALDEASECA DE LA FRONTERA</v>
      </c>
    </row>
    <row r="5353" spans="1:5" x14ac:dyDescent="0.3">
      <c r="A5353" s="12">
        <v>37</v>
      </c>
      <c r="B5353" s="14">
        <v>23</v>
      </c>
      <c r="C5353" s="12" t="s">
        <v>5479</v>
      </c>
      <c r="E5353" t="str">
        <f t="shared" si="83"/>
        <v>23-ALDEATEJADA</v>
      </c>
    </row>
    <row r="5354" spans="1:5" x14ac:dyDescent="0.3">
      <c r="A5354" s="12">
        <v>37</v>
      </c>
      <c r="B5354" s="14">
        <v>24</v>
      </c>
      <c r="C5354" s="12" t="s">
        <v>5480</v>
      </c>
      <c r="E5354" t="str">
        <f t="shared" si="83"/>
        <v>24-ALDEAVIEJA DE TORMES</v>
      </c>
    </row>
    <row r="5355" spans="1:5" x14ac:dyDescent="0.3">
      <c r="A5355" s="12">
        <v>37</v>
      </c>
      <c r="B5355" s="14">
        <v>25</v>
      </c>
      <c r="C5355" s="12" t="s">
        <v>5481</v>
      </c>
      <c r="E5355" t="str">
        <f t="shared" si="83"/>
        <v>25-ALDEHUELA DE LA BOVEDA</v>
      </c>
    </row>
    <row r="5356" spans="1:5" x14ac:dyDescent="0.3">
      <c r="A5356" s="12">
        <v>37</v>
      </c>
      <c r="B5356" s="14">
        <v>26</v>
      </c>
      <c r="C5356" s="12" t="s">
        <v>5482</v>
      </c>
      <c r="E5356" t="str">
        <f t="shared" si="83"/>
        <v>26-ALDEHUELA DE YELTES</v>
      </c>
    </row>
    <row r="5357" spans="1:5" x14ac:dyDescent="0.3">
      <c r="A5357" s="12">
        <v>37</v>
      </c>
      <c r="B5357" s="14">
        <v>27</v>
      </c>
      <c r="C5357" s="12" t="s">
        <v>5483</v>
      </c>
      <c r="E5357" t="str">
        <f t="shared" si="83"/>
        <v>27-ALMENARA DE TORMES</v>
      </c>
    </row>
    <row r="5358" spans="1:5" x14ac:dyDescent="0.3">
      <c r="A5358" s="12">
        <v>37</v>
      </c>
      <c r="B5358" s="14">
        <v>28</v>
      </c>
      <c r="C5358" s="12" t="s">
        <v>5484</v>
      </c>
      <c r="E5358" t="str">
        <f t="shared" si="83"/>
        <v>28-ALMENDRA</v>
      </c>
    </row>
    <row r="5359" spans="1:5" x14ac:dyDescent="0.3">
      <c r="A5359" s="12">
        <v>37</v>
      </c>
      <c r="B5359" s="14">
        <v>29</v>
      </c>
      <c r="C5359" s="12" t="s">
        <v>5485</v>
      </c>
      <c r="E5359" t="str">
        <f t="shared" si="83"/>
        <v>29-ANAYA DE ALBA</v>
      </c>
    </row>
    <row r="5360" spans="1:5" x14ac:dyDescent="0.3">
      <c r="A5360" s="12">
        <v>37</v>
      </c>
      <c r="B5360" s="14">
        <v>30</v>
      </c>
      <c r="C5360" s="12" t="s">
        <v>5486</v>
      </c>
      <c r="E5360" t="str">
        <f t="shared" si="83"/>
        <v>30-AÑOVER DE TORMES</v>
      </c>
    </row>
    <row r="5361" spans="1:5" x14ac:dyDescent="0.3">
      <c r="A5361" s="12">
        <v>37</v>
      </c>
      <c r="B5361" s="14">
        <v>31</v>
      </c>
      <c r="C5361" s="12" t="s">
        <v>5487</v>
      </c>
      <c r="E5361" t="str">
        <f t="shared" si="83"/>
        <v>31-ARABAYONA DE MOGICA</v>
      </c>
    </row>
    <row r="5362" spans="1:5" x14ac:dyDescent="0.3">
      <c r="A5362" s="12">
        <v>37</v>
      </c>
      <c r="B5362" s="14">
        <v>32</v>
      </c>
      <c r="C5362" s="12" t="s">
        <v>5488</v>
      </c>
      <c r="E5362" t="str">
        <f t="shared" si="83"/>
        <v>32-ARAPILES</v>
      </c>
    </row>
    <row r="5363" spans="1:5" x14ac:dyDescent="0.3">
      <c r="A5363" s="12">
        <v>37</v>
      </c>
      <c r="B5363" s="14">
        <v>33</v>
      </c>
      <c r="C5363" s="12" t="s">
        <v>5489</v>
      </c>
      <c r="E5363" t="str">
        <f t="shared" si="83"/>
        <v>33-ARCEDIANO</v>
      </c>
    </row>
    <row r="5364" spans="1:5" x14ac:dyDescent="0.3">
      <c r="A5364" s="12">
        <v>37</v>
      </c>
      <c r="B5364" s="14">
        <v>34</v>
      </c>
      <c r="C5364" s="12" t="s">
        <v>5490</v>
      </c>
      <c r="E5364" t="str">
        <f t="shared" si="83"/>
        <v>34-ARCO, EL</v>
      </c>
    </row>
    <row r="5365" spans="1:5" x14ac:dyDescent="0.3">
      <c r="A5365" s="12">
        <v>37</v>
      </c>
      <c r="B5365" s="14">
        <v>35</v>
      </c>
      <c r="C5365" s="12" t="s">
        <v>5491</v>
      </c>
      <c r="E5365" t="str">
        <f t="shared" si="83"/>
        <v>35-ARMENTEROS</v>
      </c>
    </row>
    <row r="5366" spans="1:5" x14ac:dyDescent="0.3">
      <c r="A5366" s="12">
        <v>37</v>
      </c>
      <c r="B5366" s="14">
        <v>36</v>
      </c>
      <c r="C5366" s="12" t="s">
        <v>5492</v>
      </c>
      <c r="E5366" t="str">
        <f t="shared" si="83"/>
        <v>36-SAN MIGUEL DEL ROBLEDO</v>
      </c>
    </row>
    <row r="5367" spans="1:5" x14ac:dyDescent="0.3">
      <c r="A5367" s="12">
        <v>37</v>
      </c>
      <c r="B5367" s="14">
        <v>37</v>
      </c>
      <c r="C5367" s="12" t="s">
        <v>5493</v>
      </c>
      <c r="E5367" t="str">
        <f t="shared" si="83"/>
        <v>37-ATALAYA, LA</v>
      </c>
    </row>
    <row r="5368" spans="1:5" x14ac:dyDescent="0.3">
      <c r="A5368" s="12">
        <v>37</v>
      </c>
      <c r="B5368" s="14">
        <v>38</v>
      </c>
      <c r="C5368" s="12" t="s">
        <v>5494</v>
      </c>
      <c r="E5368" t="str">
        <f t="shared" si="83"/>
        <v>38-BABILAFUENTE</v>
      </c>
    </row>
    <row r="5369" spans="1:5" x14ac:dyDescent="0.3">
      <c r="A5369" s="12">
        <v>37</v>
      </c>
      <c r="B5369" s="14">
        <v>39</v>
      </c>
      <c r="C5369" s="12" t="s">
        <v>5495</v>
      </c>
      <c r="E5369" t="str">
        <f t="shared" si="83"/>
        <v>39-BAÑOBAREZ</v>
      </c>
    </row>
    <row r="5370" spans="1:5" x14ac:dyDescent="0.3">
      <c r="A5370" s="12">
        <v>37</v>
      </c>
      <c r="B5370" s="14">
        <v>40</v>
      </c>
      <c r="C5370" s="12" t="s">
        <v>5496</v>
      </c>
      <c r="E5370" t="str">
        <f t="shared" si="83"/>
        <v>40-BARBADILLO</v>
      </c>
    </row>
    <row r="5371" spans="1:5" x14ac:dyDescent="0.3">
      <c r="A5371" s="12">
        <v>37</v>
      </c>
      <c r="B5371" s="14">
        <v>41</v>
      </c>
      <c r="C5371" s="12" t="s">
        <v>5497</v>
      </c>
      <c r="E5371" t="str">
        <f t="shared" si="83"/>
        <v>41-BARBALOS</v>
      </c>
    </row>
    <row r="5372" spans="1:5" x14ac:dyDescent="0.3">
      <c r="A5372" s="12">
        <v>37</v>
      </c>
      <c r="B5372" s="14">
        <v>42</v>
      </c>
      <c r="C5372" s="12" t="s">
        <v>5498</v>
      </c>
      <c r="E5372" t="str">
        <f t="shared" si="83"/>
        <v>42-BARCEO</v>
      </c>
    </row>
    <row r="5373" spans="1:5" x14ac:dyDescent="0.3">
      <c r="A5373" s="12">
        <v>37</v>
      </c>
      <c r="B5373" s="14">
        <v>44</v>
      </c>
      <c r="C5373" s="12" t="s">
        <v>5499</v>
      </c>
      <c r="E5373" t="str">
        <f t="shared" si="83"/>
        <v>44-BARRUECOPARDO</v>
      </c>
    </row>
    <row r="5374" spans="1:5" x14ac:dyDescent="0.3">
      <c r="A5374" s="12">
        <v>37</v>
      </c>
      <c r="B5374" s="14">
        <v>45</v>
      </c>
      <c r="C5374" s="12" t="s">
        <v>5500</v>
      </c>
      <c r="E5374" t="str">
        <f t="shared" si="83"/>
        <v>45-BASTIDA, LA</v>
      </c>
    </row>
    <row r="5375" spans="1:5" x14ac:dyDescent="0.3">
      <c r="A5375" s="12">
        <v>37</v>
      </c>
      <c r="B5375" s="14">
        <v>46</v>
      </c>
      <c r="C5375" s="12" t="s">
        <v>5501</v>
      </c>
      <c r="E5375" t="str">
        <f t="shared" si="83"/>
        <v>46-BEJAR</v>
      </c>
    </row>
    <row r="5376" spans="1:5" x14ac:dyDescent="0.3">
      <c r="A5376" s="12">
        <v>37</v>
      </c>
      <c r="B5376" s="14">
        <v>47</v>
      </c>
      <c r="C5376" s="12" t="s">
        <v>5502</v>
      </c>
      <c r="E5376" t="str">
        <f t="shared" si="83"/>
        <v>47-BELEÑA</v>
      </c>
    </row>
    <row r="5377" spans="1:5" x14ac:dyDescent="0.3">
      <c r="A5377" s="12">
        <v>37</v>
      </c>
      <c r="B5377" s="14">
        <v>49</v>
      </c>
      <c r="C5377" s="12" t="s">
        <v>5503</v>
      </c>
      <c r="E5377" t="str">
        <f t="shared" si="83"/>
        <v>49-BERMELLAR</v>
      </c>
    </row>
    <row r="5378" spans="1:5" x14ac:dyDescent="0.3">
      <c r="A5378" s="12">
        <v>37</v>
      </c>
      <c r="B5378" s="14">
        <v>50</v>
      </c>
      <c r="C5378" s="12" t="s">
        <v>5504</v>
      </c>
      <c r="E5378" t="str">
        <f t="shared" si="83"/>
        <v>50-BERROCAL DE HUEBRA</v>
      </c>
    </row>
    <row r="5379" spans="1:5" x14ac:dyDescent="0.3">
      <c r="A5379" s="12">
        <v>37</v>
      </c>
      <c r="B5379" s="14">
        <v>51</v>
      </c>
      <c r="C5379" s="12" t="s">
        <v>5505</v>
      </c>
      <c r="E5379" t="str">
        <f t="shared" ref="E5379:E5442" si="84">CONCATENATE(B5379,"-",C5379)</f>
        <v>51-BERROCAL DE SALVATIERRA</v>
      </c>
    </row>
    <row r="5380" spans="1:5" x14ac:dyDescent="0.3">
      <c r="A5380" s="12">
        <v>37</v>
      </c>
      <c r="B5380" s="14">
        <v>52</v>
      </c>
      <c r="C5380" s="12" t="s">
        <v>5506</v>
      </c>
      <c r="E5380" t="str">
        <f t="shared" si="84"/>
        <v>52-BOADA</v>
      </c>
    </row>
    <row r="5381" spans="1:5" x14ac:dyDescent="0.3">
      <c r="A5381" s="12">
        <v>37</v>
      </c>
      <c r="B5381" s="14">
        <v>54</v>
      </c>
      <c r="C5381" s="12" t="s">
        <v>5507</v>
      </c>
      <c r="E5381" t="str">
        <f t="shared" si="84"/>
        <v>54-BODON, EL</v>
      </c>
    </row>
    <row r="5382" spans="1:5" x14ac:dyDescent="0.3">
      <c r="A5382" s="12">
        <v>37</v>
      </c>
      <c r="B5382" s="14">
        <v>55</v>
      </c>
      <c r="C5382" s="12" t="s">
        <v>5508</v>
      </c>
      <c r="E5382" t="str">
        <f t="shared" si="84"/>
        <v>55-BOGAJO</v>
      </c>
    </row>
    <row r="5383" spans="1:5" x14ac:dyDescent="0.3">
      <c r="A5383" s="12">
        <v>37</v>
      </c>
      <c r="B5383" s="14">
        <v>56</v>
      </c>
      <c r="C5383" s="12" t="s">
        <v>5509</v>
      </c>
      <c r="E5383" t="str">
        <f t="shared" si="84"/>
        <v>56-BOUZA, LA</v>
      </c>
    </row>
    <row r="5384" spans="1:5" x14ac:dyDescent="0.3">
      <c r="A5384" s="12">
        <v>37</v>
      </c>
      <c r="B5384" s="14">
        <v>57</v>
      </c>
      <c r="C5384" s="12" t="s">
        <v>5510</v>
      </c>
      <c r="E5384" t="str">
        <f t="shared" si="84"/>
        <v>57-BOVEDA DEL RIO ALMAR</v>
      </c>
    </row>
    <row r="5385" spans="1:5" x14ac:dyDescent="0.3">
      <c r="A5385" s="12">
        <v>37</v>
      </c>
      <c r="B5385" s="14">
        <v>58</v>
      </c>
      <c r="C5385" s="12" t="s">
        <v>5511</v>
      </c>
      <c r="E5385" t="str">
        <f t="shared" si="84"/>
        <v>58-BRINCONES</v>
      </c>
    </row>
    <row r="5386" spans="1:5" x14ac:dyDescent="0.3">
      <c r="A5386" s="12">
        <v>37</v>
      </c>
      <c r="B5386" s="14">
        <v>59</v>
      </c>
      <c r="C5386" s="12" t="s">
        <v>5512</v>
      </c>
      <c r="E5386" t="str">
        <f t="shared" si="84"/>
        <v>59-BUENAMADRE</v>
      </c>
    </row>
    <row r="5387" spans="1:5" x14ac:dyDescent="0.3">
      <c r="A5387" s="12">
        <v>37</v>
      </c>
      <c r="B5387" s="14">
        <v>60</v>
      </c>
      <c r="C5387" s="12" t="s">
        <v>5513</v>
      </c>
      <c r="E5387" t="str">
        <f t="shared" si="84"/>
        <v>60-BUENAVISTA</v>
      </c>
    </row>
    <row r="5388" spans="1:5" x14ac:dyDescent="0.3">
      <c r="A5388" s="12">
        <v>37</v>
      </c>
      <c r="B5388" s="14">
        <v>61</v>
      </c>
      <c r="C5388" s="12" t="s">
        <v>5514</v>
      </c>
      <c r="E5388" t="str">
        <f t="shared" si="84"/>
        <v>61-CABACO, EL</v>
      </c>
    </row>
    <row r="5389" spans="1:5" x14ac:dyDescent="0.3">
      <c r="A5389" s="12">
        <v>37</v>
      </c>
      <c r="B5389" s="14">
        <v>62</v>
      </c>
      <c r="C5389" s="12" t="s">
        <v>5515</v>
      </c>
      <c r="E5389" t="str">
        <f t="shared" si="84"/>
        <v>62-CABEZABELLOSA DE LA CALZADA</v>
      </c>
    </row>
    <row r="5390" spans="1:5" x14ac:dyDescent="0.3">
      <c r="A5390" s="12">
        <v>37</v>
      </c>
      <c r="B5390" s="14">
        <v>63</v>
      </c>
      <c r="C5390" s="12" t="s">
        <v>5516</v>
      </c>
      <c r="E5390" t="str">
        <f t="shared" si="84"/>
        <v>63-CABEZA DE BEJAR, LA</v>
      </c>
    </row>
    <row r="5391" spans="1:5" x14ac:dyDescent="0.3">
      <c r="A5391" s="12">
        <v>37</v>
      </c>
      <c r="B5391" s="14">
        <v>65</v>
      </c>
      <c r="C5391" s="12" t="s">
        <v>5517</v>
      </c>
      <c r="E5391" t="str">
        <f t="shared" si="84"/>
        <v>65-CABEZA DEL CABALLO</v>
      </c>
    </row>
    <row r="5392" spans="1:5" x14ac:dyDescent="0.3">
      <c r="A5392" s="12">
        <v>37</v>
      </c>
      <c r="B5392" s="14">
        <v>67</v>
      </c>
      <c r="C5392" s="12" t="s">
        <v>5518</v>
      </c>
      <c r="E5392" t="str">
        <f t="shared" si="84"/>
        <v>67-CABRERIZOS</v>
      </c>
    </row>
    <row r="5393" spans="1:5" x14ac:dyDescent="0.3">
      <c r="A5393" s="12">
        <v>37</v>
      </c>
      <c r="B5393" s="14">
        <v>68</v>
      </c>
      <c r="C5393" s="12" t="s">
        <v>5519</v>
      </c>
      <c r="E5393" t="str">
        <f t="shared" si="84"/>
        <v>68-CABRILLAS</v>
      </c>
    </row>
    <row r="5394" spans="1:5" x14ac:dyDescent="0.3">
      <c r="A5394" s="12">
        <v>37</v>
      </c>
      <c r="B5394" s="14">
        <v>69</v>
      </c>
      <c r="C5394" s="12" t="s">
        <v>5520</v>
      </c>
      <c r="E5394" t="str">
        <f t="shared" si="84"/>
        <v>69-CALVARRASA DE ABAJO</v>
      </c>
    </row>
    <row r="5395" spans="1:5" x14ac:dyDescent="0.3">
      <c r="A5395" s="12">
        <v>37</v>
      </c>
      <c r="B5395" s="14">
        <v>70</v>
      </c>
      <c r="C5395" s="12" t="s">
        <v>5521</v>
      </c>
      <c r="E5395" t="str">
        <f t="shared" si="84"/>
        <v>70-CALVARRASA DE ARRIBA</v>
      </c>
    </row>
    <row r="5396" spans="1:5" x14ac:dyDescent="0.3">
      <c r="A5396" s="12">
        <v>37</v>
      </c>
      <c r="B5396" s="14">
        <v>71</v>
      </c>
      <c r="C5396" s="12" t="s">
        <v>5522</v>
      </c>
      <c r="E5396" t="str">
        <f t="shared" si="84"/>
        <v>71-CALZADA DE BEJAR, LA</v>
      </c>
    </row>
    <row r="5397" spans="1:5" x14ac:dyDescent="0.3">
      <c r="A5397" s="12">
        <v>37</v>
      </c>
      <c r="B5397" s="14">
        <v>72</v>
      </c>
      <c r="C5397" s="12" t="s">
        <v>5523</v>
      </c>
      <c r="E5397" t="str">
        <f t="shared" si="84"/>
        <v>72-CALZADA DE DON DIEGO</v>
      </c>
    </row>
    <row r="5398" spans="1:5" x14ac:dyDescent="0.3">
      <c r="A5398" s="12">
        <v>37</v>
      </c>
      <c r="B5398" s="14">
        <v>73</v>
      </c>
      <c r="C5398" s="12" t="s">
        <v>5524</v>
      </c>
      <c r="E5398" t="str">
        <f t="shared" si="84"/>
        <v>73-CALZADA DE VALDUNCIEL</v>
      </c>
    </row>
    <row r="5399" spans="1:5" x14ac:dyDescent="0.3">
      <c r="A5399" s="12">
        <v>37</v>
      </c>
      <c r="B5399" s="14">
        <v>74</v>
      </c>
      <c r="C5399" s="12" t="s">
        <v>5525</v>
      </c>
      <c r="E5399" t="str">
        <f t="shared" si="84"/>
        <v>74-CAMPILLO DE AZABA</v>
      </c>
    </row>
    <row r="5400" spans="1:5" x14ac:dyDescent="0.3">
      <c r="A5400" s="12">
        <v>37</v>
      </c>
      <c r="B5400" s="14">
        <v>77</v>
      </c>
      <c r="C5400" s="12" t="s">
        <v>5526</v>
      </c>
      <c r="E5400" t="str">
        <f t="shared" si="84"/>
        <v>77-CAMPO DE PEÑARANDA, EL</v>
      </c>
    </row>
    <row r="5401" spans="1:5" x14ac:dyDescent="0.3">
      <c r="A5401" s="12">
        <v>37</v>
      </c>
      <c r="B5401" s="14">
        <v>78</v>
      </c>
      <c r="C5401" s="12" t="s">
        <v>5527</v>
      </c>
      <c r="E5401" t="str">
        <f t="shared" si="84"/>
        <v>78-CANDELARIO</v>
      </c>
    </row>
    <row r="5402" spans="1:5" x14ac:dyDescent="0.3">
      <c r="A5402" s="12">
        <v>37</v>
      </c>
      <c r="B5402" s="14">
        <v>79</v>
      </c>
      <c r="C5402" s="12" t="s">
        <v>5528</v>
      </c>
      <c r="E5402" t="str">
        <f t="shared" si="84"/>
        <v>79-CANILLAS DE ABAJO</v>
      </c>
    </row>
    <row r="5403" spans="1:5" x14ac:dyDescent="0.3">
      <c r="A5403" s="12">
        <v>37</v>
      </c>
      <c r="B5403" s="14">
        <v>80</v>
      </c>
      <c r="C5403" s="12" t="s">
        <v>5529</v>
      </c>
      <c r="E5403" t="str">
        <f t="shared" si="84"/>
        <v>80-CANTAGALLO</v>
      </c>
    </row>
    <row r="5404" spans="1:5" x14ac:dyDescent="0.3">
      <c r="A5404" s="12">
        <v>37</v>
      </c>
      <c r="B5404" s="14">
        <v>81</v>
      </c>
      <c r="C5404" s="12" t="s">
        <v>5530</v>
      </c>
      <c r="E5404" t="str">
        <f t="shared" si="84"/>
        <v>81-CANTALAPIEDRA</v>
      </c>
    </row>
    <row r="5405" spans="1:5" x14ac:dyDescent="0.3">
      <c r="A5405" s="12">
        <v>37</v>
      </c>
      <c r="B5405" s="14">
        <v>82</v>
      </c>
      <c r="C5405" s="12" t="s">
        <v>5531</v>
      </c>
      <c r="E5405" t="str">
        <f t="shared" si="84"/>
        <v>82-CANTALPINO</v>
      </c>
    </row>
    <row r="5406" spans="1:5" x14ac:dyDescent="0.3">
      <c r="A5406" s="12">
        <v>37</v>
      </c>
      <c r="B5406" s="14">
        <v>83</v>
      </c>
      <c r="C5406" s="12" t="s">
        <v>5532</v>
      </c>
      <c r="E5406" t="str">
        <f t="shared" si="84"/>
        <v>83-CANTARACILLO</v>
      </c>
    </row>
    <row r="5407" spans="1:5" x14ac:dyDescent="0.3">
      <c r="A5407" s="12">
        <v>37</v>
      </c>
      <c r="B5407" s="14">
        <v>85</v>
      </c>
      <c r="C5407" s="12" t="s">
        <v>5533</v>
      </c>
      <c r="E5407" t="str">
        <f t="shared" si="84"/>
        <v>85-CARBAJOSA DE LA SAGRADA</v>
      </c>
    </row>
    <row r="5408" spans="1:5" x14ac:dyDescent="0.3">
      <c r="A5408" s="12">
        <v>37</v>
      </c>
      <c r="B5408" s="14">
        <v>86</v>
      </c>
      <c r="C5408" s="12" t="s">
        <v>5534</v>
      </c>
      <c r="E5408" t="str">
        <f t="shared" si="84"/>
        <v>86-CARPIO DE AZABA</v>
      </c>
    </row>
    <row r="5409" spans="1:5" x14ac:dyDescent="0.3">
      <c r="A5409" s="12">
        <v>37</v>
      </c>
      <c r="B5409" s="14">
        <v>87</v>
      </c>
      <c r="C5409" s="12" t="s">
        <v>5535</v>
      </c>
      <c r="E5409" t="str">
        <f t="shared" si="84"/>
        <v>87-CARRASCAL DE BARREGAS</v>
      </c>
    </row>
    <row r="5410" spans="1:5" x14ac:dyDescent="0.3">
      <c r="A5410" s="12">
        <v>37</v>
      </c>
      <c r="B5410" s="14">
        <v>88</v>
      </c>
      <c r="C5410" s="12" t="s">
        <v>5536</v>
      </c>
      <c r="E5410" t="str">
        <f t="shared" si="84"/>
        <v>88-CARRASCAL DEL OBISPO</v>
      </c>
    </row>
    <row r="5411" spans="1:5" x14ac:dyDescent="0.3">
      <c r="A5411" s="12">
        <v>37</v>
      </c>
      <c r="B5411" s="14">
        <v>89</v>
      </c>
      <c r="C5411" s="12" t="s">
        <v>5537</v>
      </c>
      <c r="E5411" t="str">
        <f t="shared" si="84"/>
        <v>89-CASAFRANCA</v>
      </c>
    </row>
    <row r="5412" spans="1:5" x14ac:dyDescent="0.3">
      <c r="A5412" s="12">
        <v>37</v>
      </c>
      <c r="B5412" s="14">
        <v>90</v>
      </c>
      <c r="C5412" s="12" t="s">
        <v>5538</v>
      </c>
      <c r="E5412" t="str">
        <f t="shared" si="84"/>
        <v>90-CASAS DEL CONDE, LAS</v>
      </c>
    </row>
    <row r="5413" spans="1:5" x14ac:dyDescent="0.3">
      <c r="A5413" s="12">
        <v>37</v>
      </c>
      <c r="B5413" s="14">
        <v>91</v>
      </c>
      <c r="C5413" s="12" t="s">
        <v>5539</v>
      </c>
      <c r="E5413" t="str">
        <f t="shared" si="84"/>
        <v>91-CASILLAS DE FLORES</v>
      </c>
    </row>
    <row r="5414" spans="1:5" x14ac:dyDescent="0.3">
      <c r="A5414" s="12">
        <v>37</v>
      </c>
      <c r="B5414" s="14">
        <v>92</v>
      </c>
      <c r="C5414" s="12" t="s">
        <v>5540</v>
      </c>
      <c r="E5414" t="str">
        <f t="shared" si="84"/>
        <v>92-CASTELLANOS DE MORISCOS</v>
      </c>
    </row>
    <row r="5415" spans="1:5" x14ac:dyDescent="0.3">
      <c r="A5415" s="12">
        <v>37</v>
      </c>
      <c r="B5415" s="14">
        <v>96</v>
      </c>
      <c r="C5415" s="12" t="s">
        <v>5541</v>
      </c>
      <c r="E5415" t="str">
        <f t="shared" si="84"/>
        <v>96-CASTILLEJO DE MARTIN VIEJO</v>
      </c>
    </row>
    <row r="5416" spans="1:5" x14ac:dyDescent="0.3">
      <c r="A5416" s="12">
        <v>37</v>
      </c>
      <c r="B5416" s="14">
        <v>97</v>
      </c>
      <c r="C5416" s="12" t="s">
        <v>5542</v>
      </c>
      <c r="E5416" t="str">
        <f t="shared" si="84"/>
        <v>97-CASTRAZ</v>
      </c>
    </row>
    <row r="5417" spans="1:5" x14ac:dyDescent="0.3">
      <c r="A5417" s="12">
        <v>37</v>
      </c>
      <c r="B5417" s="14">
        <v>98</v>
      </c>
      <c r="C5417" s="12" t="s">
        <v>5543</v>
      </c>
      <c r="E5417" t="str">
        <f t="shared" si="84"/>
        <v>98-CEPEDA</v>
      </c>
    </row>
    <row r="5418" spans="1:5" x14ac:dyDescent="0.3">
      <c r="A5418" s="12">
        <v>37</v>
      </c>
      <c r="B5418" s="14">
        <v>99</v>
      </c>
      <c r="C5418" s="12" t="s">
        <v>5544</v>
      </c>
      <c r="E5418" t="str">
        <f t="shared" si="84"/>
        <v>99-CERECEDA DE LA SIERRA</v>
      </c>
    </row>
    <row r="5419" spans="1:5" x14ac:dyDescent="0.3">
      <c r="A5419" s="12">
        <v>37</v>
      </c>
      <c r="B5419" s="14">
        <v>100</v>
      </c>
      <c r="C5419" s="12" t="s">
        <v>5545</v>
      </c>
      <c r="E5419" t="str">
        <f t="shared" si="84"/>
        <v>100-CEREZAL DE PEÑAHORCADA</v>
      </c>
    </row>
    <row r="5420" spans="1:5" x14ac:dyDescent="0.3">
      <c r="A5420" s="12">
        <v>37</v>
      </c>
      <c r="B5420" s="14">
        <v>101</v>
      </c>
      <c r="C5420" s="12" t="s">
        <v>5546</v>
      </c>
      <c r="E5420" t="str">
        <f t="shared" si="84"/>
        <v>101-CERRALBO</v>
      </c>
    </row>
    <row r="5421" spans="1:5" x14ac:dyDescent="0.3">
      <c r="A5421" s="12">
        <v>37</v>
      </c>
      <c r="B5421" s="14">
        <v>102</v>
      </c>
      <c r="C5421" s="12" t="s">
        <v>5547</v>
      </c>
      <c r="E5421" t="str">
        <f t="shared" si="84"/>
        <v>102-CERRO, EL</v>
      </c>
    </row>
    <row r="5422" spans="1:5" x14ac:dyDescent="0.3">
      <c r="A5422" s="12">
        <v>37</v>
      </c>
      <c r="B5422" s="14">
        <v>103</v>
      </c>
      <c r="C5422" s="12" t="s">
        <v>5548</v>
      </c>
      <c r="E5422" t="str">
        <f t="shared" si="84"/>
        <v>103-CESPEDOSA DE TORMES</v>
      </c>
    </row>
    <row r="5423" spans="1:5" x14ac:dyDescent="0.3">
      <c r="A5423" s="12">
        <v>37</v>
      </c>
      <c r="B5423" s="14">
        <v>104</v>
      </c>
      <c r="C5423" s="12" t="s">
        <v>5549</v>
      </c>
      <c r="E5423" t="str">
        <f t="shared" si="84"/>
        <v>104-CILLEROS DE LA BASTIDA</v>
      </c>
    </row>
    <row r="5424" spans="1:5" x14ac:dyDescent="0.3">
      <c r="A5424" s="12">
        <v>37</v>
      </c>
      <c r="B5424" s="14">
        <v>106</v>
      </c>
      <c r="C5424" s="12" t="s">
        <v>5550</v>
      </c>
      <c r="E5424" t="str">
        <f t="shared" si="84"/>
        <v>106-CIPEREZ</v>
      </c>
    </row>
    <row r="5425" spans="1:5" x14ac:dyDescent="0.3">
      <c r="A5425" s="12">
        <v>37</v>
      </c>
      <c r="B5425" s="14">
        <v>107</v>
      </c>
      <c r="C5425" s="12" t="s">
        <v>5551</v>
      </c>
      <c r="E5425" t="str">
        <f t="shared" si="84"/>
        <v>107-CIUDAD RODRIGO</v>
      </c>
    </row>
    <row r="5426" spans="1:5" x14ac:dyDescent="0.3">
      <c r="A5426" s="12">
        <v>37</v>
      </c>
      <c r="B5426" s="14">
        <v>108</v>
      </c>
      <c r="C5426" s="12" t="s">
        <v>5552</v>
      </c>
      <c r="E5426" t="str">
        <f t="shared" si="84"/>
        <v>108-COCA DE ALBA</v>
      </c>
    </row>
    <row r="5427" spans="1:5" x14ac:dyDescent="0.3">
      <c r="A5427" s="12">
        <v>37</v>
      </c>
      <c r="B5427" s="14">
        <v>109</v>
      </c>
      <c r="C5427" s="12" t="s">
        <v>5553</v>
      </c>
      <c r="E5427" t="str">
        <f t="shared" si="84"/>
        <v>109-COLMENAR DE MONTEMAYOR</v>
      </c>
    </row>
    <row r="5428" spans="1:5" x14ac:dyDescent="0.3">
      <c r="A5428" s="12">
        <v>37</v>
      </c>
      <c r="B5428" s="14">
        <v>110</v>
      </c>
      <c r="C5428" s="12" t="s">
        <v>5554</v>
      </c>
      <c r="E5428" t="str">
        <f t="shared" si="84"/>
        <v>110-CORDOVILLA</v>
      </c>
    </row>
    <row r="5429" spans="1:5" x14ac:dyDescent="0.3">
      <c r="A5429" s="12">
        <v>37</v>
      </c>
      <c r="B5429" s="14">
        <v>112</v>
      </c>
      <c r="C5429" s="12" t="s">
        <v>5555</v>
      </c>
      <c r="E5429" t="str">
        <f t="shared" si="84"/>
        <v>112-CRISTOBAL</v>
      </c>
    </row>
    <row r="5430" spans="1:5" x14ac:dyDescent="0.3">
      <c r="A5430" s="12">
        <v>37</v>
      </c>
      <c r="B5430" s="14">
        <v>113</v>
      </c>
      <c r="C5430" s="12" t="s">
        <v>5556</v>
      </c>
      <c r="E5430" t="str">
        <f t="shared" si="84"/>
        <v>113-CUBO DE DON SANCHO, EL</v>
      </c>
    </row>
    <row r="5431" spans="1:5" x14ac:dyDescent="0.3">
      <c r="A5431" s="12">
        <v>37</v>
      </c>
      <c r="B5431" s="14">
        <v>114</v>
      </c>
      <c r="C5431" s="12" t="s">
        <v>5557</v>
      </c>
      <c r="E5431" t="str">
        <f t="shared" si="84"/>
        <v>114-CHAGARCIA MEDIANERO</v>
      </c>
    </row>
    <row r="5432" spans="1:5" x14ac:dyDescent="0.3">
      <c r="A5432" s="12">
        <v>37</v>
      </c>
      <c r="B5432" s="14">
        <v>115</v>
      </c>
      <c r="C5432" s="12" t="s">
        <v>5558</v>
      </c>
      <c r="E5432" t="str">
        <f t="shared" si="84"/>
        <v>115-DIOS LE GUARDE</v>
      </c>
    </row>
    <row r="5433" spans="1:5" x14ac:dyDescent="0.3">
      <c r="A5433" s="12">
        <v>37</v>
      </c>
      <c r="B5433" s="14">
        <v>116</v>
      </c>
      <c r="C5433" s="12" t="s">
        <v>5559</v>
      </c>
      <c r="E5433" t="str">
        <f t="shared" si="84"/>
        <v>116-DOÑINOS DE LEDESMA</v>
      </c>
    </row>
    <row r="5434" spans="1:5" x14ac:dyDescent="0.3">
      <c r="A5434" s="12">
        <v>37</v>
      </c>
      <c r="B5434" s="14">
        <v>117</v>
      </c>
      <c r="C5434" s="12" t="s">
        <v>5560</v>
      </c>
      <c r="E5434" t="str">
        <f t="shared" si="84"/>
        <v>117-DOÑINOS DE SALAMANCA</v>
      </c>
    </row>
    <row r="5435" spans="1:5" x14ac:dyDescent="0.3">
      <c r="A5435" s="12">
        <v>37</v>
      </c>
      <c r="B5435" s="14">
        <v>118</v>
      </c>
      <c r="C5435" s="12" t="s">
        <v>5561</v>
      </c>
      <c r="E5435" t="str">
        <f t="shared" si="84"/>
        <v>118-EJEME</v>
      </c>
    </row>
    <row r="5436" spans="1:5" x14ac:dyDescent="0.3">
      <c r="A5436" s="12">
        <v>37</v>
      </c>
      <c r="B5436" s="14">
        <v>119</v>
      </c>
      <c r="C5436" s="12" t="s">
        <v>5562</v>
      </c>
      <c r="E5436" t="str">
        <f t="shared" si="84"/>
        <v>119-ENCINA, LA</v>
      </c>
    </row>
    <row r="5437" spans="1:5" x14ac:dyDescent="0.3">
      <c r="A5437" s="12">
        <v>37</v>
      </c>
      <c r="B5437" s="14">
        <v>120</v>
      </c>
      <c r="C5437" s="12" t="s">
        <v>5563</v>
      </c>
      <c r="E5437" t="str">
        <f t="shared" si="84"/>
        <v>120-ENCINA DE SAN SILVESTRE</v>
      </c>
    </row>
    <row r="5438" spans="1:5" x14ac:dyDescent="0.3">
      <c r="A5438" s="12">
        <v>37</v>
      </c>
      <c r="B5438" s="14">
        <v>121</v>
      </c>
      <c r="C5438" s="12" t="s">
        <v>5564</v>
      </c>
      <c r="E5438" t="str">
        <f t="shared" si="84"/>
        <v>121-ENCINAS DE ABAJO</v>
      </c>
    </row>
    <row r="5439" spans="1:5" x14ac:dyDescent="0.3">
      <c r="A5439" s="12">
        <v>37</v>
      </c>
      <c r="B5439" s="14">
        <v>122</v>
      </c>
      <c r="C5439" s="12" t="s">
        <v>5565</v>
      </c>
      <c r="E5439" t="str">
        <f t="shared" si="84"/>
        <v>122-ENCINAS DE ARRIBA</v>
      </c>
    </row>
    <row r="5440" spans="1:5" x14ac:dyDescent="0.3">
      <c r="A5440" s="12">
        <v>37</v>
      </c>
      <c r="B5440" s="14">
        <v>123</v>
      </c>
      <c r="C5440" s="12" t="s">
        <v>5566</v>
      </c>
      <c r="E5440" t="str">
        <f t="shared" si="84"/>
        <v>123-ENCINASOLA DE LOS COMENDADORES</v>
      </c>
    </row>
    <row r="5441" spans="1:5" x14ac:dyDescent="0.3">
      <c r="A5441" s="12">
        <v>37</v>
      </c>
      <c r="B5441" s="14">
        <v>124</v>
      </c>
      <c r="C5441" s="12" t="s">
        <v>5567</v>
      </c>
      <c r="E5441" t="str">
        <f t="shared" si="84"/>
        <v>124-ENDRINAL</v>
      </c>
    </row>
    <row r="5442" spans="1:5" x14ac:dyDescent="0.3">
      <c r="A5442" s="12">
        <v>37</v>
      </c>
      <c r="B5442" s="14">
        <v>125</v>
      </c>
      <c r="C5442" s="12" t="s">
        <v>5568</v>
      </c>
      <c r="E5442" t="str">
        <f t="shared" si="84"/>
        <v>125-ESCURIAL DE LA SIERRA</v>
      </c>
    </row>
    <row r="5443" spans="1:5" x14ac:dyDescent="0.3">
      <c r="A5443" s="12">
        <v>37</v>
      </c>
      <c r="B5443" s="14">
        <v>126</v>
      </c>
      <c r="C5443" s="12" t="s">
        <v>5569</v>
      </c>
      <c r="E5443" t="str">
        <f t="shared" ref="E5443:E5506" si="85">CONCATENATE(B5443,"-",C5443)</f>
        <v>126-ESPADAÑA</v>
      </c>
    </row>
    <row r="5444" spans="1:5" x14ac:dyDescent="0.3">
      <c r="A5444" s="12">
        <v>37</v>
      </c>
      <c r="B5444" s="14">
        <v>127</v>
      </c>
      <c r="C5444" s="12" t="s">
        <v>5570</v>
      </c>
      <c r="E5444" t="str">
        <f t="shared" si="85"/>
        <v>127-ESPEJA</v>
      </c>
    </row>
    <row r="5445" spans="1:5" x14ac:dyDescent="0.3">
      <c r="A5445" s="12">
        <v>37</v>
      </c>
      <c r="B5445" s="14">
        <v>128</v>
      </c>
      <c r="C5445" s="12" t="s">
        <v>5571</v>
      </c>
      <c r="E5445" t="str">
        <f t="shared" si="85"/>
        <v>128-ESPINO DE LA ORBADA</v>
      </c>
    </row>
    <row r="5446" spans="1:5" x14ac:dyDescent="0.3">
      <c r="A5446" s="12">
        <v>37</v>
      </c>
      <c r="B5446" s="14">
        <v>129</v>
      </c>
      <c r="C5446" s="12" t="s">
        <v>5572</v>
      </c>
      <c r="E5446" t="str">
        <f t="shared" si="85"/>
        <v>129-FLORIDA DE LIEBANA</v>
      </c>
    </row>
    <row r="5447" spans="1:5" x14ac:dyDescent="0.3">
      <c r="A5447" s="12">
        <v>37</v>
      </c>
      <c r="B5447" s="14">
        <v>130</v>
      </c>
      <c r="C5447" s="12" t="s">
        <v>5573</v>
      </c>
      <c r="E5447" t="str">
        <f t="shared" si="85"/>
        <v>130-FORFOLEDA</v>
      </c>
    </row>
    <row r="5448" spans="1:5" x14ac:dyDescent="0.3">
      <c r="A5448" s="12">
        <v>37</v>
      </c>
      <c r="B5448" s="14">
        <v>131</v>
      </c>
      <c r="C5448" s="12" t="s">
        <v>5574</v>
      </c>
      <c r="E5448" t="str">
        <f t="shared" si="85"/>
        <v>131-FRADES DE LA SIERRA</v>
      </c>
    </row>
    <row r="5449" spans="1:5" x14ac:dyDescent="0.3">
      <c r="A5449" s="12">
        <v>37</v>
      </c>
      <c r="B5449" s="14">
        <v>132</v>
      </c>
      <c r="C5449" s="12" t="s">
        <v>5575</v>
      </c>
      <c r="E5449" t="str">
        <f t="shared" si="85"/>
        <v>132-FREGENEDA, LA</v>
      </c>
    </row>
    <row r="5450" spans="1:5" x14ac:dyDescent="0.3">
      <c r="A5450" s="12">
        <v>37</v>
      </c>
      <c r="B5450" s="14">
        <v>133</v>
      </c>
      <c r="C5450" s="12" t="s">
        <v>5576</v>
      </c>
      <c r="E5450" t="str">
        <f t="shared" si="85"/>
        <v>133-FRESNEDOSO</v>
      </c>
    </row>
    <row r="5451" spans="1:5" x14ac:dyDescent="0.3">
      <c r="A5451" s="12">
        <v>37</v>
      </c>
      <c r="B5451" s="14">
        <v>134</v>
      </c>
      <c r="C5451" s="12" t="s">
        <v>5577</v>
      </c>
      <c r="E5451" t="str">
        <f t="shared" si="85"/>
        <v>134-FRESNO ALHANDIGA</v>
      </c>
    </row>
    <row r="5452" spans="1:5" x14ac:dyDescent="0.3">
      <c r="A5452" s="12">
        <v>37</v>
      </c>
      <c r="B5452" s="14">
        <v>135</v>
      </c>
      <c r="C5452" s="12" t="s">
        <v>5578</v>
      </c>
      <c r="E5452" t="str">
        <f t="shared" si="85"/>
        <v>135-FUENTE DE SAN ESTEBAN, LA</v>
      </c>
    </row>
    <row r="5453" spans="1:5" x14ac:dyDescent="0.3">
      <c r="A5453" s="12">
        <v>37</v>
      </c>
      <c r="B5453" s="14">
        <v>136</v>
      </c>
      <c r="C5453" s="12" t="s">
        <v>5579</v>
      </c>
      <c r="E5453" t="str">
        <f t="shared" si="85"/>
        <v>136-FUENTEGUINALDO</v>
      </c>
    </row>
    <row r="5454" spans="1:5" x14ac:dyDescent="0.3">
      <c r="A5454" s="12">
        <v>37</v>
      </c>
      <c r="B5454" s="14">
        <v>137</v>
      </c>
      <c r="C5454" s="12" t="s">
        <v>5580</v>
      </c>
      <c r="E5454" t="str">
        <f t="shared" si="85"/>
        <v>137-FUENTELIANTE</v>
      </c>
    </row>
    <row r="5455" spans="1:5" x14ac:dyDescent="0.3">
      <c r="A5455" s="12">
        <v>37</v>
      </c>
      <c r="B5455" s="14">
        <v>138</v>
      </c>
      <c r="C5455" s="12" t="s">
        <v>5581</v>
      </c>
      <c r="E5455" t="str">
        <f t="shared" si="85"/>
        <v>138-FUENTERROBLE DE SALVATIERRA</v>
      </c>
    </row>
    <row r="5456" spans="1:5" x14ac:dyDescent="0.3">
      <c r="A5456" s="12">
        <v>37</v>
      </c>
      <c r="B5456" s="14">
        <v>139</v>
      </c>
      <c r="C5456" s="12" t="s">
        <v>5582</v>
      </c>
      <c r="E5456" t="str">
        <f t="shared" si="85"/>
        <v>139-FUENTES DE BEJAR</v>
      </c>
    </row>
    <row r="5457" spans="1:5" x14ac:dyDescent="0.3">
      <c r="A5457" s="12">
        <v>37</v>
      </c>
      <c r="B5457" s="14">
        <v>140</v>
      </c>
      <c r="C5457" s="12" t="s">
        <v>5583</v>
      </c>
      <c r="E5457" t="str">
        <f t="shared" si="85"/>
        <v>140-FUENTES DE OÑORO</v>
      </c>
    </row>
    <row r="5458" spans="1:5" x14ac:dyDescent="0.3">
      <c r="A5458" s="12">
        <v>37</v>
      </c>
      <c r="B5458" s="14">
        <v>141</v>
      </c>
      <c r="C5458" s="12" t="s">
        <v>5584</v>
      </c>
      <c r="E5458" t="str">
        <f t="shared" si="85"/>
        <v>141-GAJATES</v>
      </c>
    </row>
    <row r="5459" spans="1:5" x14ac:dyDescent="0.3">
      <c r="A5459" s="12">
        <v>37</v>
      </c>
      <c r="B5459" s="14">
        <v>142</v>
      </c>
      <c r="C5459" s="12" t="s">
        <v>5585</v>
      </c>
      <c r="E5459" t="str">
        <f t="shared" si="85"/>
        <v>142-GALINDO Y PERAHUY</v>
      </c>
    </row>
    <row r="5460" spans="1:5" x14ac:dyDescent="0.3">
      <c r="A5460" s="12">
        <v>37</v>
      </c>
      <c r="B5460" s="14">
        <v>143</v>
      </c>
      <c r="C5460" s="12" t="s">
        <v>5586</v>
      </c>
      <c r="E5460" t="str">
        <f t="shared" si="85"/>
        <v>143-GALINDUSTE</v>
      </c>
    </row>
    <row r="5461" spans="1:5" x14ac:dyDescent="0.3">
      <c r="A5461" s="12">
        <v>37</v>
      </c>
      <c r="B5461" s="14">
        <v>144</v>
      </c>
      <c r="C5461" s="12" t="s">
        <v>5587</v>
      </c>
      <c r="E5461" t="str">
        <f t="shared" si="85"/>
        <v>144-GALISANCHO</v>
      </c>
    </row>
    <row r="5462" spans="1:5" x14ac:dyDescent="0.3">
      <c r="A5462" s="12">
        <v>37</v>
      </c>
      <c r="B5462" s="14">
        <v>145</v>
      </c>
      <c r="C5462" s="12" t="s">
        <v>5588</v>
      </c>
      <c r="E5462" t="str">
        <f t="shared" si="85"/>
        <v>145-GALLEGOS DE ARGAÑAN</v>
      </c>
    </row>
    <row r="5463" spans="1:5" x14ac:dyDescent="0.3">
      <c r="A5463" s="12">
        <v>37</v>
      </c>
      <c r="B5463" s="14">
        <v>146</v>
      </c>
      <c r="C5463" s="12" t="s">
        <v>5589</v>
      </c>
      <c r="E5463" t="str">
        <f t="shared" si="85"/>
        <v>146-GALLEGOS DE SOLMIRON</v>
      </c>
    </row>
    <row r="5464" spans="1:5" x14ac:dyDescent="0.3">
      <c r="A5464" s="12">
        <v>37</v>
      </c>
      <c r="B5464" s="14">
        <v>147</v>
      </c>
      <c r="C5464" s="12" t="s">
        <v>5590</v>
      </c>
      <c r="E5464" t="str">
        <f t="shared" si="85"/>
        <v>147-GARCIBUEY</v>
      </c>
    </row>
    <row r="5465" spans="1:5" x14ac:dyDescent="0.3">
      <c r="A5465" s="12">
        <v>37</v>
      </c>
      <c r="B5465" s="14">
        <v>148</v>
      </c>
      <c r="C5465" s="12" t="s">
        <v>5591</v>
      </c>
      <c r="E5465" t="str">
        <f t="shared" si="85"/>
        <v>148-GARCIHERNANDEZ</v>
      </c>
    </row>
    <row r="5466" spans="1:5" x14ac:dyDescent="0.3">
      <c r="A5466" s="12">
        <v>37</v>
      </c>
      <c r="B5466" s="14">
        <v>149</v>
      </c>
      <c r="C5466" s="12" t="s">
        <v>5592</v>
      </c>
      <c r="E5466" t="str">
        <f t="shared" si="85"/>
        <v>149-GARCIRREY</v>
      </c>
    </row>
    <row r="5467" spans="1:5" x14ac:dyDescent="0.3">
      <c r="A5467" s="12">
        <v>37</v>
      </c>
      <c r="B5467" s="14">
        <v>150</v>
      </c>
      <c r="C5467" s="12" t="s">
        <v>5593</v>
      </c>
      <c r="E5467" t="str">
        <f t="shared" si="85"/>
        <v>150-GEJUELO DEL BARRO</v>
      </c>
    </row>
    <row r="5468" spans="1:5" x14ac:dyDescent="0.3">
      <c r="A5468" s="12">
        <v>37</v>
      </c>
      <c r="B5468" s="14">
        <v>151</v>
      </c>
      <c r="C5468" s="12" t="s">
        <v>5594</v>
      </c>
      <c r="E5468" t="str">
        <f t="shared" si="85"/>
        <v>151-GOLPEJAS</v>
      </c>
    </row>
    <row r="5469" spans="1:5" x14ac:dyDescent="0.3">
      <c r="A5469" s="12">
        <v>37</v>
      </c>
      <c r="B5469" s="14">
        <v>152</v>
      </c>
      <c r="C5469" s="12" t="s">
        <v>5595</v>
      </c>
      <c r="E5469" t="str">
        <f t="shared" si="85"/>
        <v>152-GOMECELLO</v>
      </c>
    </row>
    <row r="5470" spans="1:5" x14ac:dyDescent="0.3">
      <c r="A5470" s="12">
        <v>37</v>
      </c>
      <c r="B5470" s="14">
        <v>154</v>
      </c>
      <c r="C5470" s="12" t="s">
        <v>5596</v>
      </c>
      <c r="E5470" t="str">
        <f t="shared" si="85"/>
        <v>154-GUADRAMIRO</v>
      </c>
    </row>
    <row r="5471" spans="1:5" x14ac:dyDescent="0.3">
      <c r="A5471" s="12">
        <v>37</v>
      </c>
      <c r="B5471" s="14">
        <v>155</v>
      </c>
      <c r="C5471" s="12" t="s">
        <v>5597</v>
      </c>
      <c r="E5471" t="str">
        <f t="shared" si="85"/>
        <v>155-GUIJO DE AVILA</v>
      </c>
    </row>
    <row r="5472" spans="1:5" x14ac:dyDescent="0.3">
      <c r="A5472" s="12">
        <v>37</v>
      </c>
      <c r="B5472" s="14">
        <v>156</v>
      </c>
      <c r="C5472" s="12" t="s">
        <v>5598</v>
      </c>
      <c r="E5472" t="str">
        <f t="shared" si="85"/>
        <v>156-GUIJUELO</v>
      </c>
    </row>
    <row r="5473" spans="1:5" x14ac:dyDescent="0.3">
      <c r="A5473" s="12">
        <v>37</v>
      </c>
      <c r="B5473" s="14">
        <v>157</v>
      </c>
      <c r="C5473" s="12" t="s">
        <v>5599</v>
      </c>
      <c r="E5473" t="str">
        <f t="shared" si="85"/>
        <v>157-HERGUIJUELA DE CIUDAD RODRIGO</v>
      </c>
    </row>
    <row r="5474" spans="1:5" x14ac:dyDescent="0.3">
      <c r="A5474" s="12">
        <v>37</v>
      </c>
      <c r="B5474" s="14">
        <v>158</v>
      </c>
      <c r="C5474" s="12" t="s">
        <v>5600</v>
      </c>
      <c r="E5474" t="str">
        <f t="shared" si="85"/>
        <v>158-HERGUIJUELA DE LA SIERRA</v>
      </c>
    </row>
    <row r="5475" spans="1:5" x14ac:dyDescent="0.3">
      <c r="A5475" s="12">
        <v>37</v>
      </c>
      <c r="B5475" s="14">
        <v>159</v>
      </c>
      <c r="C5475" s="12" t="s">
        <v>5601</v>
      </c>
      <c r="E5475" t="str">
        <f t="shared" si="85"/>
        <v>159-HERGUIJUELA DEL CAMPO</v>
      </c>
    </row>
    <row r="5476" spans="1:5" x14ac:dyDescent="0.3">
      <c r="A5476" s="12">
        <v>37</v>
      </c>
      <c r="B5476" s="14">
        <v>160</v>
      </c>
      <c r="C5476" s="12" t="s">
        <v>5602</v>
      </c>
      <c r="E5476" t="str">
        <f t="shared" si="85"/>
        <v>160-HINOJOSA DE DUERO</v>
      </c>
    </row>
    <row r="5477" spans="1:5" x14ac:dyDescent="0.3">
      <c r="A5477" s="12">
        <v>37</v>
      </c>
      <c r="B5477" s="14">
        <v>161</v>
      </c>
      <c r="C5477" s="12" t="s">
        <v>5603</v>
      </c>
      <c r="E5477" t="str">
        <f t="shared" si="85"/>
        <v>161-HORCAJO DE MONTEMAYOR</v>
      </c>
    </row>
    <row r="5478" spans="1:5" x14ac:dyDescent="0.3">
      <c r="A5478" s="12">
        <v>37</v>
      </c>
      <c r="B5478" s="14">
        <v>162</v>
      </c>
      <c r="C5478" s="12" t="s">
        <v>5604</v>
      </c>
      <c r="E5478" t="str">
        <f t="shared" si="85"/>
        <v>162-HORCAJO MEDIANERO</v>
      </c>
    </row>
    <row r="5479" spans="1:5" x14ac:dyDescent="0.3">
      <c r="A5479" s="12">
        <v>37</v>
      </c>
      <c r="B5479" s="14">
        <v>163</v>
      </c>
      <c r="C5479" s="12" t="s">
        <v>5605</v>
      </c>
      <c r="E5479" t="str">
        <f t="shared" si="85"/>
        <v>163-HOYA, LA</v>
      </c>
    </row>
    <row r="5480" spans="1:5" x14ac:dyDescent="0.3">
      <c r="A5480" s="12">
        <v>37</v>
      </c>
      <c r="B5480" s="14">
        <v>164</v>
      </c>
      <c r="C5480" s="12" t="s">
        <v>5606</v>
      </c>
      <c r="E5480" t="str">
        <f t="shared" si="85"/>
        <v>164-HUERTA</v>
      </c>
    </row>
    <row r="5481" spans="1:5" x14ac:dyDescent="0.3">
      <c r="A5481" s="12">
        <v>37</v>
      </c>
      <c r="B5481" s="14">
        <v>165</v>
      </c>
      <c r="C5481" s="12" t="s">
        <v>5607</v>
      </c>
      <c r="E5481" t="str">
        <f t="shared" si="85"/>
        <v>165-IRUELOS</v>
      </c>
    </row>
    <row r="5482" spans="1:5" x14ac:dyDescent="0.3">
      <c r="A5482" s="12">
        <v>37</v>
      </c>
      <c r="B5482" s="14">
        <v>166</v>
      </c>
      <c r="C5482" s="12" t="s">
        <v>5608</v>
      </c>
      <c r="E5482" t="str">
        <f t="shared" si="85"/>
        <v>166-ITUERO DE AZABA</v>
      </c>
    </row>
    <row r="5483" spans="1:5" x14ac:dyDescent="0.3">
      <c r="A5483" s="12">
        <v>37</v>
      </c>
      <c r="B5483" s="14">
        <v>167</v>
      </c>
      <c r="C5483" s="12" t="s">
        <v>5609</v>
      </c>
      <c r="E5483" t="str">
        <f t="shared" si="85"/>
        <v>167-JUZBADO</v>
      </c>
    </row>
    <row r="5484" spans="1:5" x14ac:dyDescent="0.3">
      <c r="A5484" s="12">
        <v>37</v>
      </c>
      <c r="B5484" s="14">
        <v>168</v>
      </c>
      <c r="C5484" s="12" t="s">
        <v>5610</v>
      </c>
      <c r="E5484" t="str">
        <f t="shared" si="85"/>
        <v>168-LAGUNILLA</v>
      </c>
    </row>
    <row r="5485" spans="1:5" x14ac:dyDescent="0.3">
      <c r="A5485" s="12">
        <v>37</v>
      </c>
      <c r="B5485" s="14">
        <v>169</v>
      </c>
      <c r="C5485" s="12" t="s">
        <v>5611</v>
      </c>
      <c r="E5485" t="str">
        <f t="shared" si="85"/>
        <v>169-LARRODRIGO</v>
      </c>
    </row>
    <row r="5486" spans="1:5" x14ac:dyDescent="0.3">
      <c r="A5486" s="12">
        <v>37</v>
      </c>
      <c r="B5486" s="14">
        <v>170</v>
      </c>
      <c r="C5486" s="12" t="s">
        <v>5612</v>
      </c>
      <c r="E5486" t="str">
        <f t="shared" si="85"/>
        <v>170-LEDESMA</v>
      </c>
    </row>
    <row r="5487" spans="1:5" x14ac:dyDescent="0.3">
      <c r="A5487" s="12">
        <v>37</v>
      </c>
      <c r="B5487" s="14">
        <v>171</v>
      </c>
      <c r="C5487" s="12" t="s">
        <v>5613</v>
      </c>
      <c r="E5487" t="str">
        <f t="shared" si="85"/>
        <v>171-LEDRADA</v>
      </c>
    </row>
    <row r="5488" spans="1:5" x14ac:dyDescent="0.3">
      <c r="A5488" s="12">
        <v>37</v>
      </c>
      <c r="B5488" s="14">
        <v>172</v>
      </c>
      <c r="C5488" s="12" t="s">
        <v>5614</v>
      </c>
      <c r="E5488" t="str">
        <f t="shared" si="85"/>
        <v>172-LINARES DE RIOFRIO</v>
      </c>
    </row>
    <row r="5489" spans="1:5" x14ac:dyDescent="0.3">
      <c r="A5489" s="12">
        <v>37</v>
      </c>
      <c r="B5489" s="14">
        <v>173</v>
      </c>
      <c r="C5489" s="12" t="s">
        <v>5615</v>
      </c>
      <c r="E5489" t="str">
        <f t="shared" si="85"/>
        <v>173-LUMBRALES</v>
      </c>
    </row>
    <row r="5490" spans="1:5" x14ac:dyDescent="0.3">
      <c r="A5490" s="12">
        <v>37</v>
      </c>
      <c r="B5490" s="14">
        <v>174</v>
      </c>
      <c r="C5490" s="12" t="s">
        <v>5616</v>
      </c>
      <c r="E5490" t="str">
        <f t="shared" si="85"/>
        <v>174-MACOTERA</v>
      </c>
    </row>
    <row r="5491" spans="1:5" x14ac:dyDescent="0.3">
      <c r="A5491" s="12">
        <v>37</v>
      </c>
      <c r="B5491" s="14">
        <v>175</v>
      </c>
      <c r="C5491" s="12" t="s">
        <v>5617</v>
      </c>
      <c r="E5491" t="str">
        <f t="shared" si="85"/>
        <v>175-MACHACON</v>
      </c>
    </row>
    <row r="5492" spans="1:5" x14ac:dyDescent="0.3">
      <c r="A5492" s="12">
        <v>37</v>
      </c>
      <c r="B5492" s="14">
        <v>176</v>
      </c>
      <c r="C5492" s="12" t="s">
        <v>5618</v>
      </c>
      <c r="E5492" t="str">
        <f t="shared" si="85"/>
        <v>176-MADROÑAL</v>
      </c>
    </row>
    <row r="5493" spans="1:5" x14ac:dyDescent="0.3">
      <c r="A5493" s="12">
        <v>37</v>
      </c>
      <c r="B5493" s="14">
        <v>177</v>
      </c>
      <c r="C5493" s="12" t="s">
        <v>5619</v>
      </c>
      <c r="E5493" t="str">
        <f t="shared" si="85"/>
        <v>177-MAILLO, EL</v>
      </c>
    </row>
    <row r="5494" spans="1:5" x14ac:dyDescent="0.3">
      <c r="A5494" s="12">
        <v>37</v>
      </c>
      <c r="B5494" s="14">
        <v>178</v>
      </c>
      <c r="C5494" s="12" t="s">
        <v>5620</v>
      </c>
      <c r="E5494" t="str">
        <f t="shared" si="85"/>
        <v>178-MALPARTIDA</v>
      </c>
    </row>
    <row r="5495" spans="1:5" x14ac:dyDescent="0.3">
      <c r="A5495" s="12">
        <v>37</v>
      </c>
      <c r="B5495" s="14">
        <v>179</v>
      </c>
      <c r="C5495" s="12" t="s">
        <v>5621</v>
      </c>
      <c r="E5495" t="str">
        <f t="shared" si="85"/>
        <v>179-MANCERA DE ABAJO</v>
      </c>
    </row>
    <row r="5496" spans="1:5" x14ac:dyDescent="0.3">
      <c r="A5496" s="12">
        <v>37</v>
      </c>
      <c r="B5496" s="14">
        <v>180</v>
      </c>
      <c r="C5496" s="12" t="s">
        <v>5622</v>
      </c>
      <c r="E5496" t="str">
        <f t="shared" si="85"/>
        <v>180-MANZANO, EL</v>
      </c>
    </row>
    <row r="5497" spans="1:5" x14ac:dyDescent="0.3">
      <c r="A5497" s="12">
        <v>37</v>
      </c>
      <c r="B5497" s="14">
        <v>181</v>
      </c>
      <c r="C5497" s="12" t="s">
        <v>5623</v>
      </c>
      <c r="E5497" t="str">
        <f t="shared" si="85"/>
        <v>181-MARTIAGO</v>
      </c>
    </row>
    <row r="5498" spans="1:5" x14ac:dyDescent="0.3">
      <c r="A5498" s="12">
        <v>37</v>
      </c>
      <c r="B5498" s="14">
        <v>182</v>
      </c>
      <c r="C5498" s="12" t="s">
        <v>5624</v>
      </c>
      <c r="E5498" t="str">
        <f t="shared" si="85"/>
        <v>182-MARTINAMOR</v>
      </c>
    </row>
    <row r="5499" spans="1:5" x14ac:dyDescent="0.3">
      <c r="A5499" s="12">
        <v>37</v>
      </c>
      <c r="B5499" s="14">
        <v>183</v>
      </c>
      <c r="C5499" s="12" t="s">
        <v>5625</v>
      </c>
      <c r="E5499" t="str">
        <f t="shared" si="85"/>
        <v>183-MARTIN DE YELTES</v>
      </c>
    </row>
    <row r="5500" spans="1:5" x14ac:dyDescent="0.3">
      <c r="A5500" s="12">
        <v>37</v>
      </c>
      <c r="B5500" s="14">
        <v>184</v>
      </c>
      <c r="C5500" s="12" t="s">
        <v>5626</v>
      </c>
      <c r="E5500" t="str">
        <f t="shared" si="85"/>
        <v>184-MASUECO</v>
      </c>
    </row>
    <row r="5501" spans="1:5" x14ac:dyDescent="0.3">
      <c r="A5501" s="12">
        <v>37</v>
      </c>
      <c r="B5501" s="14">
        <v>185</v>
      </c>
      <c r="C5501" s="12" t="s">
        <v>5627</v>
      </c>
      <c r="E5501" t="str">
        <f t="shared" si="85"/>
        <v>185-CASTELLANOS DE VILLIQUERA</v>
      </c>
    </row>
    <row r="5502" spans="1:5" x14ac:dyDescent="0.3">
      <c r="A5502" s="12">
        <v>37</v>
      </c>
      <c r="B5502" s="14">
        <v>186</v>
      </c>
      <c r="C5502" s="12" t="s">
        <v>5628</v>
      </c>
      <c r="E5502" t="str">
        <f t="shared" si="85"/>
        <v>186-MATA DE LEDESMA, LA</v>
      </c>
    </row>
    <row r="5503" spans="1:5" x14ac:dyDescent="0.3">
      <c r="A5503" s="12">
        <v>37</v>
      </c>
      <c r="B5503" s="14">
        <v>187</v>
      </c>
      <c r="C5503" s="12" t="s">
        <v>5629</v>
      </c>
      <c r="E5503" t="str">
        <f t="shared" si="85"/>
        <v>187-MATILLA DE LOS CAÑOS DEL RIO</v>
      </c>
    </row>
    <row r="5504" spans="1:5" x14ac:dyDescent="0.3">
      <c r="A5504" s="12">
        <v>37</v>
      </c>
      <c r="B5504" s="14">
        <v>188</v>
      </c>
      <c r="C5504" s="12" t="s">
        <v>5630</v>
      </c>
      <c r="E5504" t="str">
        <f t="shared" si="85"/>
        <v>188-MAYA, LA</v>
      </c>
    </row>
    <row r="5505" spans="1:5" x14ac:dyDescent="0.3">
      <c r="A5505" s="12">
        <v>37</v>
      </c>
      <c r="B5505" s="14">
        <v>189</v>
      </c>
      <c r="C5505" s="12" t="s">
        <v>5631</v>
      </c>
      <c r="E5505" t="str">
        <f t="shared" si="85"/>
        <v>189-MEMBRIBE DE LA SIERRA</v>
      </c>
    </row>
    <row r="5506" spans="1:5" x14ac:dyDescent="0.3">
      <c r="A5506" s="12">
        <v>37</v>
      </c>
      <c r="B5506" s="14">
        <v>190</v>
      </c>
      <c r="C5506" s="12" t="s">
        <v>5632</v>
      </c>
      <c r="E5506" t="str">
        <f t="shared" si="85"/>
        <v>190-MIEZA</v>
      </c>
    </row>
    <row r="5507" spans="1:5" x14ac:dyDescent="0.3">
      <c r="A5507" s="12">
        <v>37</v>
      </c>
      <c r="B5507" s="14">
        <v>191</v>
      </c>
      <c r="C5507" s="12" t="s">
        <v>5633</v>
      </c>
      <c r="E5507" t="str">
        <f t="shared" ref="E5507:E5570" si="86">CONCATENATE(B5507,"-",C5507)</f>
        <v>191-MILANO, EL</v>
      </c>
    </row>
    <row r="5508" spans="1:5" x14ac:dyDescent="0.3">
      <c r="A5508" s="12">
        <v>37</v>
      </c>
      <c r="B5508" s="14">
        <v>192</v>
      </c>
      <c r="C5508" s="12" t="s">
        <v>5634</v>
      </c>
      <c r="E5508" t="str">
        <f t="shared" si="86"/>
        <v>192-MIRANDA DE AZAN</v>
      </c>
    </row>
    <row r="5509" spans="1:5" x14ac:dyDescent="0.3">
      <c r="A5509" s="12">
        <v>37</v>
      </c>
      <c r="B5509" s="14">
        <v>193</v>
      </c>
      <c r="C5509" s="12" t="s">
        <v>5635</v>
      </c>
      <c r="E5509" t="str">
        <f t="shared" si="86"/>
        <v>193-MIRANDA DEL CASTAÑAR</v>
      </c>
    </row>
    <row r="5510" spans="1:5" x14ac:dyDescent="0.3">
      <c r="A5510" s="12">
        <v>37</v>
      </c>
      <c r="B5510" s="14">
        <v>194</v>
      </c>
      <c r="C5510" s="12" t="s">
        <v>5636</v>
      </c>
      <c r="E5510" t="str">
        <f t="shared" si="86"/>
        <v>194-MOGARRAZ</v>
      </c>
    </row>
    <row r="5511" spans="1:5" x14ac:dyDescent="0.3">
      <c r="A5511" s="12">
        <v>37</v>
      </c>
      <c r="B5511" s="14">
        <v>195</v>
      </c>
      <c r="C5511" s="12" t="s">
        <v>5637</v>
      </c>
      <c r="E5511" t="str">
        <f t="shared" si="86"/>
        <v>195-MOLINILLO</v>
      </c>
    </row>
    <row r="5512" spans="1:5" x14ac:dyDescent="0.3">
      <c r="A5512" s="12">
        <v>37</v>
      </c>
      <c r="B5512" s="14">
        <v>196</v>
      </c>
      <c r="C5512" s="12" t="s">
        <v>5638</v>
      </c>
      <c r="E5512" t="str">
        <f t="shared" si="86"/>
        <v>196-MONFORTE DE LA SIERRA</v>
      </c>
    </row>
    <row r="5513" spans="1:5" x14ac:dyDescent="0.3">
      <c r="A5513" s="12">
        <v>37</v>
      </c>
      <c r="B5513" s="14">
        <v>197</v>
      </c>
      <c r="C5513" s="12" t="s">
        <v>5639</v>
      </c>
      <c r="E5513" t="str">
        <f t="shared" si="86"/>
        <v>197-MONLEON</v>
      </c>
    </row>
    <row r="5514" spans="1:5" x14ac:dyDescent="0.3">
      <c r="A5514" s="12">
        <v>37</v>
      </c>
      <c r="B5514" s="14">
        <v>198</v>
      </c>
      <c r="C5514" s="12" t="s">
        <v>5640</v>
      </c>
      <c r="E5514" t="str">
        <f t="shared" si="86"/>
        <v>198-MONLERAS</v>
      </c>
    </row>
    <row r="5515" spans="1:5" x14ac:dyDescent="0.3">
      <c r="A5515" s="12">
        <v>37</v>
      </c>
      <c r="B5515" s="14">
        <v>199</v>
      </c>
      <c r="C5515" s="12" t="s">
        <v>5641</v>
      </c>
      <c r="E5515" t="str">
        <f t="shared" si="86"/>
        <v>199-MONSAGRO</v>
      </c>
    </row>
    <row r="5516" spans="1:5" x14ac:dyDescent="0.3">
      <c r="A5516" s="12">
        <v>37</v>
      </c>
      <c r="B5516" s="14">
        <v>200</v>
      </c>
      <c r="C5516" s="12" t="s">
        <v>5642</v>
      </c>
      <c r="E5516" t="str">
        <f t="shared" si="86"/>
        <v>200-MONTEJO</v>
      </c>
    </row>
    <row r="5517" spans="1:5" x14ac:dyDescent="0.3">
      <c r="A5517" s="12">
        <v>37</v>
      </c>
      <c r="B5517" s="14">
        <v>201</v>
      </c>
      <c r="C5517" s="12" t="s">
        <v>5643</v>
      </c>
      <c r="E5517" t="str">
        <f t="shared" si="86"/>
        <v>201-MONTEMAYOR DEL RIO</v>
      </c>
    </row>
    <row r="5518" spans="1:5" x14ac:dyDescent="0.3">
      <c r="A5518" s="12">
        <v>37</v>
      </c>
      <c r="B5518" s="14">
        <v>202</v>
      </c>
      <c r="C5518" s="12" t="s">
        <v>5644</v>
      </c>
      <c r="E5518" t="str">
        <f t="shared" si="86"/>
        <v>202-MONTERRUBIO DE ARMUÑA</v>
      </c>
    </row>
    <row r="5519" spans="1:5" x14ac:dyDescent="0.3">
      <c r="A5519" s="12">
        <v>37</v>
      </c>
      <c r="B5519" s="14">
        <v>203</v>
      </c>
      <c r="C5519" s="12" t="s">
        <v>5645</v>
      </c>
      <c r="E5519" t="str">
        <f t="shared" si="86"/>
        <v>203-MONTERRUBIO DE LA SIERRA</v>
      </c>
    </row>
    <row r="5520" spans="1:5" x14ac:dyDescent="0.3">
      <c r="A5520" s="12">
        <v>37</v>
      </c>
      <c r="B5520" s="14">
        <v>204</v>
      </c>
      <c r="C5520" s="12" t="s">
        <v>5646</v>
      </c>
      <c r="E5520" t="str">
        <f t="shared" si="86"/>
        <v>204-MORASVERDES</v>
      </c>
    </row>
    <row r="5521" spans="1:5" x14ac:dyDescent="0.3">
      <c r="A5521" s="12">
        <v>37</v>
      </c>
      <c r="B5521" s="14">
        <v>205</v>
      </c>
      <c r="C5521" s="12" t="s">
        <v>5647</v>
      </c>
      <c r="E5521" t="str">
        <f t="shared" si="86"/>
        <v>205-MORILLE</v>
      </c>
    </row>
    <row r="5522" spans="1:5" x14ac:dyDescent="0.3">
      <c r="A5522" s="12">
        <v>37</v>
      </c>
      <c r="B5522" s="14">
        <v>206</v>
      </c>
      <c r="C5522" s="12" t="s">
        <v>5648</v>
      </c>
      <c r="E5522" t="str">
        <f t="shared" si="86"/>
        <v>206-MORIÑIGO</v>
      </c>
    </row>
    <row r="5523" spans="1:5" x14ac:dyDescent="0.3">
      <c r="A5523" s="12">
        <v>37</v>
      </c>
      <c r="B5523" s="14">
        <v>207</v>
      </c>
      <c r="C5523" s="12" t="s">
        <v>5649</v>
      </c>
      <c r="E5523" t="str">
        <f t="shared" si="86"/>
        <v>207-MORISCOS</v>
      </c>
    </row>
    <row r="5524" spans="1:5" x14ac:dyDescent="0.3">
      <c r="A5524" s="12">
        <v>37</v>
      </c>
      <c r="B5524" s="14">
        <v>208</v>
      </c>
      <c r="C5524" s="12" t="s">
        <v>5650</v>
      </c>
      <c r="E5524" t="str">
        <f t="shared" si="86"/>
        <v>208-MORONTA</v>
      </c>
    </row>
    <row r="5525" spans="1:5" x14ac:dyDescent="0.3">
      <c r="A5525" s="12">
        <v>37</v>
      </c>
      <c r="B5525" s="14">
        <v>209</v>
      </c>
      <c r="C5525" s="12" t="s">
        <v>5651</v>
      </c>
      <c r="E5525" t="str">
        <f t="shared" si="86"/>
        <v>209-MOZARBEZ</v>
      </c>
    </row>
    <row r="5526" spans="1:5" x14ac:dyDescent="0.3">
      <c r="A5526" s="12">
        <v>37</v>
      </c>
      <c r="B5526" s="14">
        <v>211</v>
      </c>
      <c r="C5526" s="12" t="s">
        <v>5652</v>
      </c>
      <c r="E5526" t="str">
        <f t="shared" si="86"/>
        <v>211-NARROS DE MATALAYEGUA</v>
      </c>
    </row>
    <row r="5527" spans="1:5" x14ac:dyDescent="0.3">
      <c r="A5527" s="12">
        <v>37</v>
      </c>
      <c r="B5527" s="14">
        <v>212</v>
      </c>
      <c r="C5527" s="12" t="s">
        <v>5653</v>
      </c>
      <c r="E5527" t="str">
        <f t="shared" si="86"/>
        <v>212-NAVACARROS</v>
      </c>
    </row>
    <row r="5528" spans="1:5" x14ac:dyDescent="0.3">
      <c r="A5528" s="12">
        <v>37</v>
      </c>
      <c r="B5528" s="14">
        <v>213</v>
      </c>
      <c r="C5528" s="12" t="s">
        <v>5654</v>
      </c>
      <c r="E5528" t="str">
        <f t="shared" si="86"/>
        <v>213-NAVA DE BEJAR</v>
      </c>
    </row>
    <row r="5529" spans="1:5" x14ac:dyDescent="0.3">
      <c r="A5529" s="12">
        <v>37</v>
      </c>
      <c r="B5529" s="14">
        <v>214</v>
      </c>
      <c r="C5529" s="12" t="s">
        <v>5655</v>
      </c>
      <c r="E5529" t="str">
        <f t="shared" si="86"/>
        <v>214-NAVA DE FRANCIA</v>
      </c>
    </row>
    <row r="5530" spans="1:5" x14ac:dyDescent="0.3">
      <c r="A5530" s="12">
        <v>37</v>
      </c>
      <c r="B5530" s="14">
        <v>215</v>
      </c>
      <c r="C5530" s="12" t="s">
        <v>5656</v>
      </c>
      <c r="E5530" t="str">
        <f t="shared" si="86"/>
        <v>215-NAVA DE SOTROBAL</v>
      </c>
    </row>
    <row r="5531" spans="1:5" x14ac:dyDescent="0.3">
      <c r="A5531" s="12">
        <v>37</v>
      </c>
      <c r="B5531" s="14">
        <v>216</v>
      </c>
      <c r="C5531" s="12" t="s">
        <v>5657</v>
      </c>
      <c r="E5531" t="str">
        <f t="shared" si="86"/>
        <v>216-NAVALES</v>
      </c>
    </row>
    <row r="5532" spans="1:5" x14ac:dyDescent="0.3">
      <c r="A5532" s="12">
        <v>37</v>
      </c>
      <c r="B5532" s="14">
        <v>217</v>
      </c>
      <c r="C5532" s="12" t="s">
        <v>5658</v>
      </c>
      <c r="E5532" t="str">
        <f t="shared" si="86"/>
        <v>217-NAVALMORAL DE BEJAR</v>
      </c>
    </row>
    <row r="5533" spans="1:5" x14ac:dyDescent="0.3">
      <c r="A5533" s="12">
        <v>37</v>
      </c>
      <c r="B5533" s="14">
        <v>218</v>
      </c>
      <c r="C5533" s="12" t="s">
        <v>5659</v>
      </c>
      <c r="E5533" t="str">
        <f t="shared" si="86"/>
        <v>218-NAVAMORALES</v>
      </c>
    </row>
    <row r="5534" spans="1:5" x14ac:dyDescent="0.3">
      <c r="A5534" s="12">
        <v>37</v>
      </c>
      <c r="B5534" s="14">
        <v>219</v>
      </c>
      <c r="C5534" s="12" t="s">
        <v>5660</v>
      </c>
      <c r="E5534" t="str">
        <f t="shared" si="86"/>
        <v>219-NAVARREDONDA DE LA RINCONADA</v>
      </c>
    </row>
    <row r="5535" spans="1:5" x14ac:dyDescent="0.3">
      <c r="A5535" s="12">
        <v>37</v>
      </c>
      <c r="B5535" s="14">
        <v>221</v>
      </c>
      <c r="C5535" s="12" t="s">
        <v>5661</v>
      </c>
      <c r="E5535" t="str">
        <f t="shared" si="86"/>
        <v>221-NAVASFRIAS</v>
      </c>
    </row>
    <row r="5536" spans="1:5" x14ac:dyDescent="0.3">
      <c r="A5536" s="12">
        <v>37</v>
      </c>
      <c r="B5536" s="14">
        <v>222</v>
      </c>
      <c r="C5536" s="12" t="s">
        <v>5662</v>
      </c>
      <c r="E5536" t="str">
        <f t="shared" si="86"/>
        <v>222-NEGRILLA DE PALENCIA</v>
      </c>
    </row>
    <row r="5537" spans="1:5" x14ac:dyDescent="0.3">
      <c r="A5537" s="12">
        <v>37</v>
      </c>
      <c r="B5537" s="14">
        <v>223</v>
      </c>
      <c r="C5537" s="12" t="s">
        <v>5663</v>
      </c>
      <c r="E5537" t="str">
        <f t="shared" si="86"/>
        <v>223-OLMEDO DE CAMACES</v>
      </c>
    </row>
    <row r="5538" spans="1:5" x14ac:dyDescent="0.3">
      <c r="A5538" s="12">
        <v>37</v>
      </c>
      <c r="B5538" s="14">
        <v>224</v>
      </c>
      <c r="C5538" s="12" t="s">
        <v>5664</v>
      </c>
      <c r="E5538" t="str">
        <f t="shared" si="86"/>
        <v>224-ORBADA, LA</v>
      </c>
    </row>
    <row r="5539" spans="1:5" x14ac:dyDescent="0.3">
      <c r="A5539" s="12">
        <v>37</v>
      </c>
      <c r="B5539" s="14">
        <v>225</v>
      </c>
      <c r="C5539" s="12" t="s">
        <v>5665</v>
      </c>
      <c r="E5539" t="str">
        <f t="shared" si="86"/>
        <v>225-PAJARES DE LA LAGUNA</v>
      </c>
    </row>
    <row r="5540" spans="1:5" x14ac:dyDescent="0.3">
      <c r="A5540" s="12">
        <v>37</v>
      </c>
      <c r="B5540" s="14">
        <v>226</v>
      </c>
      <c r="C5540" s="12" t="s">
        <v>5666</v>
      </c>
      <c r="E5540" t="str">
        <f t="shared" si="86"/>
        <v>226-PALACIOS DEL ARZOBISPO</v>
      </c>
    </row>
    <row r="5541" spans="1:5" x14ac:dyDescent="0.3">
      <c r="A5541" s="12">
        <v>37</v>
      </c>
      <c r="B5541" s="14">
        <v>228</v>
      </c>
      <c r="C5541" s="12" t="s">
        <v>5667</v>
      </c>
      <c r="E5541" t="str">
        <f t="shared" si="86"/>
        <v>228-PALACIOSRUBIOS</v>
      </c>
    </row>
    <row r="5542" spans="1:5" x14ac:dyDescent="0.3">
      <c r="A5542" s="12">
        <v>37</v>
      </c>
      <c r="B5542" s="14">
        <v>229</v>
      </c>
      <c r="C5542" s="12" t="s">
        <v>5668</v>
      </c>
      <c r="E5542" t="str">
        <f t="shared" si="86"/>
        <v>229-PALENCIA DE NEGRILLA</v>
      </c>
    </row>
    <row r="5543" spans="1:5" x14ac:dyDescent="0.3">
      <c r="A5543" s="12">
        <v>37</v>
      </c>
      <c r="B5543" s="14">
        <v>230</v>
      </c>
      <c r="C5543" s="12" t="s">
        <v>5669</v>
      </c>
      <c r="E5543" t="str">
        <f t="shared" si="86"/>
        <v>230-PARADA DE ARRIBA</v>
      </c>
    </row>
    <row r="5544" spans="1:5" x14ac:dyDescent="0.3">
      <c r="A5544" s="12">
        <v>37</v>
      </c>
      <c r="B5544" s="14">
        <v>231</v>
      </c>
      <c r="C5544" s="12" t="s">
        <v>5670</v>
      </c>
      <c r="E5544" t="str">
        <f t="shared" si="86"/>
        <v>231-PARADA DE RUBIALES</v>
      </c>
    </row>
    <row r="5545" spans="1:5" x14ac:dyDescent="0.3">
      <c r="A5545" s="12">
        <v>37</v>
      </c>
      <c r="B5545" s="14">
        <v>232</v>
      </c>
      <c r="C5545" s="12" t="s">
        <v>5671</v>
      </c>
      <c r="E5545" t="str">
        <f t="shared" si="86"/>
        <v>232-PARADINAS DE SAN JUAN</v>
      </c>
    </row>
    <row r="5546" spans="1:5" x14ac:dyDescent="0.3">
      <c r="A5546" s="12">
        <v>37</v>
      </c>
      <c r="B5546" s="14">
        <v>233</v>
      </c>
      <c r="C5546" s="12" t="s">
        <v>5672</v>
      </c>
      <c r="E5546" t="str">
        <f t="shared" si="86"/>
        <v>233-PASTORES</v>
      </c>
    </row>
    <row r="5547" spans="1:5" x14ac:dyDescent="0.3">
      <c r="A5547" s="12">
        <v>37</v>
      </c>
      <c r="B5547" s="14">
        <v>234</v>
      </c>
      <c r="C5547" s="12" t="s">
        <v>5673</v>
      </c>
      <c r="E5547" t="str">
        <f t="shared" si="86"/>
        <v>234-PAYO, EL</v>
      </c>
    </row>
    <row r="5548" spans="1:5" x14ac:dyDescent="0.3">
      <c r="A5548" s="12">
        <v>37</v>
      </c>
      <c r="B5548" s="14">
        <v>235</v>
      </c>
      <c r="C5548" s="12" t="s">
        <v>5674</v>
      </c>
      <c r="E5548" t="str">
        <f t="shared" si="86"/>
        <v>235-PEDRAZA DE ALBA</v>
      </c>
    </row>
    <row r="5549" spans="1:5" x14ac:dyDescent="0.3">
      <c r="A5549" s="12">
        <v>37</v>
      </c>
      <c r="B5549" s="14">
        <v>236</v>
      </c>
      <c r="C5549" s="12" t="s">
        <v>5675</v>
      </c>
      <c r="E5549" t="str">
        <f t="shared" si="86"/>
        <v>236-PEDROSILLO DE ALBA</v>
      </c>
    </row>
    <row r="5550" spans="1:5" x14ac:dyDescent="0.3">
      <c r="A5550" s="12">
        <v>37</v>
      </c>
      <c r="B5550" s="14">
        <v>237</v>
      </c>
      <c r="C5550" s="12" t="s">
        <v>5676</v>
      </c>
      <c r="E5550" t="str">
        <f t="shared" si="86"/>
        <v>237-PEDROSILLO DE LOS AIRES</v>
      </c>
    </row>
    <row r="5551" spans="1:5" x14ac:dyDescent="0.3">
      <c r="A5551" s="12">
        <v>37</v>
      </c>
      <c r="B5551" s="14">
        <v>238</v>
      </c>
      <c r="C5551" s="12" t="s">
        <v>5677</v>
      </c>
      <c r="E5551" t="str">
        <f t="shared" si="86"/>
        <v>238-PEDROSILLO EL RALO</v>
      </c>
    </row>
    <row r="5552" spans="1:5" x14ac:dyDescent="0.3">
      <c r="A5552" s="12">
        <v>37</v>
      </c>
      <c r="B5552" s="14">
        <v>239</v>
      </c>
      <c r="C5552" s="12" t="s">
        <v>5678</v>
      </c>
      <c r="E5552" t="str">
        <f t="shared" si="86"/>
        <v>239-PEDROSO DE LA ARMUÑA, EL</v>
      </c>
    </row>
    <row r="5553" spans="1:5" x14ac:dyDescent="0.3">
      <c r="A5553" s="12">
        <v>37</v>
      </c>
      <c r="B5553" s="14">
        <v>240</v>
      </c>
      <c r="C5553" s="12" t="s">
        <v>5679</v>
      </c>
      <c r="E5553" t="str">
        <f t="shared" si="86"/>
        <v>240-PELABRAVO</v>
      </c>
    </row>
    <row r="5554" spans="1:5" x14ac:dyDescent="0.3">
      <c r="A5554" s="12">
        <v>37</v>
      </c>
      <c r="B5554" s="14">
        <v>241</v>
      </c>
      <c r="C5554" s="12" t="s">
        <v>5680</v>
      </c>
      <c r="E5554" t="str">
        <f t="shared" si="86"/>
        <v>241-PELARRODRIGUEZ</v>
      </c>
    </row>
    <row r="5555" spans="1:5" x14ac:dyDescent="0.3">
      <c r="A5555" s="12">
        <v>37</v>
      </c>
      <c r="B5555" s="14">
        <v>242</v>
      </c>
      <c r="C5555" s="12" t="s">
        <v>5681</v>
      </c>
      <c r="E5555" t="str">
        <f t="shared" si="86"/>
        <v>242-PELAYOS</v>
      </c>
    </row>
    <row r="5556" spans="1:5" x14ac:dyDescent="0.3">
      <c r="A5556" s="12">
        <v>37</v>
      </c>
      <c r="B5556" s="14">
        <v>243</v>
      </c>
      <c r="C5556" s="12" t="s">
        <v>5682</v>
      </c>
      <c r="E5556" t="str">
        <f t="shared" si="86"/>
        <v>243-PEÑA, LA</v>
      </c>
    </row>
    <row r="5557" spans="1:5" x14ac:dyDescent="0.3">
      <c r="A5557" s="12">
        <v>37</v>
      </c>
      <c r="B5557" s="14">
        <v>244</v>
      </c>
      <c r="C5557" s="12" t="s">
        <v>5683</v>
      </c>
      <c r="E5557" t="str">
        <f t="shared" si="86"/>
        <v>244-PEÑACABALLERA</v>
      </c>
    </row>
    <row r="5558" spans="1:5" x14ac:dyDescent="0.3">
      <c r="A5558" s="12">
        <v>37</v>
      </c>
      <c r="B5558" s="14">
        <v>245</v>
      </c>
      <c r="C5558" s="12" t="s">
        <v>5684</v>
      </c>
      <c r="E5558" t="str">
        <f t="shared" si="86"/>
        <v>245-PEÑAPARDA</v>
      </c>
    </row>
    <row r="5559" spans="1:5" x14ac:dyDescent="0.3">
      <c r="A5559" s="12">
        <v>37</v>
      </c>
      <c r="B5559" s="14">
        <v>246</v>
      </c>
      <c r="C5559" s="12" t="s">
        <v>5685</v>
      </c>
      <c r="E5559" t="str">
        <f t="shared" si="86"/>
        <v>246-PEÑARANDA DE BRACAMONTE</v>
      </c>
    </row>
    <row r="5560" spans="1:5" x14ac:dyDescent="0.3">
      <c r="A5560" s="12">
        <v>37</v>
      </c>
      <c r="B5560" s="14">
        <v>247</v>
      </c>
      <c r="C5560" s="12" t="s">
        <v>5686</v>
      </c>
      <c r="E5560" t="str">
        <f t="shared" si="86"/>
        <v>247-PEÑARANDILLA</v>
      </c>
    </row>
    <row r="5561" spans="1:5" x14ac:dyDescent="0.3">
      <c r="A5561" s="12">
        <v>37</v>
      </c>
      <c r="B5561" s="14">
        <v>248</v>
      </c>
      <c r="C5561" s="12" t="s">
        <v>5687</v>
      </c>
      <c r="E5561" t="str">
        <f t="shared" si="86"/>
        <v>248-PERALEJOS DE ABAJO</v>
      </c>
    </row>
    <row r="5562" spans="1:5" x14ac:dyDescent="0.3">
      <c r="A5562" s="12">
        <v>37</v>
      </c>
      <c r="B5562" s="14">
        <v>249</v>
      </c>
      <c r="C5562" s="12" t="s">
        <v>5688</v>
      </c>
      <c r="E5562" t="str">
        <f t="shared" si="86"/>
        <v>249-PERALEJOS DE ARRIBA</v>
      </c>
    </row>
    <row r="5563" spans="1:5" x14ac:dyDescent="0.3">
      <c r="A5563" s="12">
        <v>37</v>
      </c>
      <c r="B5563" s="14">
        <v>250</v>
      </c>
      <c r="C5563" s="12" t="s">
        <v>5689</v>
      </c>
      <c r="E5563" t="str">
        <f t="shared" si="86"/>
        <v>250-PEREÑA DE LA RIBERA</v>
      </c>
    </row>
    <row r="5564" spans="1:5" x14ac:dyDescent="0.3">
      <c r="A5564" s="12">
        <v>37</v>
      </c>
      <c r="B5564" s="14">
        <v>251</v>
      </c>
      <c r="C5564" s="12" t="s">
        <v>5690</v>
      </c>
      <c r="E5564" t="str">
        <f t="shared" si="86"/>
        <v>251-PEROMINGO</v>
      </c>
    </row>
    <row r="5565" spans="1:5" x14ac:dyDescent="0.3">
      <c r="A5565" s="12">
        <v>37</v>
      </c>
      <c r="B5565" s="14">
        <v>252</v>
      </c>
      <c r="C5565" s="12" t="s">
        <v>5691</v>
      </c>
      <c r="E5565" t="str">
        <f t="shared" si="86"/>
        <v>252-PINEDAS</v>
      </c>
    </row>
    <row r="5566" spans="1:5" x14ac:dyDescent="0.3">
      <c r="A5566" s="12">
        <v>37</v>
      </c>
      <c r="B5566" s="14">
        <v>253</v>
      </c>
      <c r="C5566" s="12" t="s">
        <v>5692</v>
      </c>
      <c r="E5566" t="str">
        <f t="shared" si="86"/>
        <v>253-PINO DE TORMES, EL</v>
      </c>
    </row>
    <row r="5567" spans="1:5" x14ac:dyDescent="0.3">
      <c r="A5567" s="12">
        <v>37</v>
      </c>
      <c r="B5567" s="14">
        <v>254</v>
      </c>
      <c r="C5567" s="12" t="s">
        <v>5693</v>
      </c>
      <c r="E5567" t="str">
        <f t="shared" si="86"/>
        <v>254-PITIEGUA</v>
      </c>
    </row>
    <row r="5568" spans="1:5" x14ac:dyDescent="0.3">
      <c r="A5568" s="12">
        <v>37</v>
      </c>
      <c r="B5568" s="14">
        <v>255</v>
      </c>
      <c r="C5568" s="12" t="s">
        <v>5694</v>
      </c>
      <c r="E5568" t="str">
        <f t="shared" si="86"/>
        <v>255-PIZARRAL</v>
      </c>
    </row>
    <row r="5569" spans="1:5" x14ac:dyDescent="0.3">
      <c r="A5569" s="12">
        <v>37</v>
      </c>
      <c r="B5569" s="14">
        <v>256</v>
      </c>
      <c r="C5569" s="12" t="s">
        <v>5695</v>
      </c>
      <c r="E5569" t="str">
        <f t="shared" si="86"/>
        <v>256-POVEDA DE LAS CINTAS</v>
      </c>
    </row>
    <row r="5570" spans="1:5" x14ac:dyDescent="0.3">
      <c r="A5570" s="12">
        <v>37</v>
      </c>
      <c r="B5570" s="14">
        <v>257</v>
      </c>
      <c r="C5570" s="12" t="s">
        <v>5696</v>
      </c>
      <c r="E5570" t="str">
        <f t="shared" si="86"/>
        <v>257-POZOS DE HINOJO</v>
      </c>
    </row>
    <row r="5571" spans="1:5" x14ac:dyDescent="0.3">
      <c r="A5571" s="12">
        <v>37</v>
      </c>
      <c r="B5571" s="14">
        <v>258</v>
      </c>
      <c r="C5571" s="12" t="s">
        <v>5697</v>
      </c>
      <c r="E5571" t="str">
        <f t="shared" ref="E5571:E5634" si="87">CONCATENATE(B5571,"-",C5571)</f>
        <v>258-PUEBLA DE AZABA</v>
      </c>
    </row>
    <row r="5572" spans="1:5" x14ac:dyDescent="0.3">
      <c r="A5572" s="12">
        <v>37</v>
      </c>
      <c r="B5572" s="14">
        <v>259</v>
      </c>
      <c r="C5572" s="12" t="s">
        <v>5698</v>
      </c>
      <c r="E5572" t="str">
        <f t="shared" si="87"/>
        <v>259-PUEBLA DE SAN MEDEL</v>
      </c>
    </row>
    <row r="5573" spans="1:5" x14ac:dyDescent="0.3">
      <c r="A5573" s="12">
        <v>37</v>
      </c>
      <c r="B5573" s="14">
        <v>260</v>
      </c>
      <c r="C5573" s="12" t="s">
        <v>5699</v>
      </c>
      <c r="E5573" t="str">
        <f t="shared" si="87"/>
        <v>260-PUEBLA DE YELTES</v>
      </c>
    </row>
    <row r="5574" spans="1:5" x14ac:dyDescent="0.3">
      <c r="A5574" s="12">
        <v>37</v>
      </c>
      <c r="B5574" s="14">
        <v>261</v>
      </c>
      <c r="C5574" s="12" t="s">
        <v>5700</v>
      </c>
      <c r="E5574" t="str">
        <f t="shared" si="87"/>
        <v>261-PUENTE DEL CONGOSTO</v>
      </c>
    </row>
    <row r="5575" spans="1:5" x14ac:dyDescent="0.3">
      <c r="A5575" s="12">
        <v>37</v>
      </c>
      <c r="B5575" s="14">
        <v>262</v>
      </c>
      <c r="C5575" s="12" t="s">
        <v>5701</v>
      </c>
      <c r="E5575" t="str">
        <f t="shared" si="87"/>
        <v>262-PUERTAS</v>
      </c>
    </row>
    <row r="5576" spans="1:5" x14ac:dyDescent="0.3">
      <c r="A5576" s="12">
        <v>37</v>
      </c>
      <c r="B5576" s="14">
        <v>263</v>
      </c>
      <c r="C5576" s="12" t="s">
        <v>5702</v>
      </c>
      <c r="E5576" t="str">
        <f t="shared" si="87"/>
        <v>263-PUERTO DE BEJAR</v>
      </c>
    </row>
    <row r="5577" spans="1:5" x14ac:dyDescent="0.3">
      <c r="A5577" s="12">
        <v>37</v>
      </c>
      <c r="B5577" s="14">
        <v>264</v>
      </c>
      <c r="C5577" s="12" t="s">
        <v>5703</v>
      </c>
      <c r="E5577" t="str">
        <f t="shared" si="87"/>
        <v>264-PUERTO SEGURO</v>
      </c>
    </row>
    <row r="5578" spans="1:5" x14ac:dyDescent="0.3">
      <c r="A5578" s="12">
        <v>37</v>
      </c>
      <c r="B5578" s="14">
        <v>265</v>
      </c>
      <c r="C5578" s="12" t="s">
        <v>5704</v>
      </c>
      <c r="E5578" t="str">
        <f t="shared" si="87"/>
        <v>265-RAGAMA</v>
      </c>
    </row>
    <row r="5579" spans="1:5" x14ac:dyDescent="0.3">
      <c r="A5579" s="12">
        <v>37</v>
      </c>
      <c r="B5579" s="14">
        <v>266</v>
      </c>
      <c r="C5579" s="12" t="s">
        <v>5705</v>
      </c>
      <c r="E5579" t="str">
        <f t="shared" si="87"/>
        <v>266-REDONDA, LA</v>
      </c>
    </row>
    <row r="5580" spans="1:5" x14ac:dyDescent="0.3">
      <c r="A5580" s="12">
        <v>37</v>
      </c>
      <c r="B5580" s="14">
        <v>267</v>
      </c>
      <c r="C5580" s="12" t="s">
        <v>5706</v>
      </c>
      <c r="E5580" t="str">
        <f t="shared" si="87"/>
        <v>267-RETORTILLO</v>
      </c>
    </row>
    <row r="5581" spans="1:5" x14ac:dyDescent="0.3">
      <c r="A5581" s="12">
        <v>37</v>
      </c>
      <c r="B5581" s="14">
        <v>268</v>
      </c>
      <c r="C5581" s="12" t="s">
        <v>5707</v>
      </c>
      <c r="E5581" t="str">
        <f t="shared" si="87"/>
        <v>268-RINCONADA DE LA SIERRA, LA</v>
      </c>
    </row>
    <row r="5582" spans="1:5" x14ac:dyDescent="0.3">
      <c r="A5582" s="12">
        <v>37</v>
      </c>
      <c r="B5582" s="14">
        <v>269</v>
      </c>
      <c r="C5582" s="12" t="s">
        <v>5708</v>
      </c>
      <c r="E5582" t="str">
        <f t="shared" si="87"/>
        <v>269-ROBLEDA</v>
      </c>
    </row>
    <row r="5583" spans="1:5" x14ac:dyDescent="0.3">
      <c r="A5583" s="12">
        <v>37</v>
      </c>
      <c r="B5583" s="14">
        <v>270</v>
      </c>
      <c r="C5583" s="12" t="s">
        <v>5709</v>
      </c>
      <c r="E5583" t="str">
        <f t="shared" si="87"/>
        <v>270-ROBLIZA DE COJOS</v>
      </c>
    </row>
    <row r="5584" spans="1:5" x14ac:dyDescent="0.3">
      <c r="A5584" s="12">
        <v>37</v>
      </c>
      <c r="B5584" s="14">
        <v>271</v>
      </c>
      <c r="C5584" s="12" t="s">
        <v>5710</v>
      </c>
      <c r="E5584" t="str">
        <f t="shared" si="87"/>
        <v>271-ROLLAN</v>
      </c>
    </row>
    <row r="5585" spans="1:5" x14ac:dyDescent="0.3">
      <c r="A5585" s="12">
        <v>37</v>
      </c>
      <c r="B5585" s="14">
        <v>272</v>
      </c>
      <c r="C5585" s="12" t="s">
        <v>5711</v>
      </c>
      <c r="E5585" t="str">
        <f t="shared" si="87"/>
        <v>272-SAELICES EL CHICO</v>
      </c>
    </row>
    <row r="5586" spans="1:5" x14ac:dyDescent="0.3">
      <c r="A5586" s="12">
        <v>37</v>
      </c>
      <c r="B5586" s="14">
        <v>273</v>
      </c>
      <c r="C5586" s="12" t="s">
        <v>5712</v>
      </c>
      <c r="E5586" t="str">
        <f t="shared" si="87"/>
        <v>273-SAGRADA, LA</v>
      </c>
    </row>
    <row r="5587" spans="1:5" x14ac:dyDescent="0.3">
      <c r="A5587" s="12">
        <v>37</v>
      </c>
      <c r="B5587" s="14">
        <v>274</v>
      </c>
      <c r="C5587" s="12" t="s">
        <v>144</v>
      </c>
      <c r="E5587" t="str">
        <f t="shared" si="87"/>
        <v>274-SALAMANCA</v>
      </c>
    </row>
    <row r="5588" spans="1:5" x14ac:dyDescent="0.3">
      <c r="A5588" s="12">
        <v>37</v>
      </c>
      <c r="B5588" s="14">
        <v>275</v>
      </c>
      <c r="C5588" s="12" t="s">
        <v>5713</v>
      </c>
      <c r="E5588" t="str">
        <f t="shared" si="87"/>
        <v>275-SALDEANA</v>
      </c>
    </row>
    <row r="5589" spans="1:5" x14ac:dyDescent="0.3">
      <c r="A5589" s="12">
        <v>37</v>
      </c>
      <c r="B5589" s="14">
        <v>276</v>
      </c>
      <c r="C5589" s="12" t="s">
        <v>5714</v>
      </c>
      <c r="E5589" t="str">
        <f t="shared" si="87"/>
        <v>276-SALMORAL</v>
      </c>
    </row>
    <row r="5590" spans="1:5" x14ac:dyDescent="0.3">
      <c r="A5590" s="12">
        <v>37</v>
      </c>
      <c r="B5590" s="14">
        <v>277</v>
      </c>
      <c r="C5590" s="12" t="s">
        <v>5715</v>
      </c>
      <c r="E5590" t="str">
        <f t="shared" si="87"/>
        <v>277-SALVATIERRA DE TORMES</v>
      </c>
    </row>
    <row r="5591" spans="1:5" x14ac:dyDescent="0.3">
      <c r="A5591" s="12">
        <v>37</v>
      </c>
      <c r="B5591" s="14">
        <v>278</v>
      </c>
      <c r="C5591" s="12" t="s">
        <v>5716</v>
      </c>
      <c r="E5591" t="str">
        <f t="shared" si="87"/>
        <v>278-SAN CRISTOBAL DE LA CUESTA</v>
      </c>
    </row>
    <row r="5592" spans="1:5" x14ac:dyDescent="0.3">
      <c r="A5592" s="12">
        <v>37</v>
      </c>
      <c r="B5592" s="14">
        <v>279</v>
      </c>
      <c r="C5592" s="12" t="s">
        <v>903</v>
      </c>
      <c r="E5592" t="str">
        <f t="shared" si="87"/>
        <v>279-SANCTI-SPIRITUS</v>
      </c>
    </row>
    <row r="5593" spans="1:5" x14ac:dyDescent="0.3">
      <c r="A5593" s="12">
        <v>37</v>
      </c>
      <c r="B5593" s="14">
        <v>280</v>
      </c>
      <c r="C5593" s="12" t="s">
        <v>5717</v>
      </c>
      <c r="E5593" t="str">
        <f t="shared" si="87"/>
        <v>280-SANCHON DE LA RIBERA</v>
      </c>
    </row>
    <row r="5594" spans="1:5" x14ac:dyDescent="0.3">
      <c r="A5594" s="12">
        <v>37</v>
      </c>
      <c r="B5594" s="14">
        <v>281</v>
      </c>
      <c r="C5594" s="12" t="s">
        <v>5718</v>
      </c>
      <c r="E5594" t="str">
        <f t="shared" si="87"/>
        <v>281-SANCHON DE LA SAGRADA</v>
      </c>
    </row>
    <row r="5595" spans="1:5" x14ac:dyDescent="0.3">
      <c r="A5595" s="12">
        <v>37</v>
      </c>
      <c r="B5595" s="14">
        <v>282</v>
      </c>
      <c r="C5595" s="12" t="s">
        <v>5719</v>
      </c>
      <c r="E5595" t="str">
        <f t="shared" si="87"/>
        <v>282-SANCHOTELLO</v>
      </c>
    </row>
    <row r="5596" spans="1:5" x14ac:dyDescent="0.3">
      <c r="A5596" s="12">
        <v>37</v>
      </c>
      <c r="B5596" s="14">
        <v>283</v>
      </c>
      <c r="C5596" s="12" t="s">
        <v>5720</v>
      </c>
      <c r="E5596" t="str">
        <f t="shared" si="87"/>
        <v>283-SANDO</v>
      </c>
    </row>
    <row r="5597" spans="1:5" x14ac:dyDescent="0.3">
      <c r="A5597" s="12">
        <v>37</v>
      </c>
      <c r="B5597" s="14">
        <v>284</v>
      </c>
      <c r="C5597" s="12" t="s">
        <v>5721</v>
      </c>
      <c r="E5597" t="str">
        <f t="shared" si="87"/>
        <v>284-SAN ESTEBAN DE LA SIERRA</v>
      </c>
    </row>
    <row r="5598" spans="1:5" x14ac:dyDescent="0.3">
      <c r="A5598" s="12">
        <v>37</v>
      </c>
      <c r="B5598" s="14">
        <v>285</v>
      </c>
      <c r="C5598" s="12" t="s">
        <v>5722</v>
      </c>
      <c r="E5598" t="str">
        <f t="shared" si="87"/>
        <v>285-SAN FELICES DE LOS GALLEGOS</v>
      </c>
    </row>
    <row r="5599" spans="1:5" x14ac:dyDescent="0.3">
      <c r="A5599" s="12">
        <v>37</v>
      </c>
      <c r="B5599" s="14">
        <v>286</v>
      </c>
      <c r="C5599" s="12" t="s">
        <v>5723</v>
      </c>
      <c r="E5599" t="str">
        <f t="shared" si="87"/>
        <v>286-SAN MARTIN DEL CASTAÑAR</v>
      </c>
    </row>
    <row r="5600" spans="1:5" x14ac:dyDescent="0.3">
      <c r="A5600" s="12">
        <v>37</v>
      </c>
      <c r="B5600" s="14">
        <v>287</v>
      </c>
      <c r="C5600" s="12" t="s">
        <v>5724</v>
      </c>
      <c r="E5600" t="str">
        <f t="shared" si="87"/>
        <v>287-SAN MIGUEL DE VALERO</v>
      </c>
    </row>
    <row r="5601" spans="1:5" x14ac:dyDescent="0.3">
      <c r="A5601" s="12">
        <v>37</v>
      </c>
      <c r="B5601" s="14">
        <v>288</v>
      </c>
      <c r="C5601" s="12" t="s">
        <v>5725</v>
      </c>
      <c r="E5601" t="str">
        <f t="shared" si="87"/>
        <v>288-SAN MORALES</v>
      </c>
    </row>
    <row r="5602" spans="1:5" x14ac:dyDescent="0.3">
      <c r="A5602" s="12">
        <v>37</v>
      </c>
      <c r="B5602" s="14">
        <v>289</v>
      </c>
      <c r="C5602" s="12" t="s">
        <v>5726</v>
      </c>
      <c r="E5602" t="str">
        <f t="shared" si="87"/>
        <v>289-SAN MUÑOZ</v>
      </c>
    </row>
    <row r="5603" spans="1:5" x14ac:dyDescent="0.3">
      <c r="A5603" s="12">
        <v>37</v>
      </c>
      <c r="B5603" s="14">
        <v>290</v>
      </c>
      <c r="C5603" s="12" t="s">
        <v>5727</v>
      </c>
      <c r="E5603" t="str">
        <f t="shared" si="87"/>
        <v>290-SAN PEDRO DEL VALLE</v>
      </c>
    </row>
    <row r="5604" spans="1:5" x14ac:dyDescent="0.3">
      <c r="A5604" s="12">
        <v>37</v>
      </c>
      <c r="B5604" s="14">
        <v>291</v>
      </c>
      <c r="C5604" s="12" t="s">
        <v>5728</v>
      </c>
      <c r="E5604" t="str">
        <f t="shared" si="87"/>
        <v>291-SAN PEDRO DE ROZADOS</v>
      </c>
    </row>
    <row r="5605" spans="1:5" x14ac:dyDescent="0.3">
      <c r="A5605" s="12">
        <v>37</v>
      </c>
      <c r="B5605" s="14">
        <v>292</v>
      </c>
      <c r="C5605" s="12" t="s">
        <v>5729</v>
      </c>
      <c r="E5605" t="str">
        <f t="shared" si="87"/>
        <v>292-SAN PELAYO DE GUAREÑA</v>
      </c>
    </row>
    <row r="5606" spans="1:5" x14ac:dyDescent="0.3">
      <c r="A5606" s="12">
        <v>37</v>
      </c>
      <c r="B5606" s="14">
        <v>293</v>
      </c>
      <c r="C5606" s="12" t="s">
        <v>5730</v>
      </c>
      <c r="E5606" t="str">
        <f t="shared" si="87"/>
        <v>293-SANTA MARIA DE SANDO</v>
      </c>
    </row>
    <row r="5607" spans="1:5" x14ac:dyDescent="0.3">
      <c r="A5607" s="12">
        <v>37</v>
      </c>
      <c r="B5607" s="14">
        <v>294</v>
      </c>
      <c r="C5607" s="12" t="s">
        <v>5731</v>
      </c>
      <c r="E5607" t="str">
        <f t="shared" si="87"/>
        <v>294-SANTA MARTA DE TORMES</v>
      </c>
    </row>
    <row r="5608" spans="1:5" x14ac:dyDescent="0.3">
      <c r="A5608" s="12">
        <v>37</v>
      </c>
      <c r="B5608" s="14">
        <v>296</v>
      </c>
      <c r="C5608" s="12" t="s">
        <v>5732</v>
      </c>
      <c r="E5608" t="str">
        <f t="shared" si="87"/>
        <v>296-SANTIAGO DE LA PUEBLA</v>
      </c>
    </row>
    <row r="5609" spans="1:5" x14ac:dyDescent="0.3">
      <c r="A5609" s="12">
        <v>37</v>
      </c>
      <c r="B5609" s="14">
        <v>297</v>
      </c>
      <c r="C5609" s="12" t="s">
        <v>5733</v>
      </c>
      <c r="E5609" t="str">
        <f t="shared" si="87"/>
        <v>297-SANTIBAÑEZ DE BEJAR</v>
      </c>
    </row>
    <row r="5610" spans="1:5" x14ac:dyDescent="0.3">
      <c r="A5610" s="12">
        <v>37</v>
      </c>
      <c r="B5610" s="14">
        <v>298</v>
      </c>
      <c r="C5610" s="12" t="s">
        <v>5734</v>
      </c>
      <c r="E5610" t="str">
        <f t="shared" si="87"/>
        <v>298-SANTIBAÑEZ DE LA SIERRA</v>
      </c>
    </row>
    <row r="5611" spans="1:5" x14ac:dyDescent="0.3">
      <c r="A5611" s="12">
        <v>37</v>
      </c>
      <c r="B5611" s="14">
        <v>299</v>
      </c>
      <c r="C5611" s="12" t="s">
        <v>5735</v>
      </c>
      <c r="E5611" t="str">
        <f t="shared" si="87"/>
        <v>299-SANTIZ</v>
      </c>
    </row>
    <row r="5612" spans="1:5" x14ac:dyDescent="0.3">
      <c r="A5612" s="12">
        <v>37</v>
      </c>
      <c r="B5612" s="14">
        <v>300</v>
      </c>
      <c r="C5612" s="12" t="s">
        <v>5736</v>
      </c>
      <c r="E5612" t="str">
        <f t="shared" si="87"/>
        <v>300-SANTOS, LOS</v>
      </c>
    </row>
    <row r="5613" spans="1:5" x14ac:dyDescent="0.3">
      <c r="A5613" s="12">
        <v>37</v>
      </c>
      <c r="B5613" s="14">
        <v>301</v>
      </c>
      <c r="C5613" s="12" t="s">
        <v>5737</v>
      </c>
      <c r="E5613" t="str">
        <f t="shared" si="87"/>
        <v>301-SARDON DE LOS FRAILES</v>
      </c>
    </row>
    <row r="5614" spans="1:5" x14ac:dyDescent="0.3">
      <c r="A5614" s="12">
        <v>37</v>
      </c>
      <c r="B5614" s="14">
        <v>302</v>
      </c>
      <c r="C5614" s="12" t="s">
        <v>5738</v>
      </c>
      <c r="E5614" t="str">
        <f t="shared" si="87"/>
        <v>302-SAUCELLE</v>
      </c>
    </row>
    <row r="5615" spans="1:5" x14ac:dyDescent="0.3">
      <c r="A5615" s="12">
        <v>37</v>
      </c>
      <c r="B5615" s="14">
        <v>303</v>
      </c>
      <c r="C5615" s="12" t="s">
        <v>5739</v>
      </c>
      <c r="E5615" t="str">
        <f t="shared" si="87"/>
        <v>303-SAHUGO, EL</v>
      </c>
    </row>
    <row r="5616" spans="1:5" x14ac:dyDescent="0.3">
      <c r="A5616" s="12">
        <v>37</v>
      </c>
      <c r="B5616" s="14">
        <v>304</v>
      </c>
      <c r="C5616" s="12" t="s">
        <v>5740</v>
      </c>
      <c r="E5616" t="str">
        <f t="shared" si="87"/>
        <v>304-SEPULCRO-HILARIO</v>
      </c>
    </row>
    <row r="5617" spans="1:5" x14ac:dyDescent="0.3">
      <c r="A5617" s="12">
        <v>37</v>
      </c>
      <c r="B5617" s="14">
        <v>305</v>
      </c>
      <c r="C5617" s="12" t="s">
        <v>5741</v>
      </c>
      <c r="E5617" t="str">
        <f t="shared" si="87"/>
        <v>305-SEQUEROS</v>
      </c>
    </row>
    <row r="5618" spans="1:5" x14ac:dyDescent="0.3">
      <c r="A5618" s="12">
        <v>37</v>
      </c>
      <c r="B5618" s="14">
        <v>306</v>
      </c>
      <c r="C5618" s="12" t="s">
        <v>5742</v>
      </c>
      <c r="E5618" t="str">
        <f t="shared" si="87"/>
        <v>306-SERRADILLA DEL ARROYO</v>
      </c>
    </row>
    <row r="5619" spans="1:5" x14ac:dyDescent="0.3">
      <c r="A5619" s="12">
        <v>37</v>
      </c>
      <c r="B5619" s="14">
        <v>307</v>
      </c>
      <c r="C5619" s="12" t="s">
        <v>5743</v>
      </c>
      <c r="E5619" t="str">
        <f t="shared" si="87"/>
        <v>307-SERRADILLA DEL LLANO</v>
      </c>
    </row>
    <row r="5620" spans="1:5" x14ac:dyDescent="0.3">
      <c r="A5620" s="12">
        <v>37</v>
      </c>
      <c r="B5620" s="14">
        <v>309</v>
      </c>
      <c r="C5620" s="12" t="s">
        <v>5744</v>
      </c>
      <c r="E5620" t="str">
        <f t="shared" si="87"/>
        <v>309-SIERPE, LA</v>
      </c>
    </row>
    <row r="5621" spans="1:5" x14ac:dyDescent="0.3">
      <c r="A5621" s="12">
        <v>37</v>
      </c>
      <c r="B5621" s="14">
        <v>310</v>
      </c>
      <c r="C5621" s="12" t="s">
        <v>5745</v>
      </c>
      <c r="E5621" t="str">
        <f t="shared" si="87"/>
        <v>310-SIETEIGLESIAS DE TORMES</v>
      </c>
    </row>
    <row r="5622" spans="1:5" x14ac:dyDescent="0.3">
      <c r="A5622" s="12">
        <v>37</v>
      </c>
      <c r="B5622" s="14">
        <v>311</v>
      </c>
      <c r="C5622" s="12" t="s">
        <v>5746</v>
      </c>
      <c r="E5622" t="str">
        <f t="shared" si="87"/>
        <v>311-SOBRADILLO</v>
      </c>
    </row>
    <row r="5623" spans="1:5" x14ac:dyDescent="0.3">
      <c r="A5623" s="12">
        <v>37</v>
      </c>
      <c r="B5623" s="14">
        <v>312</v>
      </c>
      <c r="C5623" s="12" t="s">
        <v>5747</v>
      </c>
      <c r="E5623" t="str">
        <f t="shared" si="87"/>
        <v>312-SORIHUELA</v>
      </c>
    </row>
    <row r="5624" spans="1:5" x14ac:dyDescent="0.3">
      <c r="A5624" s="12">
        <v>37</v>
      </c>
      <c r="B5624" s="14">
        <v>313</v>
      </c>
      <c r="C5624" s="12" t="s">
        <v>5748</v>
      </c>
      <c r="E5624" t="str">
        <f t="shared" si="87"/>
        <v>313-SOTOSERRANO</v>
      </c>
    </row>
    <row r="5625" spans="1:5" x14ac:dyDescent="0.3">
      <c r="A5625" s="12">
        <v>37</v>
      </c>
      <c r="B5625" s="14">
        <v>314</v>
      </c>
      <c r="C5625" s="12" t="s">
        <v>5749</v>
      </c>
      <c r="E5625" t="str">
        <f t="shared" si="87"/>
        <v>314-TABERA DE ABAJO</v>
      </c>
    </row>
    <row r="5626" spans="1:5" x14ac:dyDescent="0.3">
      <c r="A5626" s="12">
        <v>37</v>
      </c>
      <c r="B5626" s="14">
        <v>315</v>
      </c>
      <c r="C5626" s="12" t="s">
        <v>5750</v>
      </c>
      <c r="E5626" t="str">
        <f t="shared" si="87"/>
        <v>315-TALA, LA</v>
      </c>
    </row>
    <row r="5627" spans="1:5" x14ac:dyDescent="0.3">
      <c r="A5627" s="12">
        <v>37</v>
      </c>
      <c r="B5627" s="14">
        <v>316</v>
      </c>
      <c r="C5627" s="12" t="s">
        <v>5751</v>
      </c>
      <c r="E5627" t="str">
        <f t="shared" si="87"/>
        <v>316-TAMAMES</v>
      </c>
    </row>
    <row r="5628" spans="1:5" x14ac:dyDescent="0.3">
      <c r="A5628" s="12">
        <v>37</v>
      </c>
      <c r="B5628" s="14">
        <v>317</v>
      </c>
      <c r="C5628" s="12" t="s">
        <v>5752</v>
      </c>
      <c r="E5628" t="str">
        <f t="shared" si="87"/>
        <v>317-TARAZONA DE GUAREÑA</v>
      </c>
    </row>
    <row r="5629" spans="1:5" x14ac:dyDescent="0.3">
      <c r="A5629" s="12">
        <v>37</v>
      </c>
      <c r="B5629" s="14">
        <v>318</v>
      </c>
      <c r="C5629" s="12" t="s">
        <v>5753</v>
      </c>
      <c r="E5629" t="str">
        <f t="shared" si="87"/>
        <v>318-TARDAGUILA</v>
      </c>
    </row>
    <row r="5630" spans="1:5" x14ac:dyDescent="0.3">
      <c r="A5630" s="12">
        <v>37</v>
      </c>
      <c r="B5630" s="14">
        <v>319</v>
      </c>
      <c r="C5630" s="12" t="s">
        <v>5754</v>
      </c>
      <c r="E5630" t="str">
        <f t="shared" si="87"/>
        <v>319-TEJADO, EL</v>
      </c>
    </row>
    <row r="5631" spans="1:5" x14ac:dyDescent="0.3">
      <c r="A5631" s="12">
        <v>37</v>
      </c>
      <c r="B5631" s="14">
        <v>320</v>
      </c>
      <c r="C5631" s="12" t="s">
        <v>5755</v>
      </c>
      <c r="E5631" t="str">
        <f t="shared" si="87"/>
        <v>320-TEJEDA Y SEGOYUELA</v>
      </c>
    </row>
    <row r="5632" spans="1:5" x14ac:dyDescent="0.3">
      <c r="A5632" s="12">
        <v>37</v>
      </c>
      <c r="B5632" s="14">
        <v>321</v>
      </c>
      <c r="C5632" s="12" t="s">
        <v>5756</v>
      </c>
      <c r="E5632" t="str">
        <f t="shared" si="87"/>
        <v>321-TENEBRON</v>
      </c>
    </row>
    <row r="5633" spans="1:5" x14ac:dyDescent="0.3">
      <c r="A5633" s="12">
        <v>37</v>
      </c>
      <c r="B5633" s="14">
        <v>322</v>
      </c>
      <c r="C5633" s="12" t="s">
        <v>5757</v>
      </c>
      <c r="E5633" t="str">
        <f t="shared" si="87"/>
        <v>322-TERRADILLOS</v>
      </c>
    </row>
    <row r="5634" spans="1:5" x14ac:dyDescent="0.3">
      <c r="A5634" s="12">
        <v>37</v>
      </c>
      <c r="B5634" s="14">
        <v>323</v>
      </c>
      <c r="C5634" s="12" t="s">
        <v>5758</v>
      </c>
      <c r="E5634" t="str">
        <f t="shared" si="87"/>
        <v>323-TOPAS</v>
      </c>
    </row>
    <row r="5635" spans="1:5" x14ac:dyDescent="0.3">
      <c r="A5635" s="12">
        <v>37</v>
      </c>
      <c r="B5635" s="14">
        <v>324</v>
      </c>
      <c r="C5635" s="12" t="s">
        <v>5759</v>
      </c>
      <c r="E5635" t="str">
        <f t="shared" ref="E5635:E5698" si="88">CONCATENATE(B5635,"-",C5635)</f>
        <v>324-TORDILLOS</v>
      </c>
    </row>
    <row r="5636" spans="1:5" x14ac:dyDescent="0.3">
      <c r="A5636" s="12">
        <v>37</v>
      </c>
      <c r="B5636" s="14">
        <v>325</v>
      </c>
      <c r="C5636" s="12" t="s">
        <v>5760</v>
      </c>
      <c r="E5636" t="str">
        <f t="shared" si="88"/>
        <v>325-TORNADIZO, EL</v>
      </c>
    </row>
    <row r="5637" spans="1:5" x14ac:dyDescent="0.3">
      <c r="A5637" s="12">
        <v>37</v>
      </c>
      <c r="B5637" s="14">
        <v>327</v>
      </c>
      <c r="C5637" s="12" t="s">
        <v>5761</v>
      </c>
      <c r="E5637" t="str">
        <f t="shared" si="88"/>
        <v>327-TORRESMENUDAS</v>
      </c>
    </row>
    <row r="5638" spans="1:5" x14ac:dyDescent="0.3">
      <c r="A5638" s="12">
        <v>37</v>
      </c>
      <c r="B5638" s="14">
        <v>328</v>
      </c>
      <c r="C5638" s="12" t="s">
        <v>5762</v>
      </c>
      <c r="E5638" t="str">
        <f t="shared" si="88"/>
        <v>328-TRABANCA</v>
      </c>
    </row>
    <row r="5639" spans="1:5" x14ac:dyDescent="0.3">
      <c r="A5639" s="12">
        <v>37</v>
      </c>
      <c r="B5639" s="14">
        <v>329</v>
      </c>
      <c r="C5639" s="12" t="s">
        <v>5763</v>
      </c>
      <c r="E5639" t="str">
        <f t="shared" si="88"/>
        <v>329-TREMEDAL DE TORMES</v>
      </c>
    </row>
    <row r="5640" spans="1:5" x14ac:dyDescent="0.3">
      <c r="A5640" s="12">
        <v>37</v>
      </c>
      <c r="B5640" s="14">
        <v>330</v>
      </c>
      <c r="C5640" s="12" t="s">
        <v>5764</v>
      </c>
      <c r="E5640" t="str">
        <f t="shared" si="88"/>
        <v>330-VALDECARROS</v>
      </c>
    </row>
    <row r="5641" spans="1:5" x14ac:dyDescent="0.3">
      <c r="A5641" s="12">
        <v>37</v>
      </c>
      <c r="B5641" s="14">
        <v>331</v>
      </c>
      <c r="C5641" s="12" t="s">
        <v>5765</v>
      </c>
      <c r="E5641" t="str">
        <f t="shared" si="88"/>
        <v>331-VALDEFUENTES DE SANGUSIN</v>
      </c>
    </row>
    <row r="5642" spans="1:5" x14ac:dyDescent="0.3">
      <c r="A5642" s="12">
        <v>37</v>
      </c>
      <c r="B5642" s="14">
        <v>332</v>
      </c>
      <c r="C5642" s="12" t="s">
        <v>5766</v>
      </c>
      <c r="E5642" t="str">
        <f t="shared" si="88"/>
        <v>332-VALDEHIJADEROS</v>
      </c>
    </row>
    <row r="5643" spans="1:5" x14ac:dyDescent="0.3">
      <c r="A5643" s="12">
        <v>37</v>
      </c>
      <c r="B5643" s="14">
        <v>333</v>
      </c>
      <c r="C5643" s="12" t="s">
        <v>5767</v>
      </c>
      <c r="E5643" t="str">
        <f t="shared" si="88"/>
        <v>333-VALDELACASA</v>
      </c>
    </row>
    <row r="5644" spans="1:5" x14ac:dyDescent="0.3">
      <c r="A5644" s="12">
        <v>37</v>
      </c>
      <c r="B5644" s="14">
        <v>334</v>
      </c>
      <c r="C5644" s="12" t="s">
        <v>5768</v>
      </c>
      <c r="E5644" t="str">
        <f t="shared" si="88"/>
        <v>334-VALDELAGEVE</v>
      </c>
    </row>
    <row r="5645" spans="1:5" x14ac:dyDescent="0.3">
      <c r="A5645" s="12">
        <v>37</v>
      </c>
      <c r="B5645" s="14">
        <v>335</v>
      </c>
      <c r="C5645" s="12" t="s">
        <v>5769</v>
      </c>
      <c r="E5645" t="str">
        <f t="shared" si="88"/>
        <v>335-VALDELOSA</v>
      </c>
    </row>
    <row r="5646" spans="1:5" x14ac:dyDescent="0.3">
      <c r="A5646" s="12">
        <v>37</v>
      </c>
      <c r="B5646" s="14">
        <v>336</v>
      </c>
      <c r="C5646" s="12" t="s">
        <v>5770</v>
      </c>
      <c r="E5646" t="str">
        <f t="shared" si="88"/>
        <v>336-VALDEMIERQUE</v>
      </c>
    </row>
    <row r="5647" spans="1:5" x14ac:dyDescent="0.3">
      <c r="A5647" s="12">
        <v>37</v>
      </c>
      <c r="B5647" s="14">
        <v>337</v>
      </c>
      <c r="C5647" s="12" t="s">
        <v>5771</v>
      </c>
      <c r="E5647" t="str">
        <f t="shared" si="88"/>
        <v>337-VALDERRODRIGO</v>
      </c>
    </row>
    <row r="5648" spans="1:5" x14ac:dyDescent="0.3">
      <c r="A5648" s="12">
        <v>37</v>
      </c>
      <c r="B5648" s="14">
        <v>338</v>
      </c>
      <c r="C5648" s="12" t="s">
        <v>5772</v>
      </c>
      <c r="E5648" t="str">
        <f t="shared" si="88"/>
        <v>338-VALDUNCIEL</v>
      </c>
    </row>
    <row r="5649" spans="1:5" x14ac:dyDescent="0.3">
      <c r="A5649" s="12">
        <v>37</v>
      </c>
      <c r="B5649" s="14">
        <v>339</v>
      </c>
      <c r="C5649" s="12" t="s">
        <v>5773</v>
      </c>
      <c r="E5649" t="str">
        <f t="shared" si="88"/>
        <v>339-VALERO</v>
      </c>
    </row>
    <row r="5650" spans="1:5" x14ac:dyDescent="0.3">
      <c r="A5650" s="12">
        <v>37</v>
      </c>
      <c r="B5650" s="14">
        <v>340</v>
      </c>
      <c r="C5650" s="12" t="s">
        <v>5774</v>
      </c>
      <c r="E5650" t="str">
        <f t="shared" si="88"/>
        <v>340-VALSALABROSO</v>
      </c>
    </row>
    <row r="5651" spans="1:5" x14ac:dyDescent="0.3">
      <c r="A5651" s="12">
        <v>37</v>
      </c>
      <c r="B5651" s="14">
        <v>341</v>
      </c>
      <c r="C5651" s="12" t="s">
        <v>5775</v>
      </c>
      <c r="E5651" t="str">
        <f t="shared" si="88"/>
        <v>341-VALVERDE DE VALDELACASA</v>
      </c>
    </row>
    <row r="5652" spans="1:5" x14ac:dyDescent="0.3">
      <c r="A5652" s="12">
        <v>37</v>
      </c>
      <c r="B5652" s="14">
        <v>342</v>
      </c>
      <c r="C5652" s="12" t="s">
        <v>5776</v>
      </c>
      <c r="E5652" t="str">
        <f t="shared" si="88"/>
        <v>342-VALVERDON</v>
      </c>
    </row>
    <row r="5653" spans="1:5" x14ac:dyDescent="0.3">
      <c r="A5653" s="12">
        <v>37</v>
      </c>
      <c r="B5653" s="14">
        <v>343</v>
      </c>
      <c r="C5653" s="12" t="s">
        <v>5777</v>
      </c>
      <c r="E5653" t="str">
        <f t="shared" si="88"/>
        <v>343-VALLEJERA DE RIOFRIO</v>
      </c>
    </row>
    <row r="5654" spans="1:5" x14ac:dyDescent="0.3">
      <c r="A5654" s="12">
        <v>37</v>
      </c>
      <c r="B5654" s="14">
        <v>344</v>
      </c>
      <c r="C5654" s="12" t="s">
        <v>5778</v>
      </c>
      <c r="E5654" t="str">
        <f t="shared" si="88"/>
        <v>344-VECINOS</v>
      </c>
    </row>
    <row r="5655" spans="1:5" x14ac:dyDescent="0.3">
      <c r="A5655" s="12">
        <v>37</v>
      </c>
      <c r="B5655" s="14">
        <v>345</v>
      </c>
      <c r="C5655" s="12" t="s">
        <v>5779</v>
      </c>
      <c r="E5655" t="str">
        <f t="shared" si="88"/>
        <v>345-VEGA DE TIRADOS</v>
      </c>
    </row>
    <row r="5656" spans="1:5" x14ac:dyDescent="0.3">
      <c r="A5656" s="12">
        <v>37</v>
      </c>
      <c r="B5656" s="14">
        <v>346</v>
      </c>
      <c r="C5656" s="12" t="s">
        <v>5780</v>
      </c>
      <c r="E5656" t="str">
        <f t="shared" si="88"/>
        <v>346-VEGUILLAS, LAS</v>
      </c>
    </row>
    <row r="5657" spans="1:5" x14ac:dyDescent="0.3">
      <c r="A5657" s="12">
        <v>37</v>
      </c>
      <c r="B5657" s="14">
        <v>347</v>
      </c>
      <c r="C5657" s="12" t="s">
        <v>5781</v>
      </c>
      <c r="E5657" t="str">
        <f t="shared" si="88"/>
        <v>347-VELLES, LA</v>
      </c>
    </row>
    <row r="5658" spans="1:5" x14ac:dyDescent="0.3">
      <c r="A5658" s="12">
        <v>37</v>
      </c>
      <c r="B5658" s="14">
        <v>348</v>
      </c>
      <c r="C5658" s="12" t="s">
        <v>5782</v>
      </c>
      <c r="E5658" t="str">
        <f t="shared" si="88"/>
        <v>348-VENTOSA DEL RIO ALMAR</v>
      </c>
    </row>
    <row r="5659" spans="1:5" x14ac:dyDescent="0.3">
      <c r="A5659" s="12">
        <v>37</v>
      </c>
      <c r="B5659" s="14">
        <v>349</v>
      </c>
      <c r="C5659" s="12" t="s">
        <v>5783</v>
      </c>
      <c r="E5659" t="str">
        <f t="shared" si="88"/>
        <v>349-VIDOLA, LA</v>
      </c>
    </row>
    <row r="5660" spans="1:5" x14ac:dyDescent="0.3">
      <c r="A5660" s="12">
        <v>37</v>
      </c>
      <c r="B5660" s="14">
        <v>350</v>
      </c>
      <c r="C5660" s="12" t="s">
        <v>5784</v>
      </c>
      <c r="E5660" t="str">
        <f t="shared" si="88"/>
        <v>350-VILVESTRE</v>
      </c>
    </row>
    <row r="5661" spans="1:5" x14ac:dyDescent="0.3">
      <c r="A5661" s="12">
        <v>37</v>
      </c>
      <c r="B5661" s="14">
        <v>351</v>
      </c>
      <c r="C5661" s="12" t="s">
        <v>5785</v>
      </c>
      <c r="E5661" t="str">
        <f t="shared" si="88"/>
        <v>351-VILLAFLORES</v>
      </c>
    </row>
    <row r="5662" spans="1:5" x14ac:dyDescent="0.3">
      <c r="A5662" s="12">
        <v>37</v>
      </c>
      <c r="B5662" s="14">
        <v>352</v>
      </c>
      <c r="C5662" s="12" t="s">
        <v>5786</v>
      </c>
      <c r="E5662" t="str">
        <f t="shared" si="88"/>
        <v>352-VILLAGONZALO DE TORMES</v>
      </c>
    </row>
    <row r="5663" spans="1:5" x14ac:dyDescent="0.3">
      <c r="A5663" s="12">
        <v>37</v>
      </c>
      <c r="B5663" s="14">
        <v>353</v>
      </c>
      <c r="C5663" s="12" t="s">
        <v>5787</v>
      </c>
      <c r="E5663" t="str">
        <f t="shared" si="88"/>
        <v>353-VILLALBA DE LOS LLANOS</v>
      </c>
    </row>
    <row r="5664" spans="1:5" x14ac:dyDescent="0.3">
      <c r="A5664" s="12">
        <v>37</v>
      </c>
      <c r="B5664" s="14">
        <v>354</v>
      </c>
      <c r="C5664" s="12" t="s">
        <v>5788</v>
      </c>
      <c r="E5664" t="str">
        <f t="shared" si="88"/>
        <v>354-VILLAMAYOR</v>
      </c>
    </row>
    <row r="5665" spans="1:5" x14ac:dyDescent="0.3">
      <c r="A5665" s="12">
        <v>37</v>
      </c>
      <c r="B5665" s="14">
        <v>355</v>
      </c>
      <c r="C5665" s="12" t="s">
        <v>5789</v>
      </c>
      <c r="E5665" t="str">
        <f t="shared" si="88"/>
        <v>355-VILLANUEVA DEL CONDE</v>
      </c>
    </row>
    <row r="5666" spans="1:5" x14ac:dyDescent="0.3">
      <c r="A5666" s="12">
        <v>37</v>
      </c>
      <c r="B5666" s="14">
        <v>356</v>
      </c>
      <c r="C5666" s="12" t="s">
        <v>5790</v>
      </c>
      <c r="E5666" t="str">
        <f t="shared" si="88"/>
        <v>356-VILLAR DE ARGAÑAN</v>
      </c>
    </row>
    <row r="5667" spans="1:5" x14ac:dyDescent="0.3">
      <c r="A5667" s="12">
        <v>37</v>
      </c>
      <c r="B5667" s="14">
        <v>357</v>
      </c>
      <c r="C5667" s="12" t="s">
        <v>5791</v>
      </c>
      <c r="E5667" t="str">
        <f t="shared" si="88"/>
        <v>357-VILLAR DE CIERVO</v>
      </c>
    </row>
    <row r="5668" spans="1:5" x14ac:dyDescent="0.3">
      <c r="A5668" s="12">
        <v>37</v>
      </c>
      <c r="B5668" s="14">
        <v>358</v>
      </c>
      <c r="C5668" s="12" t="s">
        <v>5792</v>
      </c>
      <c r="E5668" t="str">
        <f t="shared" si="88"/>
        <v>358-VILLAR DE GALLIMAZO</v>
      </c>
    </row>
    <row r="5669" spans="1:5" x14ac:dyDescent="0.3">
      <c r="A5669" s="12">
        <v>37</v>
      </c>
      <c r="B5669" s="14">
        <v>359</v>
      </c>
      <c r="C5669" s="12" t="s">
        <v>5793</v>
      </c>
      <c r="E5669" t="str">
        <f t="shared" si="88"/>
        <v>359-VILLAR DE LA YEGUA</v>
      </c>
    </row>
    <row r="5670" spans="1:5" x14ac:dyDescent="0.3">
      <c r="A5670" s="12">
        <v>37</v>
      </c>
      <c r="B5670" s="14">
        <v>360</v>
      </c>
      <c r="C5670" s="12" t="s">
        <v>5794</v>
      </c>
      <c r="E5670" t="str">
        <f t="shared" si="88"/>
        <v>360-VILLAR DE PERALONSO</v>
      </c>
    </row>
    <row r="5671" spans="1:5" x14ac:dyDescent="0.3">
      <c r="A5671" s="12">
        <v>37</v>
      </c>
      <c r="B5671" s="14">
        <v>361</v>
      </c>
      <c r="C5671" s="12" t="s">
        <v>5795</v>
      </c>
      <c r="E5671" t="str">
        <f t="shared" si="88"/>
        <v>361-VILLAR DE SAMANIEGO</v>
      </c>
    </row>
    <row r="5672" spans="1:5" x14ac:dyDescent="0.3">
      <c r="A5672" s="12">
        <v>37</v>
      </c>
      <c r="B5672" s="14">
        <v>362</v>
      </c>
      <c r="C5672" s="12" t="s">
        <v>5796</v>
      </c>
      <c r="E5672" t="str">
        <f t="shared" si="88"/>
        <v>362-VILLARES DE LA REINA</v>
      </c>
    </row>
    <row r="5673" spans="1:5" x14ac:dyDescent="0.3">
      <c r="A5673" s="12">
        <v>37</v>
      </c>
      <c r="B5673" s="14">
        <v>363</v>
      </c>
      <c r="C5673" s="12" t="s">
        <v>5797</v>
      </c>
      <c r="E5673" t="str">
        <f t="shared" si="88"/>
        <v>363-VILLARES DE YELTES</v>
      </c>
    </row>
    <row r="5674" spans="1:5" x14ac:dyDescent="0.3">
      <c r="A5674" s="12">
        <v>37</v>
      </c>
      <c r="B5674" s="14">
        <v>364</v>
      </c>
      <c r="C5674" s="12" t="s">
        <v>5798</v>
      </c>
      <c r="E5674" t="str">
        <f t="shared" si="88"/>
        <v>364-VILLARINO DE LOS AIRES</v>
      </c>
    </row>
    <row r="5675" spans="1:5" x14ac:dyDescent="0.3">
      <c r="A5675" s="12">
        <v>37</v>
      </c>
      <c r="B5675" s="14">
        <v>365</v>
      </c>
      <c r="C5675" s="12" t="s">
        <v>5799</v>
      </c>
      <c r="E5675" t="str">
        <f t="shared" si="88"/>
        <v>365-VILLARMAYOR</v>
      </c>
    </row>
    <row r="5676" spans="1:5" x14ac:dyDescent="0.3">
      <c r="A5676" s="12">
        <v>37</v>
      </c>
      <c r="B5676" s="14">
        <v>366</v>
      </c>
      <c r="C5676" s="12" t="s">
        <v>5800</v>
      </c>
      <c r="E5676" t="str">
        <f t="shared" si="88"/>
        <v>366-VILLARMUERTO</v>
      </c>
    </row>
    <row r="5677" spans="1:5" x14ac:dyDescent="0.3">
      <c r="A5677" s="12">
        <v>37</v>
      </c>
      <c r="B5677" s="14">
        <v>367</v>
      </c>
      <c r="C5677" s="12" t="s">
        <v>5801</v>
      </c>
      <c r="E5677" t="str">
        <f t="shared" si="88"/>
        <v>367-VILLASBUENAS</v>
      </c>
    </row>
    <row r="5678" spans="1:5" x14ac:dyDescent="0.3">
      <c r="A5678" s="12">
        <v>37</v>
      </c>
      <c r="B5678" s="14">
        <v>368</v>
      </c>
      <c r="C5678" s="12" t="s">
        <v>5802</v>
      </c>
      <c r="E5678" t="str">
        <f t="shared" si="88"/>
        <v>368-VILLASDARDO</v>
      </c>
    </row>
    <row r="5679" spans="1:5" x14ac:dyDescent="0.3">
      <c r="A5679" s="12">
        <v>37</v>
      </c>
      <c r="B5679" s="14">
        <v>369</v>
      </c>
      <c r="C5679" s="12" t="s">
        <v>5803</v>
      </c>
      <c r="E5679" t="str">
        <f t="shared" si="88"/>
        <v>369-VILLASECO DE LOS GAMITOS</v>
      </c>
    </row>
    <row r="5680" spans="1:5" x14ac:dyDescent="0.3">
      <c r="A5680" s="12">
        <v>37</v>
      </c>
      <c r="B5680" s="14">
        <v>370</v>
      </c>
      <c r="C5680" s="12" t="s">
        <v>5804</v>
      </c>
      <c r="E5680" t="str">
        <f t="shared" si="88"/>
        <v>370-VILLASECO DE LOS REYES</v>
      </c>
    </row>
    <row r="5681" spans="1:5" x14ac:dyDescent="0.3">
      <c r="A5681" s="12">
        <v>37</v>
      </c>
      <c r="B5681" s="14">
        <v>371</v>
      </c>
      <c r="C5681" s="12" t="s">
        <v>5805</v>
      </c>
      <c r="E5681" t="str">
        <f t="shared" si="88"/>
        <v>371-VILLASRUBIAS</v>
      </c>
    </row>
    <row r="5682" spans="1:5" x14ac:dyDescent="0.3">
      <c r="A5682" s="12">
        <v>37</v>
      </c>
      <c r="B5682" s="14">
        <v>372</v>
      </c>
      <c r="C5682" s="12" t="s">
        <v>5806</v>
      </c>
      <c r="E5682" t="str">
        <f t="shared" si="88"/>
        <v>372-VILLAVERDE DE GUAREÑA</v>
      </c>
    </row>
    <row r="5683" spans="1:5" x14ac:dyDescent="0.3">
      <c r="A5683" s="12">
        <v>37</v>
      </c>
      <c r="B5683" s="14">
        <v>373</v>
      </c>
      <c r="C5683" s="12" t="s">
        <v>5807</v>
      </c>
      <c r="E5683" t="str">
        <f t="shared" si="88"/>
        <v>373-VILLAVIEJA DE YELTES</v>
      </c>
    </row>
    <row r="5684" spans="1:5" x14ac:dyDescent="0.3">
      <c r="A5684" s="12">
        <v>37</v>
      </c>
      <c r="B5684" s="14">
        <v>374</v>
      </c>
      <c r="C5684" s="12" t="s">
        <v>5808</v>
      </c>
      <c r="E5684" t="str">
        <f t="shared" si="88"/>
        <v>374-VILLORIA</v>
      </c>
    </row>
    <row r="5685" spans="1:5" x14ac:dyDescent="0.3">
      <c r="A5685" s="12">
        <v>37</v>
      </c>
      <c r="B5685" s="14">
        <v>375</v>
      </c>
      <c r="C5685" s="12" t="s">
        <v>5809</v>
      </c>
      <c r="E5685" t="str">
        <f t="shared" si="88"/>
        <v>375-VILLORUELA</v>
      </c>
    </row>
    <row r="5686" spans="1:5" x14ac:dyDescent="0.3">
      <c r="A5686" s="12">
        <v>37</v>
      </c>
      <c r="B5686" s="14">
        <v>376</v>
      </c>
      <c r="C5686" s="12" t="s">
        <v>5810</v>
      </c>
      <c r="E5686" t="str">
        <f t="shared" si="88"/>
        <v>376-VITIGUDINO</v>
      </c>
    </row>
    <row r="5687" spans="1:5" x14ac:dyDescent="0.3">
      <c r="A5687" s="12">
        <v>37</v>
      </c>
      <c r="B5687" s="14">
        <v>377</v>
      </c>
      <c r="C5687" s="12" t="s">
        <v>5811</v>
      </c>
      <c r="E5687" t="str">
        <f t="shared" si="88"/>
        <v>377-YECLA DE YELTES</v>
      </c>
    </row>
    <row r="5688" spans="1:5" x14ac:dyDescent="0.3">
      <c r="A5688" s="12">
        <v>37</v>
      </c>
      <c r="B5688" s="14">
        <v>378</v>
      </c>
      <c r="C5688" s="12" t="s">
        <v>5812</v>
      </c>
      <c r="E5688" t="str">
        <f t="shared" si="88"/>
        <v>378-ZAMARRA</v>
      </c>
    </row>
    <row r="5689" spans="1:5" x14ac:dyDescent="0.3">
      <c r="A5689" s="12">
        <v>37</v>
      </c>
      <c r="B5689" s="14">
        <v>379</v>
      </c>
      <c r="C5689" s="12" t="s">
        <v>5813</v>
      </c>
      <c r="E5689" t="str">
        <f t="shared" si="88"/>
        <v>379-ZAMAYON</v>
      </c>
    </row>
    <row r="5690" spans="1:5" x14ac:dyDescent="0.3">
      <c r="A5690" s="12">
        <v>37</v>
      </c>
      <c r="B5690" s="14">
        <v>380</v>
      </c>
      <c r="C5690" s="12" t="s">
        <v>5814</v>
      </c>
      <c r="E5690" t="str">
        <f t="shared" si="88"/>
        <v>380-ZARAPICOS</v>
      </c>
    </row>
    <row r="5691" spans="1:5" x14ac:dyDescent="0.3">
      <c r="A5691" s="12">
        <v>37</v>
      </c>
      <c r="B5691" s="14">
        <v>381</v>
      </c>
      <c r="C5691" s="12" t="s">
        <v>5815</v>
      </c>
      <c r="E5691" t="str">
        <f t="shared" si="88"/>
        <v>381-ZARZA DE PUMAREDA, LA</v>
      </c>
    </row>
    <row r="5692" spans="1:5" x14ac:dyDescent="0.3">
      <c r="A5692" s="12">
        <v>37</v>
      </c>
      <c r="B5692" s="14">
        <v>382</v>
      </c>
      <c r="C5692" s="12" t="s">
        <v>5816</v>
      </c>
      <c r="E5692" t="str">
        <f t="shared" si="88"/>
        <v>382-ZORITA DE LA FRONTERA</v>
      </c>
    </row>
    <row r="5693" spans="1:5" x14ac:dyDescent="0.3">
      <c r="A5693" s="12">
        <v>38</v>
      </c>
      <c r="B5693" s="14">
        <v>1</v>
      </c>
      <c r="C5693" s="12" t="s">
        <v>5817</v>
      </c>
      <c r="E5693" t="str">
        <f t="shared" si="88"/>
        <v>1-ADEJE</v>
      </c>
    </row>
    <row r="5694" spans="1:5" x14ac:dyDescent="0.3">
      <c r="A5694" s="12">
        <v>38</v>
      </c>
      <c r="B5694" s="14">
        <v>2</v>
      </c>
      <c r="C5694" s="12" t="s">
        <v>5818</v>
      </c>
      <c r="E5694" t="str">
        <f t="shared" si="88"/>
        <v>2-AGULO</v>
      </c>
    </row>
    <row r="5695" spans="1:5" x14ac:dyDescent="0.3">
      <c r="A5695" s="12">
        <v>38</v>
      </c>
      <c r="B5695" s="14">
        <v>3</v>
      </c>
      <c r="C5695" s="12" t="s">
        <v>5819</v>
      </c>
      <c r="E5695" t="str">
        <f t="shared" si="88"/>
        <v>3-ALAJERO</v>
      </c>
    </row>
    <row r="5696" spans="1:5" x14ac:dyDescent="0.3">
      <c r="A5696" s="12">
        <v>38</v>
      </c>
      <c r="B5696" s="14">
        <v>4</v>
      </c>
      <c r="C5696" s="12" t="s">
        <v>5820</v>
      </c>
      <c r="E5696" t="str">
        <f t="shared" si="88"/>
        <v>4-ARAFO</v>
      </c>
    </row>
    <row r="5697" spans="1:5" x14ac:dyDescent="0.3">
      <c r="A5697" s="12">
        <v>38</v>
      </c>
      <c r="B5697" s="14">
        <v>5</v>
      </c>
      <c r="C5697" s="12" t="s">
        <v>5821</v>
      </c>
      <c r="E5697" t="str">
        <f t="shared" si="88"/>
        <v>5-ARICO</v>
      </c>
    </row>
    <row r="5698" spans="1:5" x14ac:dyDescent="0.3">
      <c r="A5698" s="12">
        <v>38</v>
      </c>
      <c r="B5698" s="14">
        <v>6</v>
      </c>
      <c r="C5698" s="12" t="s">
        <v>5822</v>
      </c>
      <c r="E5698" t="str">
        <f t="shared" si="88"/>
        <v>6-ARONA</v>
      </c>
    </row>
    <row r="5699" spans="1:5" x14ac:dyDescent="0.3">
      <c r="A5699" s="12">
        <v>38</v>
      </c>
      <c r="B5699" s="14">
        <v>7</v>
      </c>
      <c r="C5699" s="12" t="s">
        <v>5823</v>
      </c>
      <c r="E5699" t="str">
        <f t="shared" ref="E5699:E5762" si="89">CONCATENATE(B5699,"-",C5699)</f>
        <v>7-BARLOVENTO</v>
      </c>
    </row>
    <row r="5700" spans="1:5" x14ac:dyDescent="0.3">
      <c r="A5700" s="12">
        <v>38</v>
      </c>
      <c r="B5700" s="14">
        <v>8</v>
      </c>
      <c r="C5700" s="12" t="s">
        <v>5824</v>
      </c>
      <c r="E5700" t="str">
        <f t="shared" si="89"/>
        <v>8-BREÑA ALTA</v>
      </c>
    </row>
    <row r="5701" spans="1:5" x14ac:dyDescent="0.3">
      <c r="A5701" s="12">
        <v>38</v>
      </c>
      <c r="B5701" s="14">
        <v>9</v>
      </c>
      <c r="C5701" s="12" t="s">
        <v>5825</v>
      </c>
      <c r="E5701" t="str">
        <f t="shared" si="89"/>
        <v>9-BREÑA BAJA</v>
      </c>
    </row>
    <row r="5702" spans="1:5" x14ac:dyDescent="0.3">
      <c r="A5702" s="12">
        <v>38</v>
      </c>
      <c r="B5702" s="14">
        <v>10</v>
      </c>
      <c r="C5702" s="12" t="s">
        <v>5826</v>
      </c>
      <c r="E5702" t="str">
        <f t="shared" si="89"/>
        <v>10-BUENAVISTA DEL NORTE</v>
      </c>
    </row>
    <row r="5703" spans="1:5" x14ac:dyDescent="0.3">
      <c r="A5703" s="12">
        <v>38</v>
      </c>
      <c r="B5703" s="14">
        <v>11</v>
      </c>
      <c r="C5703" s="12" t="s">
        <v>5827</v>
      </c>
      <c r="E5703" t="str">
        <f t="shared" si="89"/>
        <v>11-CANDELARIA</v>
      </c>
    </row>
    <row r="5704" spans="1:5" x14ac:dyDescent="0.3">
      <c r="A5704" s="12">
        <v>38</v>
      </c>
      <c r="B5704" s="14">
        <v>12</v>
      </c>
      <c r="C5704" s="12" t="s">
        <v>5828</v>
      </c>
      <c r="E5704" t="str">
        <f t="shared" si="89"/>
        <v>12-FASNIA</v>
      </c>
    </row>
    <row r="5705" spans="1:5" x14ac:dyDescent="0.3">
      <c r="A5705" s="12">
        <v>38</v>
      </c>
      <c r="B5705" s="14">
        <v>13</v>
      </c>
      <c r="C5705" s="12" t="s">
        <v>5829</v>
      </c>
      <c r="E5705" t="str">
        <f t="shared" si="89"/>
        <v>13-FRONTERA</v>
      </c>
    </row>
    <row r="5706" spans="1:5" x14ac:dyDescent="0.3">
      <c r="A5706" s="12">
        <v>38</v>
      </c>
      <c r="B5706" s="14">
        <v>14</v>
      </c>
      <c r="C5706" s="12" t="s">
        <v>5830</v>
      </c>
      <c r="E5706" t="str">
        <f t="shared" si="89"/>
        <v>14-FUENCALIENTE DE LA PALMA</v>
      </c>
    </row>
    <row r="5707" spans="1:5" x14ac:dyDescent="0.3">
      <c r="A5707" s="12">
        <v>38</v>
      </c>
      <c r="B5707" s="14">
        <v>15</v>
      </c>
      <c r="C5707" s="12" t="s">
        <v>5831</v>
      </c>
      <c r="E5707" t="str">
        <f t="shared" si="89"/>
        <v>15-GARACHICO</v>
      </c>
    </row>
    <row r="5708" spans="1:5" x14ac:dyDescent="0.3">
      <c r="A5708" s="12">
        <v>38</v>
      </c>
      <c r="B5708" s="14">
        <v>16</v>
      </c>
      <c r="C5708" s="12" t="s">
        <v>5832</v>
      </c>
      <c r="E5708" t="str">
        <f t="shared" si="89"/>
        <v>16-GARAFIA</v>
      </c>
    </row>
    <row r="5709" spans="1:5" x14ac:dyDescent="0.3">
      <c r="A5709" s="12">
        <v>38</v>
      </c>
      <c r="B5709" s="14">
        <v>17</v>
      </c>
      <c r="C5709" s="12" t="s">
        <v>5833</v>
      </c>
      <c r="E5709" t="str">
        <f t="shared" si="89"/>
        <v>17-GRANADILLA DE ABONA</v>
      </c>
    </row>
    <row r="5710" spans="1:5" x14ac:dyDescent="0.3">
      <c r="A5710" s="12">
        <v>38</v>
      </c>
      <c r="B5710" s="14">
        <v>18</v>
      </c>
      <c r="C5710" s="12" t="s">
        <v>5834</v>
      </c>
      <c r="E5710" t="str">
        <f t="shared" si="89"/>
        <v>18-GUANCHA, LA</v>
      </c>
    </row>
    <row r="5711" spans="1:5" x14ac:dyDescent="0.3">
      <c r="A5711" s="12">
        <v>38</v>
      </c>
      <c r="B5711" s="14">
        <v>19</v>
      </c>
      <c r="C5711" s="12" t="s">
        <v>5835</v>
      </c>
      <c r="E5711" t="str">
        <f t="shared" si="89"/>
        <v>19-GUIA DE ISORA</v>
      </c>
    </row>
    <row r="5712" spans="1:5" x14ac:dyDescent="0.3">
      <c r="A5712" s="12">
        <v>38</v>
      </c>
      <c r="B5712" s="14">
        <v>20</v>
      </c>
      <c r="C5712" s="12" t="s">
        <v>5836</v>
      </c>
      <c r="E5712" t="str">
        <f t="shared" si="89"/>
        <v>20-G?MAR</v>
      </c>
    </row>
    <row r="5713" spans="1:5" x14ac:dyDescent="0.3">
      <c r="A5713" s="12">
        <v>38</v>
      </c>
      <c r="B5713" s="14">
        <v>21</v>
      </c>
      <c r="C5713" s="12" t="s">
        <v>5837</v>
      </c>
      <c r="E5713" t="str">
        <f t="shared" si="89"/>
        <v>21-HERMIGUA</v>
      </c>
    </row>
    <row r="5714" spans="1:5" x14ac:dyDescent="0.3">
      <c r="A5714" s="12">
        <v>38</v>
      </c>
      <c r="B5714" s="14">
        <v>22</v>
      </c>
      <c r="C5714" s="12" t="s">
        <v>5838</v>
      </c>
      <c r="E5714" t="str">
        <f t="shared" si="89"/>
        <v>22-ICOD DE LOS VINOS</v>
      </c>
    </row>
    <row r="5715" spans="1:5" x14ac:dyDescent="0.3">
      <c r="A5715" s="12">
        <v>38</v>
      </c>
      <c r="B5715" s="14">
        <v>23</v>
      </c>
      <c r="C5715" s="12" t="s">
        <v>5839</v>
      </c>
      <c r="E5715" t="str">
        <f t="shared" si="89"/>
        <v>23-SAN CRISTOBAL DE LA LAGUNA</v>
      </c>
    </row>
    <row r="5716" spans="1:5" x14ac:dyDescent="0.3">
      <c r="A5716" s="12">
        <v>38</v>
      </c>
      <c r="B5716" s="14">
        <v>24</v>
      </c>
      <c r="C5716" s="12" t="s">
        <v>5840</v>
      </c>
      <c r="E5716" t="str">
        <f t="shared" si="89"/>
        <v>24-LLANOS DE ARIDANE, LOS</v>
      </c>
    </row>
    <row r="5717" spans="1:5" x14ac:dyDescent="0.3">
      <c r="A5717" s="12">
        <v>38</v>
      </c>
      <c r="B5717" s="14">
        <v>25</v>
      </c>
      <c r="C5717" s="12" t="s">
        <v>5841</v>
      </c>
      <c r="E5717" t="str">
        <f t="shared" si="89"/>
        <v>25-MATANZA DE ACENTEJO, LA</v>
      </c>
    </row>
    <row r="5718" spans="1:5" x14ac:dyDescent="0.3">
      <c r="A5718" s="12">
        <v>38</v>
      </c>
      <c r="B5718" s="14">
        <v>26</v>
      </c>
      <c r="C5718" s="12" t="s">
        <v>5842</v>
      </c>
      <c r="E5718" t="str">
        <f t="shared" si="89"/>
        <v>26-OROTAVA, LA</v>
      </c>
    </row>
    <row r="5719" spans="1:5" x14ac:dyDescent="0.3">
      <c r="A5719" s="12">
        <v>38</v>
      </c>
      <c r="B5719" s="14">
        <v>27</v>
      </c>
      <c r="C5719" s="12" t="s">
        <v>5843</v>
      </c>
      <c r="E5719" t="str">
        <f t="shared" si="89"/>
        <v>27-PASO, EL</v>
      </c>
    </row>
    <row r="5720" spans="1:5" x14ac:dyDescent="0.3">
      <c r="A5720" s="12">
        <v>38</v>
      </c>
      <c r="B5720" s="14">
        <v>28</v>
      </c>
      <c r="C5720" s="12" t="s">
        <v>5844</v>
      </c>
      <c r="E5720" t="str">
        <f t="shared" si="89"/>
        <v>28-PUERTO DE LA CRUZ</v>
      </c>
    </row>
    <row r="5721" spans="1:5" x14ac:dyDescent="0.3">
      <c r="A5721" s="12">
        <v>38</v>
      </c>
      <c r="B5721" s="14">
        <v>29</v>
      </c>
      <c r="C5721" s="12" t="s">
        <v>5845</v>
      </c>
      <c r="E5721" t="str">
        <f t="shared" si="89"/>
        <v>29-PUNTAGORDA</v>
      </c>
    </row>
    <row r="5722" spans="1:5" x14ac:dyDescent="0.3">
      <c r="A5722" s="12">
        <v>38</v>
      </c>
      <c r="B5722" s="14">
        <v>30</v>
      </c>
      <c r="C5722" s="12" t="s">
        <v>5846</v>
      </c>
      <c r="E5722" t="str">
        <f t="shared" si="89"/>
        <v>30-PUNTALLANA</v>
      </c>
    </row>
    <row r="5723" spans="1:5" x14ac:dyDescent="0.3">
      <c r="A5723" s="12">
        <v>38</v>
      </c>
      <c r="B5723" s="14">
        <v>31</v>
      </c>
      <c r="C5723" s="12" t="s">
        <v>5847</v>
      </c>
      <c r="E5723" t="str">
        <f t="shared" si="89"/>
        <v>31-REALEJOS, LOS</v>
      </c>
    </row>
    <row r="5724" spans="1:5" x14ac:dyDescent="0.3">
      <c r="A5724" s="12">
        <v>38</v>
      </c>
      <c r="B5724" s="14">
        <v>32</v>
      </c>
      <c r="C5724" s="12" t="s">
        <v>5848</v>
      </c>
      <c r="E5724" t="str">
        <f t="shared" si="89"/>
        <v>32-ROSARIO, EL</v>
      </c>
    </row>
    <row r="5725" spans="1:5" x14ac:dyDescent="0.3">
      <c r="A5725" s="12">
        <v>38</v>
      </c>
      <c r="B5725" s="14">
        <v>33</v>
      </c>
      <c r="C5725" s="12" t="s">
        <v>5849</v>
      </c>
      <c r="E5725" t="str">
        <f t="shared" si="89"/>
        <v>33-SAN ANDRES Y SAUCES</v>
      </c>
    </row>
    <row r="5726" spans="1:5" x14ac:dyDescent="0.3">
      <c r="A5726" s="12">
        <v>38</v>
      </c>
      <c r="B5726" s="14">
        <v>34</v>
      </c>
      <c r="C5726" s="12" t="s">
        <v>5850</v>
      </c>
      <c r="E5726" t="str">
        <f t="shared" si="89"/>
        <v>34-SAN JUAN DE LA RAMBLA</v>
      </c>
    </row>
    <row r="5727" spans="1:5" x14ac:dyDescent="0.3">
      <c r="A5727" s="12">
        <v>38</v>
      </c>
      <c r="B5727" s="14">
        <v>35</v>
      </c>
      <c r="C5727" s="12" t="s">
        <v>5851</v>
      </c>
      <c r="E5727" t="str">
        <f t="shared" si="89"/>
        <v>35-SAN MIGUEL DE ABONA</v>
      </c>
    </row>
    <row r="5728" spans="1:5" x14ac:dyDescent="0.3">
      <c r="A5728" s="12">
        <v>38</v>
      </c>
      <c r="B5728" s="14">
        <v>36</v>
      </c>
      <c r="C5728" s="12" t="s">
        <v>5852</v>
      </c>
      <c r="E5728" t="str">
        <f t="shared" si="89"/>
        <v>36-SAN SEBASTIAN DE LA GOMERA</v>
      </c>
    </row>
    <row r="5729" spans="1:5" x14ac:dyDescent="0.3">
      <c r="A5729" s="12">
        <v>38</v>
      </c>
      <c r="B5729" s="14">
        <v>37</v>
      </c>
      <c r="C5729" s="12" t="s">
        <v>5853</v>
      </c>
      <c r="E5729" t="str">
        <f t="shared" si="89"/>
        <v>37-SANTA CRUZ DE LA PALMA</v>
      </c>
    </row>
    <row r="5730" spans="1:5" x14ac:dyDescent="0.3">
      <c r="A5730" s="12">
        <v>38</v>
      </c>
      <c r="B5730" s="14">
        <v>38</v>
      </c>
      <c r="C5730" s="12" t="s">
        <v>145</v>
      </c>
      <c r="E5730" t="str">
        <f t="shared" si="89"/>
        <v>38-SANTA CRUZ DE TENERIFE</v>
      </c>
    </row>
    <row r="5731" spans="1:5" x14ac:dyDescent="0.3">
      <c r="A5731" s="12">
        <v>38</v>
      </c>
      <c r="B5731" s="14">
        <v>39</v>
      </c>
      <c r="C5731" s="12" t="s">
        <v>5854</v>
      </c>
      <c r="E5731" t="str">
        <f t="shared" si="89"/>
        <v>39-SANTA URSULA</v>
      </c>
    </row>
    <row r="5732" spans="1:5" x14ac:dyDescent="0.3">
      <c r="A5732" s="12">
        <v>38</v>
      </c>
      <c r="B5732" s="14">
        <v>40</v>
      </c>
      <c r="C5732" s="12" t="s">
        <v>5855</v>
      </c>
      <c r="E5732" t="str">
        <f t="shared" si="89"/>
        <v>40-SANTIAGO DEL TEIDE</v>
      </c>
    </row>
    <row r="5733" spans="1:5" x14ac:dyDescent="0.3">
      <c r="A5733" s="12">
        <v>38</v>
      </c>
      <c r="B5733" s="14">
        <v>41</v>
      </c>
      <c r="C5733" s="12" t="s">
        <v>5856</v>
      </c>
      <c r="E5733" t="str">
        <f t="shared" si="89"/>
        <v>41-SAUZAL, EL</v>
      </c>
    </row>
    <row r="5734" spans="1:5" x14ac:dyDescent="0.3">
      <c r="A5734" s="12">
        <v>38</v>
      </c>
      <c r="B5734" s="14">
        <v>42</v>
      </c>
      <c r="C5734" s="12" t="s">
        <v>5857</v>
      </c>
      <c r="E5734" t="str">
        <f t="shared" si="89"/>
        <v>42-SILOS, LOS</v>
      </c>
    </row>
    <row r="5735" spans="1:5" x14ac:dyDescent="0.3">
      <c r="A5735" s="12">
        <v>38</v>
      </c>
      <c r="B5735" s="14">
        <v>43</v>
      </c>
      <c r="C5735" s="12" t="s">
        <v>5858</v>
      </c>
      <c r="E5735" t="str">
        <f t="shared" si="89"/>
        <v>43-TACORONTE</v>
      </c>
    </row>
    <row r="5736" spans="1:5" x14ac:dyDescent="0.3">
      <c r="A5736" s="12">
        <v>38</v>
      </c>
      <c r="B5736" s="14">
        <v>44</v>
      </c>
      <c r="C5736" s="12" t="s">
        <v>5859</v>
      </c>
      <c r="E5736" t="str">
        <f t="shared" si="89"/>
        <v>44-TANQUE, EL</v>
      </c>
    </row>
    <row r="5737" spans="1:5" x14ac:dyDescent="0.3">
      <c r="A5737" s="12">
        <v>38</v>
      </c>
      <c r="B5737" s="14">
        <v>45</v>
      </c>
      <c r="C5737" s="12" t="s">
        <v>5860</v>
      </c>
      <c r="E5737" t="str">
        <f t="shared" si="89"/>
        <v>45-TAZACORTE</v>
      </c>
    </row>
    <row r="5738" spans="1:5" x14ac:dyDescent="0.3">
      <c r="A5738" s="12">
        <v>38</v>
      </c>
      <c r="B5738" s="14">
        <v>46</v>
      </c>
      <c r="C5738" s="12" t="s">
        <v>5861</v>
      </c>
      <c r="E5738" t="str">
        <f t="shared" si="89"/>
        <v>46-TEGUESTE</v>
      </c>
    </row>
    <row r="5739" spans="1:5" x14ac:dyDescent="0.3">
      <c r="A5739" s="12">
        <v>38</v>
      </c>
      <c r="B5739" s="14">
        <v>47</v>
      </c>
      <c r="C5739" s="12" t="s">
        <v>5862</v>
      </c>
      <c r="E5739" t="str">
        <f t="shared" si="89"/>
        <v>47-TIJARAFE</v>
      </c>
    </row>
    <row r="5740" spans="1:5" x14ac:dyDescent="0.3">
      <c r="A5740" s="12">
        <v>38</v>
      </c>
      <c r="B5740" s="14">
        <v>48</v>
      </c>
      <c r="C5740" s="12" t="s">
        <v>5863</v>
      </c>
      <c r="E5740" t="str">
        <f t="shared" si="89"/>
        <v>48-VALVERDE</v>
      </c>
    </row>
    <row r="5741" spans="1:5" x14ac:dyDescent="0.3">
      <c r="A5741" s="12">
        <v>38</v>
      </c>
      <c r="B5741" s="14">
        <v>49</v>
      </c>
      <c r="C5741" s="12" t="s">
        <v>5864</v>
      </c>
      <c r="E5741" t="str">
        <f t="shared" si="89"/>
        <v>49-VALLE GRAN REY</v>
      </c>
    </row>
    <row r="5742" spans="1:5" x14ac:dyDescent="0.3">
      <c r="A5742" s="12">
        <v>38</v>
      </c>
      <c r="B5742" s="14">
        <v>50</v>
      </c>
      <c r="C5742" s="12" t="s">
        <v>5865</v>
      </c>
      <c r="E5742" t="str">
        <f t="shared" si="89"/>
        <v>50-VALLEHERMOSO</v>
      </c>
    </row>
    <row r="5743" spans="1:5" x14ac:dyDescent="0.3">
      <c r="A5743" s="12">
        <v>38</v>
      </c>
      <c r="B5743" s="14">
        <v>51</v>
      </c>
      <c r="C5743" s="12" t="s">
        <v>5866</v>
      </c>
      <c r="E5743" t="str">
        <f t="shared" si="89"/>
        <v>51-VICTORIA DE ACENTEJO, LA</v>
      </c>
    </row>
    <row r="5744" spans="1:5" x14ac:dyDescent="0.3">
      <c r="A5744" s="12">
        <v>38</v>
      </c>
      <c r="B5744" s="14">
        <v>52</v>
      </c>
      <c r="C5744" s="12" t="s">
        <v>5867</v>
      </c>
      <c r="E5744" t="str">
        <f t="shared" si="89"/>
        <v>52-VILAFLOR</v>
      </c>
    </row>
    <row r="5745" spans="1:5" x14ac:dyDescent="0.3">
      <c r="A5745" s="12">
        <v>38</v>
      </c>
      <c r="B5745" s="14">
        <v>53</v>
      </c>
      <c r="C5745" s="12" t="s">
        <v>5868</v>
      </c>
      <c r="E5745" t="str">
        <f t="shared" si="89"/>
        <v>53-VILLA DE MAZO</v>
      </c>
    </row>
    <row r="5746" spans="1:5" x14ac:dyDescent="0.3">
      <c r="A5746" s="12">
        <v>38</v>
      </c>
      <c r="B5746" s="14">
        <v>901</v>
      </c>
      <c r="C5746" s="12" t="s">
        <v>5869</v>
      </c>
      <c r="E5746" t="str">
        <f t="shared" si="89"/>
        <v>901-PINAR DE EL HIERRO,EL</v>
      </c>
    </row>
    <row r="5747" spans="1:5" x14ac:dyDescent="0.3">
      <c r="A5747" s="12">
        <v>39</v>
      </c>
      <c r="B5747" s="14">
        <v>1</v>
      </c>
      <c r="C5747" s="12" t="s">
        <v>5870</v>
      </c>
      <c r="E5747" t="str">
        <f t="shared" si="89"/>
        <v>1-ALFOZ DE LLOREDO</v>
      </c>
    </row>
    <row r="5748" spans="1:5" x14ac:dyDescent="0.3">
      <c r="A5748" s="12">
        <v>39</v>
      </c>
      <c r="B5748" s="14">
        <v>2</v>
      </c>
      <c r="C5748" s="12" t="s">
        <v>5871</v>
      </c>
      <c r="E5748" t="str">
        <f t="shared" si="89"/>
        <v>2-AMPUERO</v>
      </c>
    </row>
    <row r="5749" spans="1:5" x14ac:dyDescent="0.3">
      <c r="A5749" s="12">
        <v>39</v>
      </c>
      <c r="B5749" s="14">
        <v>3</v>
      </c>
      <c r="C5749" s="12" t="s">
        <v>5872</v>
      </c>
      <c r="E5749" t="str">
        <f t="shared" si="89"/>
        <v>3-ANIEVAS</v>
      </c>
    </row>
    <row r="5750" spans="1:5" x14ac:dyDescent="0.3">
      <c r="A5750" s="12">
        <v>39</v>
      </c>
      <c r="B5750" s="14">
        <v>4</v>
      </c>
      <c r="C5750" s="12" t="s">
        <v>5873</v>
      </c>
      <c r="E5750" t="str">
        <f t="shared" si="89"/>
        <v>4-ARENAS DE IGUÑA</v>
      </c>
    </row>
    <row r="5751" spans="1:5" x14ac:dyDescent="0.3">
      <c r="A5751" s="12">
        <v>39</v>
      </c>
      <c r="B5751" s="14">
        <v>5</v>
      </c>
      <c r="C5751" s="12" t="s">
        <v>5874</v>
      </c>
      <c r="E5751" t="str">
        <f t="shared" si="89"/>
        <v>5-ARGOÑOS</v>
      </c>
    </row>
    <row r="5752" spans="1:5" x14ac:dyDescent="0.3">
      <c r="A5752" s="12">
        <v>39</v>
      </c>
      <c r="B5752" s="14">
        <v>6</v>
      </c>
      <c r="C5752" s="12" t="s">
        <v>5875</v>
      </c>
      <c r="E5752" t="str">
        <f t="shared" si="89"/>
        <v>6-ARNUERO</v>
      </c>
    </row>
    <row r="5753" spans="1:5" x14ac:dyDescent="0.3">
      <c r="A5753" s="12">
        <v>39</v>
      </c>
      <c r="B5753" s="14">
        <v>7</v>
      </c>
      <c r="C5753" s="12" t="s">
        <v>5876</v>
      </c>
      <c r="E5753" t="str">
        <f t="shared" si="89"/>
        <v>7-ARREDONDO</v>
      </c>
    </row>
    <row r="5754" spans="1:5" x14ac:dyDescent="0.3">
      <c r="A5754" s="12">
        <v>39</v>
      </c>
      <c r="B5754" s="14">
        <v>8</v>
      </c>
      <c r="C5754" s="12" t="s">
        <v>5877</v>
      </c>
      <c r="E5754" t="str">
        <f t="shared" si="89"/>
        <v>8-ASTILLERO, EL</v>
      </c>
    </row>
    <row r="5755" spans="1:5" x14ac:dyDescent="0.3">
      <c r="A5755" s="12">
        <v>39</v>
      </c>
      <c r="B5755" s="14">
        <v>9</v>
      </c>
      <c r="C5755" s="12" t="s">
        <v>5878</v>
      </c>
      <c r="E5755" t="str">
        <f t="shared" si="89"/>
        <v>9-BARCENA DE CICERO</v>
      </c>
    </row>
    <row r="5756" spans="1:5" x14ac:dyDescent="0.3">
      <c r="A5756" s="12">
        <v>39</v>
      </c>
      <c r="B5756" s="14">
        <v>10</v>
      </c>
      <c r="C5756" s="12" t="s">
        <v>5879</v>
      </c>
      <c r="E5756" t="str">
        <f t="shared" si="89"/>
        <v>10-BARCENA DE PIE DE CONCHA</v>
      </c>
    </row>
    <row r="5757" spans="1:5" x14ac:dyDescent="0.3">
      <c r="A5757" s="12">
        <v>39</v>
      </c>
      <c r="B5757" s="14">
        <v>11</v>
      </c>
      <c r="C5757" s="12" t="s">
        <v>5880</v>
      </c>
      <c r="E5757" t="str">
        <f t="shared" si="89"/>
        <v>11-BAREYO</v>
      </c>
    </row>
    <row r="5758" spans="1:5" x14ac:dyDescent="0.3">
      <c r="A5758" s="12">
        <v>39</v>
      </c>
      <c r="B5758" s="14">
        <v>12</v>
      </c>
      <c r="C5758" s="12" t="s">
        <v>5881</v>
      </c>
      <c r="E5758" t="str">
        <f t="shared" si="89"/>
        <v>12-CABEZON DE LA SAL</v>
      </c>
    </row>
    <row r="5759" spans="1:5" x14ac:dyDescent="0.3">
      <c r="A5759" s="12">
        <v>39</v>
      </c>
      <c r="B5759" s="14">
        <v>13</v>
      </c>
      <c r="C5759" s="12" t="s">
        <v>5882</v>
      </c>
      <c r="E5759" t="str">
        <f t="shared" si="89"/>
        <v>13-CABEZON DE LIEBANA</v>
      </c>
    </row>
    <row r="5760" spans="1:5" x14ac:dyDescent="0.3">
      <c r="A5760" s="12">
        <v>39</v>
      </c>
      <c r="B5760" s="14">
        <v>14</v>
      </c>
      <c r="C5760" s="12" t="s">
        <v>5883</v>
      </c>
      <c r="E5760" t="str">
        <f t="shared" si="89"/>
        <v>14-CABUERNIGA</v>
      </c>
    </row>
    <row r="5761" spans="1:5" x14ac:dyDescent="0.3">
      <c r="A5761" s="12">
        <v>39</v>
      </c>
      <c r="B5761" s="14">
        <v>15</v>
      </c>
      <c r="C5761" s="12" t="s">
        <v>5884</v>
      </c>
      <c r="E5761" t="str">
        <f t="shared" si="89"/>
        <v>15-CAMALEÑO</v>
      </c>
    </row>
    <row r="5762" spans="1:5" x14ac:dyDescent="0.3">
      <c r="A5762" s="12">
        <v>39</v>
      </c>
      <c r="B5762" s="14">
        <v>16</v>
      </c>
      <c r="C5762" s="12" t="s">
        <v>5885</v>
      </c>
      <c r="E5762" t="str">
        <f t="shared" si="89"/>
        <v>16-CAMARGO</v>
      </c>
    </row>
    <row r="5763" spans="1:5" x14ac:dyDescent="0.3">
      <c r="A5763" s="12">
        <v>39</v>
      </c>
      <c r="B5763" s="14">
        <v>17</v>
      </c>
      <c r="C5763" s="12" t="s">
        <v>5886</v>
      </c>
      <c r="E5763" t="str">
        <f t="shared" ref="E5763:E5826" si="90">CONCATENATE(B5763,"-",C5763)</f>
        <v>17-CAMPOO DE YUSO</v>
      </c>
    </row>
    <row r="5764" spans="1:5" x14ac:dyDescent="0.3">
      <c r="A5764" s="12">
        <v>39</v>
      </c>
      <c r="B5764" s="14">
        <v>18</v>
      </c>
      <c r="C5764" s="12" t="s">
        <v>5887</v>
      </c>
      <c r="E5764" t="str">
        <f t="shared" si="90"/>
        <v>18-CARTES</v>
      </c>
    </row>
    <row r="5765" spans="1:5" x14ac:dyDescent="0.3">
      <c r="A5765" s="12">
        <v>39</v>
      </c>
      <c r="B5765" s="14">
        <v>19</v>
      </c>
      <c r="C5765" s="12" t="s">
        <v>5888</v>
      </c>
      <c r="E5765" t="str">
        <f t="shared" si="90"/>
        <v>19-CASTAÑEDA</v>
      </c>
    </row>
    <row r="5766" spans="1:5" x14ac:dyDescent="0.3">
      <c r="A5766" s="12">
        <v>39</v>
      </c>
      <c r="B5766" s="14">
        <v>20</v>
      </c>
      <c r="C5766" s="12" t="s">
        <v>5889</v>
      </c>
      <c r="E5766" t="str">
        <f t="shared" si="90"/>
        <v>20-CASTRO-URDIALES</v>
      </c>
    </row>
    <row r="5767" spans="1:5" x14ac:dyDescent="0.3">
      <c r="A5767" s="12">
        <v>39</v>
      </c>
      <c r="B5767" s="14">
        <v>21</v>
      </c>
      <c r="C5767" s="12" t="s">
        <v>4709</v>
      </c>
      <c r="E5767" t="str">
        <f t="shared" si="90"/>
        <v>21-CIEZA</v>
      </c>
    </row>
    <row r="5768" spans="1:5" x14ac:dyDescent="0.3">
      <c r="A5768" s="12">
        <v>39</v>
      </c>
      <c r="B5768" s="14">
        <v>22</v>
      </c>
      <c r="C5768" s="12" t="s">
        <v>5890</v>
      </c>
      <c r="E5768" t="str">
        <f t="shared" si="90"/>
        <v>22-CILLORIGO DE LIEBANA</v>
      </c>
    </row>
    <row r="5769" spans="1:5" x14ac:dyDescent="0.3">
      <c r="A5769" s="12">
        <v>39</v>
      </c>
      <c r="B5769" s="14">
        <v>23</v>
      </c>
      <c r="C5769" s="12" t="s">
        <v>5891</v>
      </c>
      <c r="E5769" t="str">
        <f t="shared" si="90"/>
        <v>23-COLINDRES</v>
      </c>
    </row>
    <row r="5770" spans="1:5" x14ac:dyDescent="0.3">
      <c r="A5770" s="12">
        <v>39</v>
      </c>
      <c r="B5770" s="14">
        <v>24</v>
      </c>
      <c r="C5770" s="12" t="s">
        <v>5892</v>
      </c>
      <c r="E5770" t="str">
        <f t="shared" si="90"/>
        <v>24-COMILLAS</v>
      </c>
    </row>
    <row r="5771" spans="1:5" x14ac:dyDescent="0.3">
      <c r="A5771" s="12">
        <v>39</v>
      </c>
      <c r="B5771" s="14">
        <v>25</v>
      </c>
      <c r="C5771" s="12" t="s">
        <v>5893</v>
      </c>
      <c r="E5771" t="str">
        <f t="shared" si="90"/>
        <v>25-CORRALES DE BUELNA, LOS</v>
      </c>
    </row>
    <row r="5772" spans="1:5" x14ac:dyDescent="0.3">
      <c r="A5772" s="12">
        <v>39</v>
      </c>
      <c r="B5772" s="14">
        <v>26</v>
      </c>
      <c r="C5772" s="12" t="s">
        <v>5894</v>
      </c>
      <c r="E5772" t="str">
        <f t="shared" si="90"/>
        <v>26-CORVERA DE TORANZO</v>
      </c>
    </row>
    <row r="5773" spans="1:5" x14ac:dyDescent="0.3">
      <c r="A5773" s="12">
        <v>39</v>
      </c>
      <c r="B5773" s="14">
        <v>27</v>
      </c>
      <c r="C5773" s="12" t="s">
        <v>5895</v>
      </c>
      <c r="E5773" t="str">
        <f t="shared" si="90"/>
        <v>27-CAMPOO DE ENMEDIO</v>
      </c>
    </row>
    <row r="5774" spans="1:5" x14ac:dyDescent="0.3">
      <c r="A5774" s="12">
        <v>39</v>
      </c>
      <c r="B5774" s="14">
        <v>28</v>
      </c>
      <c r="C5774" s="12" t="s">
        <v>5896</v>
      </c>
      <c r="E5774" t="str">
        <f t="shared" si="90"/>
        <v>28-ENTRAMBASAGUAS</v>
      </c>
    </row>
    <row r="5775" spans="1:5" x14ac:dyDescent="0.3">
      <c r="A5775" s="12">
        <v>39</v>
      </c>
      <c r="B5775" s="14">
        <v>29</v>
      </c>
      <c r="C5775" s="12" t="s">
        <v>5897</v>
      </c>
      <c r="E5775" t="str">
        <f t="shared" si="90"/>
        <v>29-ESCALANTE</v>
      </c>
    </row>
    <row r="5776" spans="1:5" x14ac:dyDescent="0.3">
      <c r="A5776" s="12">
        <v>39</v>
      </c>
      <c r="B5776" s="14">
        <v>30</v>
      </c>
      <c r="C5776" s="12" t="s">
        <v>5898</v>
      </c>
      <c r="E5776" t="str">
        <f t="shared" si="90"/>
        <v>30-GURIEZO</v>
      </c>
    </row>
    <row r="5777" spans="1:5" x14ac:dyDescent="0.3">
      <c r="A5777" s="12">
        <v>39</v>
      </c>
      <c r="B5777" s="14">
        <v>31</v>
      </c>
      <c r="C5777" s="12" t="s">
        <v>5899</v>
      </c>
      <c r="E5777" t="str">
        <f t="shared" si="90"/>
        <v>31-HAZAS DE CESTO</v>
      </c>
    </row>
    <row r="5778" spans="1:5" x14ac:dyDescent="0.3">
      <c r="A5778" s="12">
        <v>39</v>
      </c>
      <c r="B5778" s="14">
        <v>32</v>
      </c>
      <c r="C5778" s="12" t="s">
        <v>5900</v>
      </c>
      <c r="E5778" t="str">
        <f t="shared" si="90"/>
        <v>32-HERMANDAD DE CAMPOO DE SUSO</v>
      </c>
    </row>
    <row r="5779" spans="1:5" x14ac:dyDescent="0.3">
      <c r="A5779" s="12">
        <v>39</v>
      </c>
      <c r="B5779" s="14">
        <v>33</v>
      </c>
      <c r="C5779" s="12" t="s">
        <v>5901</v>
      </c>
      <c r="E5779" t="str">
        <f t="shared" si="90"/>
        <v>33-HERRERIAS</v>
      </c>
    </row>
    <row r="5780" spans="1:5" x14ac:dyDescent="0.3">
      <c r="A5780" s="12">
        <v>39</v>
      </c>
      <c r="B5780" s="14">
        <v>34</v>
      </c>
      <c r="C5780" s="12" t="s">
        <v>5902</v>
      </c>
      <c r="E5780" t="str">
        <f t="shared" si="90"/>
        <v>34-LAMASON</v>
      </c>
    </row>
    <row r="5781" spans="1:5" x14ac:dyDescent="0.3">
      <c r="A5781" s="12">
        <v>39</v>
      </c>
      <c r="B5781" s="14">
        <v>35</v>
      </c>
      <c r="C5781" s="12" t="s">
        <v>5903</v>
      </c>
      <c r="E5781" t="str">
        <f t="shared" si="90"/>
        <v>35-LAREDO</v>
      </c>
    </row>
    <row r="5782" spans="1:5" x14ac:dyDescent="0.3">
      <c r="A5782" s="12">
        <v>39</v>
      </c>
      <c r="B5782" s="14">
        <v>36</v>
      </c>
      <c r="C5782" s="12" t="s">
        <v>5904</v>
      </c>
      <c r="E5782" t="str">
        <f t="shared" si="90"/>
        <v>36-LIENDO</v>
      </c>
    </row>
    <row r="5783" spans="1:5" x14ac:dyDescent="0.3">
      <c r="A5783" s="12">
        <v>39</v>
      </c>
      <c r="B5783" s="14">
        <v>37</v>
      </c>
      <c r="C5783" s="12" t="s">
        <v>5905</v>
      </c>
      <c r="E5783" t="str">
        <f t="shared" si="90"/>
        <v>37-LIERGANES</v>
      </c>
    </row>
    <row r="5784" spans="1:5" x14ac:dyDescent="0.3">
      <c r="A5784" s="12">
        <v>39</v>
      </c>
      <c r="B5784" s="14">
        <v>38</v>
      </c>
      <c r="C5784" s="12" t="s">
        <v>5906</v>
      </c>
      <c r="E5784" t="str">
        <f t="shared" si="90"/>
        <v>38-LIMPIAS</v>
      </c>
    </row>
    <row r="5785" spans="1:5" x14ac:dyDescent="0.3">
      <c r="A5785" s="12">
        <v>39</v>
      </c>
      <c r="B5785" s="14">
        <v>39</v>
      </c>
      <c r="C5785" s="12" t="s">
        <v>5907</v>
      </c>
      <c r="E5785" t="str">
        <f t="shared" si="90"/>
        <v>39-LUENA</v>
      </c>
    </row>
    <row r="5786" spans="1:5" x14ac:dyDescent="0.3">
      <c r="A5786" s="12">
        <v>39</v>
      </c>
      <c r="B5786" s="14">
        <v>40</v>
      </c>
      <c r="C5786" s="12" t="s">
        <v>5908</v>
      </c>
      <c r="E5786" t="str">
        <f t="shared" si="90"/>
        <v>40-MARINA DE CUDEYO</v>
      </c>
    </row>
    <row r="5787" spans="1:5" x14ac:dyDescent="0.3">
      <c r="A5787" s="12">
        <v>39</v>
      </c>
      <c r="B5787" s="14">
        <v>41</v>
      </c>
      <c r="C5787" s="12" t="s">
        <v>5909</v>
      </c>
      <c r="E5787" t="str">
        <f t="shared" si="90"/>
        <v>41-MAZCUERRAS</v>
      </c>
    </row>
    <row r="5788" spans="1:5" x14ac:dyDescent="0.3">
      <c r="A5788" s="12">
        <v>39</v>
      </c>
      <c r="B5788" s="14">
        <v>42</v>
      </c>
      <c r="C5788" s="12" t="s">
        <v>5910</v>
      </c>
      <c r="E5788" t="str">
        <f t="shared" si="90"/>
        <v>42-MEDIO CUDEYO</v>
      </c>
    </row>
    <row r="5789" spans="1:5" x14ac:dyDescent="0.3">
      <c r="A5789" s="12">
        <v>39</v>
      </c>
      <c r="B5789" s="14">
        <v>43</v>
      </c>
      <c r="C5789" s="12" t="s">
        <v>5911</v>
      </c>
      <c r="E5789" t="str">
        <f t="shared" si="90"/>
        <v>43-MERUELO</v>
      </c>
    </row>
    <row r="5790" spans="1:5" x14ac:dyDescent="0.3">
      <c r="A5790" s="12">
        <v>39</v>
      </c>
      <c r="B5790" s="14">
        <v>44</v>
      </c>
      <c r="C5790" s="12" t="s">
        <v>5912</v>
      </c>
      <c r="E5790" t="str">
        <f t="shared" si="90"/>
        <v>44-MIENGO</v>
      </c>
    </row>
    <row r="5791" spans="1:5" x14ac:dyDescent="0.3">
      <c r="A5791" s="12">
        <v>39</v>
      </c>
      <c r="B5791" s="14">
        <v>45</v>
      </c>
      <c r="C5791" s="12" t="s">
        <v>5913</v>
      </c>
      <c r="E5791" t="str">
        <f t="shared" si="90"/>
        <v>45-MIERA</v>
      </c>
    </row>
    <row r="5792" spans="1:5" x14ac:dyDescent="0.3">
      <c r="A5792" s="12">
        <v>39</v>
      </c>
      <c r="B5792" s="14">
        <v>46</v>
      </c>
      <c r="C5792" s="12" t="s">
        <v>5914</v>
      </c>
      <c r="E5792" t="str">
        <f t="shared" si="90"/>
        <v>46-MOLLEDO</v>
      </c>
    </row>
    <row r="5793" spans="1:5" x14ac:dyDescent="0.3">
      <c r="A5793" s="12">
        <v>39</v>
      </c>
      <c r="B5793" s="14">
        <v>47</v>
      </c>
      <c r="C5793" s="12" t="s">
        <v>5915</v>
      </c>
      <c r="E5793" t="str">
        <f t="shared" si="90"/>
        <v>47-NOJA</v>
      </c>
    </row>
    <row r="5794" spans="1:5" x14ac:dyDescent="0.3">
      <c r="A5794" s="12">
        <v>39</v>
      </c>
      <c r="B5794" s="14">
        <v>48</v>
      </c>
      <c r="C5794" s="12" t="s">
        <v>5916</v>
      </c>
      <c r="E5794" t="str">
        <f t="shared" si="90"/>
        <v>48-PENAGOS</v>
      </c>
    </row>
    <row r="5795" spans="1:5" x14ac:dyDescent="0.3">
      <c r="A5795" s="12">
        <v>39</v>
      </c>
      <c r="B5795" s="14">
        <v>49</v>
      </c>
      <c r="C5795" s="12" t="s">
        <v>5917</v>
      </c>
      <c r="E5795" t="str">
        <f t="shared" si="90"/>
        <v>49-PEÑARRUBIA</v>
      </c>
    </row>
    <row r="5796" spans="1:5" x14ac:dyDescent="0.3">
      <c r="A5796" s="12">
        <v>39</v>
      </c>
      <c r="B5796" s="14">
        <v>50</v>
      </c>
      <c r="C5796" s="12" t="s">
        <v>5918</v>
      </c>
      <c r="E5796" t="str">
        <f t="shared" si="90"/>
        <v>50-PESAGUERO</v>
      </c>
    </row>
    <row r="5797" spans="1:5" x14ac:dyDescent="0.3">
      <c r="A5797" s="12">
        <v>39</v>
      </c>
      <c r="B5797" s="14">
        <v>51</v>
      </c>
      <c r="C5797" s="12" t="s">
        <v>5919</v>
      </c>
      <c r="E5797" t="str">
        <f t="shared" si="90"/>
        <v>51-PESQUERA</v>
      </c>
    </row>
    <row r="5798" spans="1:5" x14ac:dyDescent="0.3">
      <c r="A5798" s="12">
        <v>39</v>
      </c>
      <c r="B5798" s="14">
        <v>52</v>
      </c>
      <c r="C5798" s="12" t="s">
        <v>5920</v>
      </c>
      <c r="E5798" t="str">
        <f t="shared" si="90"/>
        <v>52-PIELAGOS</v>
      </c>
    </row>
    <row r="5799" spans="1:5" x14ac:dyDescent="0.3">
      <c r="A5799" s="12">
        <v>39</v>
      </c>
      <c r="B5799" s="14">
        <v>53</v>
      </c>
      <c r="C5799" s="12" t="s">
        <v>5921</v>
      </c>
      <c r="E5799" t="str">
        <f t="shared" si="90"/>
        <v>53-POLACIONES</v>
      </c>
    </row>
    <row r="5800" spans="1:5" x14ac:dyDescent="0.3">
      <c r="A5800" s="12">
        <v>39</v>
      </c>
      <c r="B5800" s="14">
        <v>54</v>
      </c>
      <c r="C5800" s="12" t="s">
        <v>5922</v>
      </c>
      <c r="E5800" t="str">
        <f t="shared" si="90"/>
        <v>54-POLANCO</v>
      </c>
    </row>
    <row r="5801" spans="1:5" x14ac:dyDescent="0.3">
      <c r="A5801" s="12">
        <v>39</v>
      </c>
      <c r="B5801" s="14">
        <v>55</v>
      </c>
      <c r="C5801" s="12" t="s">
        <v>5923</v>
      </c>
      <c r="E5801" t="str">
        <f t="shared" si="90"/>
        <v>55-POTES</v>
      </c>
    </row>
    <row r="5802" spans="1:5" x14ac:dyDescent="0.3">
      <c r="A5802" s="12">
        <v>39</v>
      </c>
      <c r="B5802" s="14">
        <v>56</v>
      </c>
      <c r="C5802" s="12" t="s">
        <v>5924</v>
      </c>
      <c r="E5802" t="str">
        <f t="shared" si="90"/>
        <v>56-PUENTE VIESGO</v>
      </c>
    </row>
    <row r="5803" spans="1:5" x14ac:dyDescent="0.3">
      <c r="A5803" s="12">
        <v>39</v>
      </c>
      <c r="B5803" s="14">
        <v>57</v>
      </c>
      <c r="C5803" s="12" t="s">
        <v>5925</v>
      </c>
      <c r="E5803" t="str">
        <f t="shared" si="90"/>
        <v>57-RAMALES DE LA VICTORIA</v>
      </c>
    </row>
    <row r="5804" spans="1:5" x14ac:dyDescent="0.3">
      <c r="A5804" s="12">
        <v>39</v>
      </c>
      <c r="B5804" s="14">
        <v>58</v>
      </c>
      <c r="C5804" s="12" t="s">
        <v>5926</v>
      </c>
      <c r="E5804" t="str">
        <f t="shared" si="90"/>
        <v>58-RASINES</v>
      </c>
    </row>
    <row r="5805" spans="1:5" x14ac:dyDescent="0.3">
      <c r="A5805" s="12">
        <v>39</v>
      </c>
      <c r="B5805" s="14">
        <v>59</v>
      </c>
      <c r="C5805" s="12" t="s">
        <v>5927</v>
      </c>
      <c r="E5805" t="str">
        <f t="shared" si="90"/>
        <v>59-REINOSA</v>
      </c>
    </row>
    <row r="5806" spans="1:5" x14ac:dyDescent="0.3">
      <c r="A5806" s="12">
        <v>39</v>
      </c>
      <c r="B5806" s="14">
        <v>60</v>
      </c>
      <c r="C5806" s="12" t="s">
        <v>5928</v>
      </c>
      <c r="E5806" t="str">
        <f t="shared" si="90"/>
        <v>60-REOCIN</v>
      </c>
    </row>
    <row r="5807" spans="1:5" x14ac:dyDescent="0.3">
      <c r="A5807" s="12">
        <v>39</v>
      </c>
      <c r="B5807" s="14">
        <v>61</v>
      </c>
      <c r="C5807" s="12" t="s">
        <v>5929</v>
      </c>
      <c r="E5807" t="str">
        <f t="shared" si="90"/>
        <v>61-RIBAMONTAN AL MAR</v>
      </c>
    </row>
    <row r="5808" spans="1:5" x14ac:dyDescent="0.3">
      <c r="A5808" s="12">
        <v>39</v>
      </c>
      <c r="B5808" s="14">
        <v>62</v>
      </c>
      <c r="C5808" s="12" t="s">
        <v>5930</v>
      </c>
      <c r="E5808" t="str">
        <f t="shared" si="90"/>
        <v>62-RIBAMONTAN AL MONTE</v>
      </c>
    </row>
    <row r="5809" spans="1:5" x14ac:dyDescent="0.3">
      <c r="A5809" s="12">
        <v>39</v>
      </c>
      <c r="B5809" s="14">
        <v>63</v>
      </c>
      <c r="C5809" s="12" t="s">
        <v>5931</v>
      </c>
      <c r="E5809" t="str">
        <f t="shared" si="90"/>
        <v>63-RIONANSA</v>
      </c>
    </row>
    <row r="5810" spans="1:5" x14ac:dyDescent="0.3">
      <c r="A5810" s="12">
        <v>39</v>
      </c>
      <c r="B5810" s="14">
        <v>64</v>
      </c>
      <c r="C5810" s="12" t="s">
        <v>5932</v>
      </c>
      <c r="E5810" t="str">
        <f t="shared" si="90"/>
        <v>64-RIOTUERTO</v>
      </c>
    </row>
    <row r="5811" spans="1:5" x14ac:dyDescent="0.3">
      <c r="A5811" s="12">
        <v>39</v>
      </c>
      <c r="B5811" s="14">
        <v>65</v>
      </c>
      <c r="C5811" s="12" t="s">
        <v>5933</v>
      </c>
      <c r="E5811" t="str">
        <f t="shared" si="90"/>
        <v>65-ROZAS DE VALDEARROLLO, LAS</v>
      </c>
    </row>
    <row r="5812" spans="1:5" x14ac:dyDescent="0.3">
      <c r="A5812" s="12">
        <v>39</v>
      </c>
      <c r="B5812" s="14">
        <v>66</v>
      </c>
      <c r="C5812" s="12" t="s">
        <v>5934</v>
      </c>
      <c r="E5812" t="str">
        <f t="shared" si="90"/>
        <v>66-RUENTE</v>
      </c>
    </row>
    <row r="5813" spans="1:5" x14ac:dyDescent="0.3">
      <c r="A5813" s="12">
        <v>39</v>
      </c>
      <c r="B5813" s="14">
        <v>67</v>
      </c>
      <c r="C5813" s="12" t="s">
        <v>5935</v>
      </c>
      <c r="E5813" t="str">
        <f t="shared" si="90"/>
        <v>67-RUESGA</v>
      </c>
    </row>
    <row r="5814" spans="1:5" x14ac:dyDescent="0.3">
      <c r="A5814" s="12">
        <v>39</v>
      </c>
      <c r="B5814" s="14">
        <v>68</v>
      </c>
      <c r="C5814" s="12" t="s">
        <v>5936</v>
      </c>
      <c r="E5814" t="str">
        <f t="shared" si="90"/>
        <v>68-RUILOBA</v>
      </c>
    </row>
    <row r="5815" spans="1:5" x14ac:dyDescent="0.3">
      <c r="A5815" s="12">
        <v>39</v>
      </c>
      <c r="B5815" s="14">
        <v>69</v>
      </c>
      <c r="C5815" s="12" t="s">
        <v>5937</v>
      </c>
      <c r="E5815" t="str">
        <f t="shared" si="90"/>
        <v>69-SAN FELICES DE BUELNA</v>
      </c>
    </row>
    <row r="5816" spans="1:5" x14ac:dyDescent="0.3">
      <c r="A5816" s="12">
        <v>39</v>
      </c>
      <c r="B5816" s="14">
        <v>70</v>
      </c>
      <c r="C5816" s="12" t="s">
        <v>5938</v>
      </c>
      <c r="E5816" t="str">
        <f t="shared" si="90"/>
        <v>70-SAN MIGUEL DE AGUAYO</v>
      </c>
    </row>
    <row r="5817" spans="1:5" x14ac:dyDescent="0.3">
      <c r="A5817" s="12">
        <v>39</v>
      </c>
      <c r="B5817" s="14">
        <v>71</v>
      </c>
      <c r="C5817" s="12" t="s">
        <v>5939</v>
      </c>
      <c r="E5817" t="str">
        <f t="shared" si="90"/>
        <v>71-SAN PEDRO DEL ROMERAL</v>
      </c>
    </row>
    <row r="5818" spans="1:5" x14ac:dyDescent="0.3">
      <c r="A5818" s="12">
        <v>39</v>
      </c>
      <c r="B5818" s="14">
        <v>72</v>
      </c>
      <c r="C5818" s="12" t="s">
        <v>5940</v>
      </c>
      <c r="E5818" t="str">
        <f t="shared" si="90"/>
        <v>72-SAN ROQUE DE RIOMIERA</v>
      </c>
    </row>
    <row r="5819" spans="1:5" x14ac:dyDescent="0.3">
      <c r="A5819" s="12">
        <v>39</v>
      </c>
      <c r="B5819" s="14">
        <v>73</v>
      </c>
      <c r="C5819" s="12" t="s">
        <v>5941</v>
      </c>
      <c r="E5819" t="str">
        <f t="shared" si="90"/>
        <v>73-SANTA CRUZ DE BEZANA</v>
      </c>
    </row>
    <row r="5820" spans="1:5" x14ac:dyDescent="0.3">
      <c r="A5820" s="12">
        <v>39</v>
      </c>
      <c r="B5820" s="14">
        <v>74</v>
      </c>
      <c r="C5820" s="12" t="s">
        <v>5942</v>
      </c>
      <c r="E5820" t="str">
        <f t="shared" si="90"/>
        <v>74-SANTA MARIA DE CAYON</v>
      </c>
    </row>
    <row r="5821" spans="1:5" x14ac:dyDescent="0.3">
      <c r="A5821" s="12">
        <v>39</v>
      </c>
      <c r="B5821" s="14">
        <v>75</v>
      </c>
      <c r="C5821" s="12" t="s">
        <v>5943</v>
      </c>
      <c r="E5821" t="str">
        <f t="shared" si="90"/>
        <v>75-SANTANDER</v>
      </c>
    </row>
    <row r="5822" spans="1:5" x14ac:dyDescent="0.3">
      <c r="A5822" s="12">
        <v>39</v>
      </c>
      <c r="B5822" s="14">
        <v>76</v>
      </c>
      <c r="C5822" s="12" t="s">
        <v>5944</v>
      </c>
      <c r="E5822" t="str">
        <f t="shared" si="90"/>
        <v>76-SANTILLANA DEL MAR</v>
      </c>
    </row>
    <row r="5823" spans="1:5" x14ac:dyDescent="0.3">
      <c r="A5823" s="12">
        <v>39</v>
      </c>
      <c r="B5823" s="14">
        <v>77</v>
      </c>
      <c r="C5823" s="12" t="s">
        <v>5945</v>
      </c>
      <c r="E5823" t="str">
        <f t="shared" si="90"/>
        <v>77-SANTIURDE DE REINOSA</v>
      </c>
    </row>
    <row r="5824" spans="1:5" x14ac:dyDescent="0.3">
      <c r="A5824" s="12">
        <v>39</v>
      </c>
      <c r="B5824" s="14">
        <v>78</v>
      </c>
      <c r="C5824" s="12" t="s">
        <v>5946</v>
      </c>
      <c r="E5824" t="str">
        <f t="shared" si="90"/>
        <v>78-SANTIURDE DE TORANZO</v>
      </c>
    </row>
    <row r="5825" spans="1:5" x14ac:dyDescent="0.3">
      <c r="A5825" s="12">
        <v>39</v>
      </c>
      <c r="B5825" s="14">
        <v>79</v>
      </c>
      <c r="C5825" s="12" t="s">
        <v>5947</v>
      </c>
      <c r="E5825" t="str">
        <f t="shared" si="90"/>
        <v>79-SANTOÑA</v>
      </c>
    </row>
    <row r="5826" spans="1:5" x14ac:dyDescent="0.3">
      <c r="A5826" s="12">
        <v>39</v>
      </c>
      <c r="B5826" s="14">
        <v>80</v>
      </c>
      <c r="C5826" s="12" t="s">
        <v>5948</v>
      </c>
      <c r="E5826" t="str">
        <f t="shared" si="90"/>
        <v>80-SAN VICENTE DE LA BARQUERA</v>
      </c>
    </row>
    <row r="5827" spans="1:5" x14ac:dyDescent="0.3">
      <c r="A5827" s="12">
        <v>39</v>
      </c>
      <c r="B5827" s="14">
        <v>81</v>
      </c>
      <c r="C5827" s="12" t="s">
        <v>5949</v>
      </c>
      <c r="E5827" t="str">
        <f t="shared" ref="E5827:E5890" si="91">CONCATENATE(B5827,"-",C5827)</f>
        <v>81-SARO</v>
      </c>
    </row>
    <row r="5828" spans="1:5" x14ac:dyDescent="0.3">
      <c r="A5828" s="12">
        <v>39</v>
      </c>
      <c r="B5828" s="14">
        <v>82</v>
      </c>
      <c r="C5828" s="12" t="s">
        <v>5950</v>
      </c>
      <c r="E5828" t="str">
        <f t="shared" si="91"/>
        <v>82-SELAYA</v>
      </c>
    </row>
    <row r="5829" spans="1:5" x14ac:dyDescent="0.3">
      <c r="A5829" s="12">
        <v>39</v>
      </c>
      <c r="B5829" s="14">
        <v>83</v>
      </c>
      <c r="C5829" s="12" t="s">
        <v>5951</v>
      </c>
      <c r="E5829" t="str">
        <f t="shared" si="91"/>
        <v>83-SOBA</v>
      </c>
    </row>
    <row r="5830" spans="1:5" x14ac:dyDescent="0.3">
      <c r="A5830" s="12">
        <v>39</v>
      </c>
      <c r="B5830" s="14">
        <v>84</v>
      </c>
      <c r="C5830" s="12" t="s">
        <v>5952</v>
      </c>
      <c r="E5830" t="str">
        <f t="shared" si="91"/>
        <v>84-SOLORZANO</v>
      </c>
    </row>
    <row r="5831" spans="1:5" x14ac:dyDescent="0.3">
      <c r="A5831" s="12">
        <v>39</v>
      </c>
      <c r="B5831" s="14">
        <v>85</v>
      </c>
      <c r="C5831" s="12" t="s">
        <v>5953</v>
      </c>
      <c r="E5831" t="str">
        <f t="shared" si="91"/>
        <v>85-SUANCES</v>
      </c>
    </row>
    <row r="5832" spans="1:5" x14ac:dyDescent="0.3">
      <c r="A5832" s="12">
        <v>39</v>
      </c>
      <c r="B5832" s="14">
        <v>86</v>
      </c>
      <c r="C5832" s="12" t="s">
        <v>5954</v>
      </c>
      <c r="E5832" t="str">
        <f t="shared" si="91"/>
        <v>86-TOJOS, LOS</v>
      </c>
    </row>
    <row r="5833" spans="1:5" x14ac:dyDescent="0.3">
      <c r="A5833" s="12">
        <v>39</v>
      </c>
      <c r="B5833" s="14">
        <v>87</v>
      </c>
      <c r="C5833" s="12" t="s">
        <v>5955</v>
      </c>
      <c r="E5833" t="str">
        <f t="shared" si="91"/>
        <v>87-TORRELAVEGA</v>
      </c>
    </row>
    <row r="5834" spans="1:5" x14ac:dyDescent="0.3">
      <c r="A5834" s="12">
        <v>39</v>
      </c>
      <c r="B5834" s="14">
        <v>88</v>
      </c>
      <c r="C5834" s="12" t="s">
        <v>5956</v>
      </c>
      <c r="E5834" t="str">
        <f t="shared" si="91"/>
        <v>88-TRESVISO</v>
      </c>
    </row>
    <row r="5835" spans="1:5" x14ac:dyDescent="0.3">
      <c r="A5835" s="12">
        <v>39</v>
      </c>
      <c r="B5835" s="14">
        <v>89</v>
      </c>
      <c r="C5835" s="12" t="s">
        <v>5957</v>
      </c>
      <c r="E5835" t="str">
        <f t="shared" si="91"/>
        <v>89-TUDANCA</v>
      </c>
    </row>
    <row r="5836" spans="1:5" x14ac:dyDescent="0.3">
      <c r="A5836" s="12">
        <v>39</v>
      </c>
      <c r="B5836" s="14">
        <v>90</v>
      </c>
      <c r="C5836" s="12" t="s">
        <v>5958</v>
      </c>
      <c r="E5836" t="str">
        <f t="shared" si="91"/>
        <v>90-UDIAS</v>
      </c>
    </row>
    <row r="5837" spans="1:5" x14ac:dyDescent="0.3">
      <c r="A5837" s="12">
        <v>39</v>
      </c>
      <c r="B5837" s="14">
        <v>91</v>
      </c>
      <c r="C5837" s="12" t="s">
        <v>5959</v>
      </c>
      <c r="E5837" t="str">
        <f t="shared" si="91"/>
        <v>91-VALDALIGA</v>
      </c>
    </row>
    <row r="5838" spans="1:5" x14ac:dyDescent="0.3">
      <c r="A5838" s="12">
        <v>39</v>
      </c>
      <c r="B5838" s="14">
        <v>92</v>
      </c>
      <c r="C5838" s="12" t="s">
        <v>5960</v>
      </c>
      <c r="E5838" t="str">
        <f t="shared" si="91"/>
        <v>92-VALDEOLEA</v>
      </c>
    </row>
    <row r="5839" spans="1:5" x14ac:dyDescent="0.3">
      <c r="A5839" s="12">
        <v>39</v>
      </c>
      <c r="B5839" s="14">
        <v>93</v>
      </c>
      <c r="C5839" s="12" t="s">
        <v>5961</v>
      </c>
      <c r="E5839" t="str">
        <f t="shared" si="91"/>
        <v>93-VALDEPRADO DEL RIO</v>
      </c>
    </row>
    <row r="5840" spans="1:5" x14ac:dyDescent="0.3">
      <c r="A5840" s="12">
        <v>39</v>
      </c>
      <c r="B5840" s="14">
        <v>94</v>
      </c>
      <c r="C5840" s="12" t="s">
        <v>5962</v>
      </c>
      <c r="E5840" t="str">
        <f t="shared" si="91"/>
        <v>94-VALDERREDIBLE</v>
      </c>
    </row>
    <row r="5841" spans="1:5" x14ac:dyDescent="0.3">
      <c r="A5841" s="12">
        <v>39</v>
      </c>
      <c r="B5841" s="14">
        <v>95</v>
      </c>
      <c r="C5841" s="12" t="s">
        <v>5963</v>
      </c>
      <c r="E5841" t="str">
        <f t="shared" si="91"/>
        <v>95-VAL DE SAN VICENTE</v>
      </c>
    </row>
    <row r="5842" spans="1:5" x14ac:dyDescent="0.3">
      <c r="A5842" s="12">
        <v>39</v>
      </c>
      <c r="B5842" s="14">
        <v>96</v>
      </c>
      <c r="C5842" s="12" t="s">
        <v>5964</v>
      </c>
      <c r="E5842" t="str">
        <f t="shared" si="91"/>
        <v>96-VEGA DE LIEBANA</v>
      </c>
    </row>
    <row r="5843" spans="1:5" x14ac:dyDescent="0.3">
      <c r="A5843" s="12">
        <v>39</v>
      </c>
      <c r="B5843" s="14">
        <v>97</v>
      </c>
      <c r="C5843" s="12" t="s">
        <v>5965</v>
      </c>
      <c r="E5843" t="str">
        <f t="shared" si="91"/>
        <v>97-VEGA DE PAS</v>
      </c>
    </row>
    <row r="5844" spans="1:5" x14ac:dyDescent="0.3">
      <c r="A5844" s="12">
        <v>39</v>
      </c>
      <c r="B5844" s="14">
        <v>98</v>
      </c>
      <c r="C5844" s="12" t="s">
        <v>5966</v>
      </c>
      <c r="E5844" t="str">
        <f t="shared" si="91"/>
        <v>98-VILLACARRIEDO</v>
      </c>
    </row>
    <row r="5845" spans="1:5" x14ac:dyDescent="0.3">
      <c r="A5845" s="12">
        <v>39</v>
      </c>
      <c r="B5845" s="14">
        <v>99</v>
      </c>
      <c r="C5845" s="12" t="s">
        <v>5967</v>
      </c>
      <c r="E5845" t="str">
        <f t="shared" si="91"/>
        <v>99-VILLAESCUSA</v>
      </c>
    </row>
    <row r="5846" spans="1:5" x14ac:dyDescent="0.3">
      <c r="A5846" s="12">
        <v>39</v>
      </c>
      <c r="B5846" s="14">
        <v>100</v>
      </c>
      <c r="C5846" s="12" t="s">
        <v>5968</v>
      </c>
      <c r="E5846" t="str">
        <f t="shared" si="91"/>
        <v>100-VILLAFUFRE</v>
      </c>
    </row>
    <row r="5847" spans="1:5" x14ac:dyDescent="0.3">
      <c r="A5847" s="12">
        <v>39</v>
      </c>
      <c r="B5847" s="14">
        <v>101</v>
      </c>
      <c r="C5847" s="12" t="s">
        <v>5969</v>
      </c>
      <c r="E5847" t="str">
        <f t="shared" si="91"/>
        <v>101-VILLAVERDE DE TRUCIOS</v>
      </c>
    </row>
    <row r="5848" spans="1:5" x14ac:dyDescent="0.3">
      <c r="A5848" s="12">
        <v>39</v>
      </c>
      <c r="B5848" s="14">
        <v>102</v>
      </c>
      <c r="C5848" s="12" t="s">
        <v>5970</v>
      </c>
      <c r="E5848" t="str">
        <f t="shared" si="91"/>
        <v>102-VOTO</v>
      </c>
    </row>
    <row r="5849" spans="1:5" x14ac:dyDescent="0.3">
      <c r="A5849" s="12">
        <v>40</v>
      </c>
      <c r="B5849" s="14">
        <v>1</v>
      </c>
      <c r="C5849" s="12" t="s">
        <v>5971</v>
      </c>
      <c r="E5849" t="str">
        <f t="shared" si="91"/>
        <v>1-ABADES</v>
      </c>
    </row>
    <row r="5850" spans="1:5" x14ac:dyDescent="0.3">
      <c r="A5850" s="12">
        <v>40</v>
      </c>
      <c r="B5850" s="14">
        <v>2</v>
      </c>
      <c r="C5850" s="12" t="s">
        <v>5972</v>
      </c>
      <c r="E5850" t="str">
        <f t="shared" si="91"/>
        <v>2-ADRADA DE PIRON</v>
      </c>
    </row>
    <row r="5851" spans="1:5" x14ac:dyDescent="0.3">
      <c r="A5851" s="12">
        <v>40</v>
      </c>
      <c r="B5851" s="14">
        <v>3</v>
      </c>
      <c r="C5851" s="12" t="s">
        <v>5973</v>
      </c>
      <c r="E5851" t="str">
        <f t="shared" si="91"/>
        <v>3-ADRADOS</v>
      </c>
    </row>
    <row r="5852" spans="1:5" x14ac:dyDescent="0.3">
      <c r="A5852" s="12">
        <v>40</v>
      </c>
      <c r="B5852" s="14">
        <v>4</v>
      </c>
      <c r="C5852" s="12" t="s">
        <v>5974</v>
      </c>
      <c r="E5852" t="str">
        <f t="shared" si="91"/>
        <v>4-AGUILAFUENTE</v>
      </c>
    </row>
    <row r="5853" spans="1:5" x14ac:dyDescent="0.3">
      <c r="A5853" s="12">
        <v>40</v>
      </c>
      <c r="B5853" s="14">
        <v>5</v>
      </c>
      <c r="C5853" s="12" t="s">
        <v>5975</v>
      </c>
      <c r="E5853" t="str">
        <f t="shared" si="91"/>
        <v>5-ALCONADA DE MADERUELO</v>
      </c>
    </row>
    <row r="5854" spans="1:5" x14ac:dyDescent="0.3">
      <c r="A5854" s="12">
        <v>40</v>
      </c>
      <c r="B5854" s="14">
        <v>6</v>
      </c>
      <c r="C5854" s="12" t="s">
        <v>5976</v>
      </c>
      <c r="E5854" t="str">
        <f t="shared" si="91"/>
        <v>6-ALDEALCORVO</v>
      </c>
    </row>
    <row r="5855" spans="1:5" x14ac:dyDescent="0.3">
      <c r="A5855" s="12">
        <v>40</v>
      </c>
      <c r="B5855" s="14">
        <v>7</v>
      </c>
      <c r="C5855" s="12" t="s">
        <v>5977</v>
      </c>
      <c r="E5855" t="str">
        <f t="shared" si="91"/>
        <v>7-ALDEALENGUA DE PEDRAZA</v>
      </c>
    </row>
    <row r="5856" spans="1:5" x14ac:dyDescent="0.3">
      <c r="A5856" s="12">
        <v>40</v>
      </c>
      <c r="B5856" s="14">
        <v>8</v>
      </c>
      <c r="C5856" s="12" t="s">
        <v>5978</v>
      </c>
      <c r="E5856" t="str">
        <f t="shared" si="91"/>
        <v>8-ALDEALENGUA DE SANTA MARIA</v>
      </c>
    </row>
    <row r="5857" spans="1:5" x14ac:dyDescent="0.3">
      <c r="A5857" s="12">
        <v>40</v>
      </c>
      <c r="B5857" s="14">
        <v>9</v>
      </c>
      <c r="C5857" s="12" t="s">
        <v>5979</v>
      </c>
      <c r="E5857" t="str">
        <f t="shared" si="91"/>
        <v>9-ALDEANUEVA DE LA SERREZUELA</v>
      </c>
    </row>
    <row r="5858" spans="1:5" x14ac:dyDescent="0.3">
      <c r="A5858" s="12">
        <v>40</v>
      </c>
      <c r="B5858" s="14">
        <v>10</v>
      </c>
      <c r="C5858" s="12" t="s">
        <v>5980</v>
      </c>
      <c r="E5858" t="str">
        <f t="shared" si="91"/>
        <v>10-ALDEANUEVA DEL CODONAL</v>
      </c>
    </row>
    <row r="5859" spans="1:5" x14ac:dyDescent="0.3">
      <c r="A5859" s="12">
        <v>40</v>
      </c>
      <c r="B5859" s="14">
        <v>12</v>
      </c>
      <c r="C5859" s="12" t="s">
        <v>5981</v>
      </c>
      <c r="E5859" t="str">
        <f t="shared" si="91"/>
        <v>12-ALDEA REAL</v>
      </c>
    </row>
    <row r="5860" spans="1:5" x14ac:dyDescent="0.3">
      <c r="A5860" s="12">
        <v>40</v>
      </c>
      <c r="B5860" s="14">
        <v>13</v>
      </c>
      <c r="C5860" s="12" t="s">
        <v>5982</v>
      </c>
      <c r="E5860" t="str">
        <f t="shared" si="91"/>
        <v>13-ALDEASOÑA</v>
      </c>
    </row>
    <row r="5861" spans="1:5" x14ac:dyDescent="0.3">
      <c r="A5861" s="12">
        <v>40</v>
      </c>
      <c r="B5861" s="14">
        <v>14</v>
      </c>
      <c r="C5861" s="12" t="s">
        <v>5983</v>
      </c>
      <c r="E5861" t="str">
        <f t="shared" si="91"/>
        <v>14-ALDEHORNO</v>
      </c>
    </row>
    <row r="5862" spans="1:5" x14ac:dyDescent="0.3">
      <c r="A5862" s="12">
        <v>40</v>
      </c>
      <c r="B5862" s="14">
        <v>15</v>
      </c>
      <c r="C5862" s="12" t="s">
        <v>5984</v>
      </c>
      <c r="E5862" t="str">
        <f t="shared" si="91"/>
        <v>15-ALDEHUELA DEL CODONAL</v>
      </c>
    </row>
    <row r="5863" spans="1:5" x14ac:dyDescent="0.3">
      <c r="A5863" s="12">
        <v>40</v>
      </c>
      <c r="B5863" s="14">
        <v>16</v>
      </c>
      <c r="C5863" s="12" t="s">
        <v>5985</v>
      </c>
      <c r="E5863" t="str">
        <f t="shared" si="91"/>
        <v>16-ALDEONTE</v>
      </c>
    </row>
    <row r="5864" spans="1:5" x14ac:dyDescent="0.3">
      <c r="A5864" s="12">
        <v>40</v>
      </c>
      <c r="B5864" s="14">
        <v>17</v>
      </c>
      <c r="C5864" s="12" t="s">
        <v>5986</v>
      </c>
      <c r="E5864" t="str">
        <f t="shared" si="91"/>
        <v>17-ANAYA</v>
      </c>
    </row>
    <row r="5865" spans="1:5" x14ac:dyDescent="0.3">
      <c r="A5865" s="12">
        <v>40</v>
      </c>
      <c r="B5865" s="14">
        <v>18</v>
      </c>
      <c r="C5865" s="12" t="s">
        <v>5987</v>
      </c>
      <c r="E5865" t="str">
        <f t="shared" si="91"/>
        <v>18-AÑE</v>
      </c>
    </row>
    <row r="5866" spans="1:5" x14ac:dyDescent="0.3">
      <c r="A5866" s="12">
        <v>40</v>
      </c>
      <c r="B5866" s="14">
        <v>19</v>
      </c>
      <c r="C5866" s="12" t="s">
        <v>5988</v>
      </c>
      <c r="E5866" t="str">
        <f t="shared" si="91"/>
        <v>19-ARAHUETES</v>
      </c>
    </row>
    <row r="5867" spans="1:5" x14ac:dyDescent="0.3">
      <c r="A5867" s="12">
        <v>40</v>
      </c>
      <c r="B5867" s="14">
        <v>20</v>
      </c>
      <c r="C5867" s="12" t="s">
        <v>5989</v>
      </c>
      <c r="E5867" t="str">
        <f t="shared" si="91"/>
        <v>20-ARCONES</v>
      </c>
    </row>
    <row r="5868" spans="1:5" x14ac:dyDescent="0.3">
      <c r="A5868" s="12">
        <v>40</v>
      </c>
      <c r="B5868" s="14">
        <v>21</v>
      </c>
      <c r="C5868" s="12" t="s">
        <v>5990</v>
      </c>
      <c r="E5868" t="str">
        <f t="shared" si="91"/>
        <v>21-AREVALILLO DE CEGA</v>
      </c>
    </row>
    <row r="5869" spans="1:5" x14ac:dyDescent="0.3">
      <c r="A5869" s="12">
        <v>40</v>
      </c>
      <c r="B5869" s="14">
        <v>22</v>
      </c>
      <c r="C5869" s="12" t="s">
        <v>5991</v>
      </c>
      <c r="E5869" t="str">
        <f t="shared" si="91"/>
        <v>22-ARMUÑA</v>
      </c>
    </row>
    <row r="5870" spans="1:5" x14ac:dyDescent="0.3">
      <c r="A5870" s="12">
        <v>40</v>
      </c>
      <c r="B5870" s="14">
        <v>24</v>
      </c>
      <c r="C5870" s="12" t="s">
        <v>5992</v>
      </c>
      <c r="E5870" t="str">
        <f t="shared" si="91"/>
        <v>24-AYLLON</v>
      </c>
    </row>
    <row r="5871" spans="1:5" x14ac:dyDescent="0.3">
      <c r="A5871" s="12">
        <v>40</v>
      </c>
      <c r="B5871" s="14">
        <v>25</v>
      </c>
      <c r="C5871" s="12" t="s">
        <v>5993</v>
      </c>
      <c r="E5871" t="str">
        <f t="shared" si="91"/>
        <v>25-BARBOLLA</v>
      </c>
    </row>
    <row r="5872" spans="1:5" x14ac:dyDescent="0.3">
      <c r="A5872" s="12">
        <v>40</v>
      </c>
      <c r="B5872" s="14">
        <v>26</v>
      </c>
      <c r="C5872" s="12" t="s">
        <v>5994</v>
      </c>
      <c r="E5872" t="str">
        <f t="shared" si="91"/>
        <v>26-BASARDILLA</v>
      </c>
    </row>
    <row r="5873" spans="1:5" x14ac:dyDescent="0.3">
      <c r="A5873" s="12">
        <v>40</v>
      </c>
      <c r="B5873" s="14">
        <v>28</v>
      </c>
      <c r="C5873" s="12" t="s">
        <v>5995</v>
      </c>
      <c r="E5873" t="str">
        <f t="shared" si="91"/>
        <v>28-BERCIAL</v>
      </c>
    </row>
    <row r="5874" spans="1:5" x14ac:dyDescent="0.3">
      <c r="A5874" s="12">
        <v>40</v>
      </c>
      <c r="B5874" s="14">
        <v>29</v>
      </c>
      <c r="C5874" s="12" t="s">
        <v>5996</v>
      </c>
      <c r="E5874" t="str">
        <f t="shared" si="91"/>
        <v>29-BERCIMUEL</v>
      </c>
    </row>
    <row r="5875" spans="1:5" x14ac:dyDescent="0.3">
      <c r="A5875" s="12">
        <v>40</v>
      </c>
      <c r="B5875" s="14">
        <v>30</v>
      </c>
      <c r="C5875" s="12" t="s">
        <v>5997</v>
      </c>
      <c r="E5875" t="str">
        <f t="shared" si="91"/>
        <v>30-BERNARDOS</v>
      </c>
    </row>
    <row r="5876" spans="1:5" x14ac:dyDescent="0.3">
      <c r="A5876" s="12">
        <v>40</v>
      </c>
      <c r="B5876" s="14">
        <v>31</v>
      </c>
      <c r="C5876" s="12" t="s">
        <v>5998</v>
      </c>
      <c r="E5876" t="str">
        <f t="shared" si="91"/>
        <v>31-BERNUY DE PORREROS</v>
      </c>
    </row>
    <row r="5877" spans="1:5" x14ac:dyDescent="0.3">
      <c r="A5877" s="12">
        <v>40</v>
      </c>
      <c r="B5877" s="14">
        <v>32</v>
      </c>
      <c r="C5877" s="12" t="s">
        <v>5999</v>
      </c>
      <c r="E5877" t="str">
        <f t="shared" si="91"/>
        <v>32-BOCEGUILLAS</v>
      </c>
    </row>
    <row r="5878" spans="1:5" x14ac:dyDescent="0.3">
      <c r="A5878" s="12">
        <v>40</v>
      </c>
      <c r="B5878" s="14">
        <v>33</v>
      </c>
      <c r="C5878" s="12" t="s">
        <v>6000</v>
      </c>
      <c r="E5878" t="str">
        <f t="shared" si="91"/>
        <v>33-BRIEVA</v>
      </c>
    </row>
    <row r="5879" spans="1:5" x14ac:dyDescent="0.3">
      <c r="A5879" s="12">
        <v>40</v>
      </c>
      <c r="B5879" s="14">
        <v>34</v>
      </c>
      <c r="C5879" s="12" t="s">
        <v>6001</v>
      </c>
      <c r="E5879" t="str">
        <f t="shared" si="91"/>
        <v>34-CABALLAR</v>
      </c>
    </row>
    <row r="5880" spans="1:5" x14ac:dyDescent="0.3">
      <c r="A5880" s="12">
        <v>40</v>
      </c>
      <c r="B5880" s="14">
        <v>35</v>
      </c>
      <c r="C5880" s="12" t="s">
        <v>6002</v>
      </c>
      <c r="E5880" t="str">
        <f t="shared" si="91"/>
        <v>35-CABAÑAS DE POLENDOS</v>
      </c>
    </row>
    <row r="5881" spans="1:5" x14ac:dyDescent="0.3">
      <c r="A5881" s="12">
        <v>40</v>
      </c>
      <c r="B5881" s="14">
        <v>36</v>
      </c>
      <c r="C5881" s="12" t="s">
        <v>6003</v>
      </c>
      <c r="E5881" t="str">
        <f t="shared" si="91"/>
        <v>36-CABEZUELA</v>
      </c>
    </row>
    <row r="5882" spans="1:5" x14ac:dyDescent="0.3">
      <c r="A5882" s="12">
        <v>40</v>
      </c>
      <c r="B5882" s="14">
        <v>37</v>
      </c>
      <c r="C5882" s="12" t="s">
        <v>6004</v>
      </c>
      <c r="E5882" t="str">
        <f t="shared" si="91"/>
        <v>37-CALABAZAS DE FUENTIDUEÑA</v>
      </c>
    </row>
    <row r="5883" spans="1:5" x14ac:dyDescent="0.3">
      <c r="A5883" s="12">
        <v>40</v>
      </c>
      <c r="B5883" s="14">
        <v>39</v>
      </c>
      <c r="C5883" s="12" t="s">
        <v>6005</v>
      </c>
      <c r="E5883" t="str">
        <f t="shared" si="91"/>
        <v>39-CAMPO DE SAN PEDRO</v>
      </c>
    </row>
    <row r="5884" spans="1:5" x14ac:dyDescent="0.3">
      <c r="A5884" s="12">
        <v>40</v>
      </c>
      <c r="B5884" s="14">
        <v>40</v>
      </c>
      <c r="C5884" s="12" t="s">
        <v>6006</v>
      </c>
      <c r="E5884" t="str">
        <f t="shared" si="91"/>
        <v>40-CANTALEJO</v>
      </c>
    </row>
    <row r="5885" spans="1:5" x14ac:dyDescent="0.3">
      <c r="A5885" s="12">
        <v>40</v>
      </c>
      <c r="B5885" s="14">
        <v>41</v>
      </c>
      <c r="C5885" s="12" t="s">
        <v>6007</v>
      </c>
      <c r="E5885" t="str">
        <f t="shared" si="91"/>
        <v>41-CANTIMPALOS</v>
      </c>
    </row>
    <row r="5886" spans="1:5" x14ac:dyDescent="0.3">
      <c r="A5886" s="12">
        <v>40</v>
      </c>
      <c r="B5886" s="14">
        <v>43</v>
      </c>
      <c r="C5886" s="12" t="s">
        <v>6008</v>
      </c>
      <c r="E5886" t="str">
        <f t="shared" si="91"/>
        <v>43-CARBONERO EL MAYOR</v>
      </c>
    </row>
    <row r="5887" spans="1:5" x14ac:dyDescent="0.3">
      <c r="A5887" s="12">
        <v>40</v>
      </c>
      <c r="B5887" s="14">
        <v>44</v>
      </c>
      <c r="C5887" s="12" t="s">
        <v>6009</v>
      </c>
      <c r="E5887" t="str">
        <f t="shared" si="91"/>
        <v>44-CARRASCAL DEL RIO</v>
      </c>
    </row>
    <row r="5888" spans="1:5" x14ac:dyDescent="0.3">
      <c r="A5888" s="12">
        <v>40</v>
      </c>
      <c r="B5888" s="14">
        <v>45</v>
      </c>
      <c r="C5888" s="12" t="s">
        <v>6010</v>
      </c>
      <c r="E5888" t="str">
        <f t="shared" si="91"/>
        <v>45-CASLA</v>
      </c>
    </row>
    <row r="5889" spans="1:5" x14ac:dyDescent="0.3">
      <c r="A5889" s="12">
        <v>40</v>
      </c>
      <c r="B5889" s="14">
        <v>46</v>
      </c>
      <c r="C5889" s="12" t="s">
        <v>6011</v>
      </c>
      <c r="E5889" t="str">
        <f t="shared" si="91"/>
        <v>46-CASTILLEJO DE MESLEON</v>
      </c>
    </row>
    <row r="5890" spans="1:5" x14ac:dyDescent="0.3">
      <c r="A5890" s="12">
        <v>40</v>
      </c>
      <c r="B5890" s="14">
        <v>47</v>
      </c>
      <c r="C5890" s="12" t="s">
        <v>6012</v>
      </c>
      <c r="E5890" t="str">
        <f t="shared" si="91"/>
        <v>47-CASTRO DE FUENTIDUEÑA</v>
      </c>
    </row>
    <row r="5891" spans="1:5" x14ac:dyDescent="0.3">
      <c r="A5891" s="12">
        <v>40</v>
      </c>
      <c r="B5891" s="14">
        <v>48</v>
      </c>
      <c r="C5891" s="12" t="s">
        <v>6013</v>
      </c>
      <c r="E5891" t="str">
        <f t="shared" ref="E5891:E5954" si="92">CONCATENATE(B5891,"-",C5891)</f>
        <v>48-CASTROJIMENO</v>
      </c>
    </row>
    <row r="5892" spans="1:5" x14ac:dyDescent="0.3">
      <c r="A5892" s="12">
        <v>40</v>
      </c>
      <c r="B5892" s="14">
        <v>49</v>
      </c>
      <c r="C5892" s="12" t="s">
        <v>6014</v>
      </c>
      <c r="E5892" t="str">
        <f t="shared" si="92"/>
        <v>49-CASTROSERNA DE ABAJO</v>
      </c>
    </row>
    <row r="5893" spans="1:5" x14ac:dyDescent="0.3">
      <c r="A5893" s="12">
        <v>40</v>
      </c>
      <c r="B5893" s="14">
        <v>51</v>
      </c>
      <c r="C5893" s="12" t="s">
        <v>6015</v>
      </c>
      <c r="E5893" t="str">
        <f t="shared" si="92"/>
        <v>51-CASTROSERRACIN</v>
      </c>
    </row>
    <row r="5894" spans="1:5" x14ac:dyDescent="0.3">
      <c r="A5894" s="12">
        <v>40</v>
      </c>
      <c r="B5894" s="14">
        <v>52</v>
      </c>
      <c r="C5894" s="12" t="s">
        <v>6016</v>
      </c>
      <c r="E5894" t="str">
        <f t="shared" si="92"/>
        <v>52-CEDILLO DE LA TORRE</v>
      </c>
    </row>
    <row r="5895" spans="1:5" x14ac:dyDescent="0.3">
      <c r="A5895" s="12">
        <v>40</v>
      </c>
      <c r="B5895" s="14">
        <v>53</v>
      </c>
      <c r="C5895" s="12" t="s">
        <v>6017</v>
      </c>
      <c r="E5895" t="str">
        <f t="shared" si="92"/>
        <v>53-CEREZO DE ABAJO</v>
      </c>
    </row>
    <row r="5896" spans="1:5" x14ac:dyDescent="0.3">
      <c r="A5896" s="12">
        <v>40</v>
      </c>
      <c r="B5896" s="14">
        <v>54</v>
      </c>
      <c r="C5896" s="12" t="s">
        <v>6018</v>
      </c>
      <c r="E5896" t="str">
        <f t="shared" si="92"/>
        <v>54-CEREZO DE ARRIBA</v>
      </c>
    </row>
    <row r="5897" spans="1:5" x14ac:dyDescent="0.3">
      <c r="A5897" s="12">
        <v>40</v>
      </c>
      <c r="B5897" s="14">
        <v>55</v>
      </c>
      <c r="C5897" s="12" t="s">
        <v>6019</v>
      </c>
      <c r="E5897" t="str">
        <f t="shared" si="92"/>
        <v>55-CILLERUELO DE SAN MAMES</v>
      </c>
    </row>
    <row r="5898" spans="1:5" x14ac:dyDescent="0.3">
      <c r="A5898" s="12">
        <v>40</v>
      </c>
      <c r="B5898" s="14">
        <v>56</v>
      </c>
      <c r="C5898" s="12" t="s">
        <v>6020</v>
      </c>
      <c r="E5898" t="str">
        <f t="shared" si="92"/>
        <v>56-COBOS DE FUENTIDUEÑA</v>
      </c>
    </row>
    <row r="5899" spans="1:5" x14ac:dyDescent="0.3">
      <c r="A5899" s="12">
        <v>40</v>
      </c>
      <c r="B5899" s="14">
        <v>57</v>
      </c>
      <c r="C5899" s="12" t="s">
        <v>6021</v>
      </c>
      <c r="E5899" t="str">
        <f t="shared" si="92"/>
        <v>57-COCA</v>
      </c>
    </row>
    <row r="5900" spans="1:5" x14ac:dyDescent="0.3">
      <c r="A5900" s="12">
        <v>40</v>
      </c>
      <c r="B5900" s="14">
        <v>58</v>
      </c>
      <c r="C5900" s="12" t="s">
        <v>6022</v>
      </c>
      <c r="E5900" t="str">
        <f t="shared" si="92"/>
        <v>58-CODORNIZ</v>
      </c>
    </row>
    <row r="5901" spans="1:5" x14ac:dyDescent="0.3">
      <c r="A5901" s="12">
        <v>40</v>
      </c>
      <c r="B5901" s="14">
        <v>59</v>
      </c>
      <c r="C5901" s="12" t="s">
        <v>6023</v>
      </c>
      <c r="E5901" t="str">
        <f t="shared" si="92"/>
        <v>59-COLLADO HERMOSO</v>
      </c>
    </row>
    <row r="5902" spans="1:5" x14ac:dyDescent="0.3">
      <c r="A5902" s="12">
        <v>40</v>
      </c>
      <c r="B5902" s="14">
        <v>60</v>
      </c>
      <c r="C5902" s="12" t="s">
        <v>6024</v>
      </c>
      <c r="E5902" t="str">
        <f t="shared" si="92"/>
        <v>60-CONDADO DE CASTILNOVO</v>
      </c>
    </row>
    <row r="5903" spans="1:5" x14ac:dyDescent="0.3">
      <c r="A5903" s="12">
        <v>40</v>
      </c>
      <c r="B5903" s="14">
        <v>61</v>
      </c>
      <c r="C5903" s="12" t="s">
        <v>6025</v>
      </c>
      <c r="E5903" t="str">
        <f t="shared" si="92"/>
        <v>61-CORRAL DE AYLLON</v>
      </c>
    </row>
    <row r="5904" spans="1:5" x14ac:dyDescent="0.3">
      <c r="A5904" s="12">
        <v>40</v>
      </c>
      <c r="B5904" s="14">
        <v>62</v>
      </c>
      <c r="C5904" s="12" t="s">
        <v>6026</v>
      </c>
      <c r="E5904" t="str">
        <f t="shared" si="92"/>
        <v>62-CUBILLO</v>
      </c>
    </row>
    <row r="5905" spans="1:5" x14ac:dyDescent="0.3">
      <c r="A5905" s="12">
        <v>40</v>
      </c>
      <c r="B5905" s="14">
        <v>63</v>
      </c>
      <c r="C5905" s="12" t="s">
        <v>6027</v>
      </c>
      <c r="E5905" t="str">
        <f t="shared" si="92"/>
        <v>63-CUELLAR</v>
      </c>
    </row>
    <row r="5906" spans="1:5" x14ac:dyDescent="0.3">
      <c r="A5906" s="12">
        <v>40</v>
      </c>
      <c r="B5906" s="14">
        <v>65</v>
      </c>
      <c r="C5906" s="12" t="s">
        <v>6028</v>
      </c>
      <c r="E5906" t="str">
        <f t="shared" si="92"/>
        <v>65-CHAÑE</v>
      </c>
    </row>
    <row r="5907" spans="1:5" x14ac:dyDescent="0.3">
      <c r="A5907" s="12">
        <v>40</v>
      </c>
      <c r="B5907" s="14">
        <v>68</v>
      </c>
      <c r="C5907" s="12" t="s">
        <v>6029</v>
      </c>
      <c r="E5907" t="str">
        <f t="shared" si="92"/>
        <v>68-DOMINGO GARCIA</v>
      </c>
    </row>
    <row r="5908" spans="1:5" x14ac:dyDescent="0.3">
      <c r="A5908" s="12">
        <v>40</v>
      </c>
      <c r="B5908" s="14">
        <v>69</v>
      </c>
      <c r="C5908" s="12" t="s">
        <v>6030</v>
      </c>
      <c r="E5908" t="str">
        <f t="shared" si="92"/>
        <v>69-DONHIERRO</v>
      </c>
    </row>
    <row r="5909" spans="1:5" x14ac:dyDescent="0.3">
      <c r="A5909" s="12">
        <v>40</v>
      </c>
      <c r="B5909" s="14">
        <v>70</v>
      </c>
      <c r="C5909" s="12" t="s">
        <v>6031</v>
      </c>
      <c r="E5909" t="str">
        <f t="shared" si="92"/>
        <v>70-DURUELO</v>
      </c>
    </row>
    <row r="5910" spans="1:5" x14ac:dyDescent="0.3">
      <c r="A5910" s="12">
        <v>40</v>
      </c>
      <c r="B5910" s="14">
        <v>71</v>
      </c>
      <c r="C5910" s="12" t="s">
        <v>6032</v>
      </c>
      <c r="E5910" t="str">
        <f t="shared" si="92"/>
        <v>71-ENCINAS</v>
      </c>
    </row>
    <row r="5911" spans="1:5" x14ac:dyDescent="0.3">
      <c r="A5911" s="12">
        <v>40</v>
      </c>
      <c r="B5911" s="14">
        <v>72</v>
      </c>
      <c r="C5911" s="12" t="s">
        <v>6033</v>
      </c>
      <c r="E5911" t="str">
        <f t="shared" si="92"/>
        <v>72-ENCINILLAS</v>
      </c>
    </row>
    <row r="5912" spans="1:5" x14ac:dyDescent="0.3">
      <c r="A5912" s="12">
        <v>40</v>
      </c>
      <c r="B5912" s="14">
        <v>73</v>
      </c>
      <c r="C5912" s="12" t="s">
        <v>6034</v>
      </c>
      <c r="E5912" t="str">
        <f t="shared" si="92"/>
        <v>73-ESCALONA DEL PRADO</v>
      </c>
    </row>
    <row r="5913" spans="1:5" x14ac:dyDescent="0.3">
      <c r="A5913" s="12">
        <v>40</v>
      </c>
      <c r="B5913" s="14">
        <v>74</v>
      </c>
      <c r="C5913" s="12" t="s">
        <v>6035</v>
      </c>
      <c r="E5913" t="str">
        <f t="shared" si="92"/>
        <v>74-ESCARABAJOSA DE CABEZAS</v>
      </c>
    </row>
    <row r="5914" spans="1:5" x14ac:dyDescent="0.3">
      <c r="A5914" s="12">
        <v>40</v>
      </c>
      <c r="B5914" s="14">
        <v>75</v>
      </c>
      <c r="C5914" s="12" t="s">
        <v>6036</v>
      </c>
      <c r="E5914" t="str">
        <f t="shared" si="92"/>
        <v>75-ESCOBAR DE POLENDOS</v>
      </c>
    </row>
    <row r="5915" spans="1:5" x14ac:dyDescent="0.3">
      <c r="A5915" s="12">
        <v>40</v>
      </c>
      <c r="B5915" s="14">
        <v>76</v>
      </c>
      <c r="C5915" s="12" t="s">
        <v>6037</v>
      </c>
      <c r="E5915" t="str">
        <f t="shared" si="92"/>
        <v>76-ESPINAR, EL</v>
      </c>
    </row>
    <row r="5916" spans="1:5" x14ac:dyDescent="0.3">
      <c r="A5916" s="12">
        <v>40</v>
      </c>
      <c r="B5916" s="14">
        <v>77</v>
      </c>
      <c r="C5916" s="12" t="s">
        <v>6038</v>
      </c>
      <c r="E5916" t="str">
        <f t="shared" si="92"/>
        <v>77-ESPIRDO</v>
      </c>
    </row>
    <row r="5917" spans="1:5" x14ac:dyDescent="0.3">
      <c r="A5917" s="12">
        <v>40</v>
      </c>
      <c r="B5917" s="14">
        <v>78</v>
      </c>
      <c r="C5917" s="12" t="s">
        <v>6039</v>
      </c>
      <c r="E5917" t="str">
        <f t="shared" si="92"/>
        <v>78-FRESNEDA DE CUELLAR</v>
      </c>
    </row>
    <row r="5918" spans="1:5" x14ac:dyDescent="0.3">
      <c r="A5918" s="12">
        <v>40</v>
      </c>
      <c r="B5918" s="14">
        <v>79</v>
      </c>
      <c r="C5918" s="12" t="s">
        <v>6040</v>
      </c>
      <c r="E5918" t="str">
        <f t="shared" si="92"/>
        <v>79-FRESNO DE CANTESPINO</v>
      </c>
    </row>
    <row r="5919" spans="1:5" x14ac:dyDescent="0.3">
      <c r="A5919" s="12">
        <v>40</v>
      </c>
      <c r="B5919" s="14">
        <v>80</v>
      </c>
      <c r="C5919" s="12" t="s">
        <v>6041</v>
      </c>
      <c r="E5919" t="str">
        <f t="shared" si="92"/>
        <v>80-FRESNO DE LA FUENTE</v>
      </c>
    </row>
    <row r="5920" spans="1:5" x14ac:dyDescent="0.3">
      <c r="A5920" s="12">
        <v>40</v>
      </c>
      <c r="B5920" s="14">
        <v>81</v>
      </c>
      <c r="C5920" s="12" t="s">
        <v>6042</v>
      </c>
      <c r="E5920" t="str">
        <f t="shared" si="92"/>
        <v>81-FRUMALES</v>
      </c>
    </row>
    <row r="5921" spans="1:5" x14ac:dyDescent="0.3">
      <c r="A5921" s="12">
        <v>40</v>
      </c>
      <c r="B5921" s="14">
        <v>82</v>
      </c>
      <c r="C5921" s="12" t="s">
        <v>6043</v>
      </c>
      <c r="E5921" t="str">
        <f t="shared" si="92"/>
        <v>82-FUENTE DE SANTA CRUZ</v>
      </c>
    </row>
    <row r="5922" spans="1:5" x14ac:dyDescent="0.3">
      <c r="A5922" s="12">
        <v>40</v>
      </c>
      <c r="B5922" s="14">
        <v>83</v>
      </c>
      <c r="C5922" s="12" t="s">
        <v>6044</v>
      </c>
      <c r="E5922" t="str">
        <f t="shared" si="92"/>
        <v>83-FUENTE EL OLMO DE FUENTIDUEÑA</v>
      </c>
    </row>
    <row r="5923" spans="1:5" x14ac:dyDescent="0.3">
      <c r="A5923" s="12">
        <v>40</v>
      </c>
      <c r="B5923" s="14">
        <v>84</v>
      </c>
      <c r="C5923" s="12" t="s">
        <v>6045</v>
      </c>
      <c r="E5923" t="str">
        <f t="shared" si="92"/>
        <v>84-FUENTE EL OLMO DE ISCAR</v>
      </c>
    </row>
    <row r="5924" spans="1:5" x14ac:dyDescent="0.3">
      <c r="A5924" s="12">
        <v>40</v>
      </c>
      <c r="B5924" s="14">
        <v>86</v>
      </c>
      <c r="C5924" s="12" t="s">
        <v>6046</v>
      </c>
      <c r="E5924" t="str">
        <f t="shared" si="92"/>
        <v>86-FUENTEPELAYO</v>
      </c>
    </row>
    <row r="5925" spans="1:5" x14ac:dyDescent="0.3">
      <c r="A5925" s="12">
        <v>40</v>
      </c>
      <c r="B5925" s="14">
        <v>87</v>
      </c>
      <c r="C5925" s="12" t="s">
        <v>6047</v>
      </c>
      <c r="E5925" t="str">
        <f t="shared" si="92"/>
        <v>87-FUENTEPIÑEL</v>
      </c>
    </row>
    <row r="5926" spans="1:5" x14ac:dyDescent="0.3">
      <c r="A5926" s="12">
        <v>40</v>
      </c>
      <c r="B5926" s="14">
        <v>88</v>
      </c>
      <c r="C5926" s="12" t="s">
        <v>6048</v>
      </c>
      <c r="E5926" t="str">
        <f t="shared" si="92"/>
        <v>88-FUENTERREBOLLO</v>
      </c>
    </row>
    <row r="5927" spans="1:5" x14ac:dyDescent="0.3">
      <c r="A5927" s="12">
        <v>40</v>
      </c>
      <c r="B5927" s="14">
        <v>89</v>
      </c>
      <c r="C5927" s="12" t="s">
        <v>6049</v>
      </c>
      <c r="E5927" t="str">
        <f t="shared" si="92"/>
        <v>89-FUENTESAUCO DE FUENTIDUEÑA</v>
      </c>
    </row>
    <row r="5928" spans="1:5" x14ac:dyDescent="0.3">
      <c r="A5928" s="12">
        <v>40</v>
      </c>
      <c r="B5928" s="14">
        <v>91</v>
      </c>
      <c r="C5928" s="12" t="s">
        <v>6050</v>
      </c>
      <c r="E5928" t="str">
        <f t="shared" si="92"/>
        <v>91-FUENTESOTO</v>
      </c>
    </row>
    <row r="5929" spans="1:5" x14ac:dyDescent="0.3">
      <c r="A5929" s="12">
        <v>40</v>
      </c>
      <c r="B5929" s="14">
        <v>92</v>
      </c>
      <c r="C5929" s="12" t="s">
        <v>6051</v>
      </c>
      <c r="E5929" t="str">
        <f t="shared" si="92"/>
        <v>92-FUENTIDUEÑA</v>
      </c>
    </row>
    <row r="5930" spans="1:5" x14ac:dyDescent="0.3">
      <c r="A5930" s="12">
        <v>40</v>
      </c>
      <c r="B5930" s="14">
        <v>93</v>
      </c>
      <c r="C5930" s="12" t="s">
        <v>6052</v>
      </c>
      <c r="E5930" t="str">
        <f t="shared" si="92"/>
        <v>93-GALLEGOS</v>
      </c>
    </row>
    <row r="5931" spans="1:5" x14ac:dyDescent="0.3">
      <c r="A5931" s="12">
        <v>40</v>
      </c>
      <c r="B5931" s="14">
        <v>94</v>
      </c>
      <c r="C5931" s="12" t="s">
        <v>6053</v>
      </c>
      <c r="E5931" t="str">
        <f t="shared" si="92"/>
        <v>94-GARCILLAN</v>
      </c>
    </row>
    <row r="5932" spans="1:5" x14ac:dyDescent="0.3">
      <c r="A5932" s="12">
        <v>40</v>
      </c>
      <c r="B5932" s="14">
        <v>95</v>
      </c>
      <c r="C5932" s="12" t="s">
        <v>6054</v>
      </c>
      <c r="E5932" t="str">
        <f t="shared" si="92"/>
        <v>95-GOMEZSERRACIN</v>
      </c>
    </row>
    <row r="5933" spans="1:5" x14ac:dyDescent="0.3">
      <c r="A5933" s="12">
        <v>40</v>
      </c>
      <c r="B5933" s="14">
        <v>97</v>
      </c>
      <c r="C5933" s="12" t="s">
        <v>6055</v>
      </c>
      <c r="E5933" t="str">
        <f t="shared" si="92"/>
        <v>97-GRAJERA</v>
      </c>
    </row>
    <row r="5934" spans="1:5" x14ac:dyDescent="0.3">
      <c r="A5934" s="12">
        <v>40</v>
      </c>
      <c r="B5934" s="14">
        <v>99</v>
      </c>
      <c r="C5934" s="12" t="s">
        <v>6056</v>
      </c>
      <c r="E5934" t="str">
        <f t="shared" si="92"/>
        <v>99-HONRUBIA DE LA CUESTA</v>
      </c>
    </row>
    <row r="5935" spans="1:5" x14ac:dyDescent="0.3">
      <c r="A5935" s="12">
        <v>40</v>
      </c>
      <c r="B5935" s="14">
        <v>100</v>
      </c>
      <c r="C5935" s="12" t="s">
        <v>6057</v>
      </c>
      <c r="E5935" t="str">
        <f t="shared" si="92"/>
        <v>100-HONTALBILLA</v>
      </c>
    </row>
    <row r="5936" spans="1:5" x14ac:dyDescent="0.3">
      <c r="A5936" s="12">
        <v>40</v>
      </c>
      <c r="B5936" s="14">
        <v>101</v>
      </c>
      <c r="C5936" s="12" t="s">
        <v>6058</v>
      </c>
      <c r="E5936" t="str">
        <f t="shared" si="92"/>
        <v>101-HONTANARES DE ERESMA</v>
      </c>
    </row>
    <row r="5937" spans="1:5" x14ac:dyDescent="0.3">
      <c r="A5937" s="12">
        <v>40</v>
      </c>
      <c r="B5937" s="14">
        <v>103</v>
      </c>
      <c r="C5937" s="12" t="s">
        <v>6059</v>
      </c>
      <c r="E5937" t="str">
        <f t="shared" si="92"/>
        <v>103-HUERTOS, LOS</v>
      </c>
    </row>
    <row r="5938" spans="1:5" x14ac:dyDescent="0.3">
      <c r="A5938" s="12">
        <v>40</v>
      </c>
      <c r="B5938" s="14">
        <v>104</v>
      </c>
      <c r="C5938" s="12" t="s">
        <v>6060</v>
      </c>
      <c r="E5938" t="str">
        <f t="shared" si="92"/>
        <v>104-ITUERO Y LAMA</v>
      </c>
    </row>
    <row r="5939" spans="1:5" x14ac:dyDescent="0.3">
      <c r="A5939" s="12">
        <v>40</v>
      </c>
      <c r="B5939" s="14">
        <v>105</v>
      </c>
      <c r="C5939" s="12" t="s">
        <v>6061</v>
      </c>
      <c r="E5939" t="str">
        <f t="shared" si="92"/>
        <v>105-JUARROS DE RIOMOROS</v>
      </c>
    </row>
    <row r="5940" spans="1:5" x14ac:dyDescent="0.3">
      <c r="A5940" s="12">
        <v>40</v>
      </c>
      <c r="B5940" s="14">
        <v>106</v>
      </c>
      <c r="C5940" s="12" t="s">
        <v>6062</v>
      </c>
      <c r="E5940" t="str">
        <f t="shared" si="92"/>
        <v>106-JUARROS DE VOLTOYA</v>
      </c>
    </row>
    <row r="5941" spans="1:5" x14ac:dyDescent="0.3">
      <c r="A5941" s="12">
        <v>40</v>
      </c>
      <c r="B5941" s="14">
        <v>107</v>
      </c>
      <c r="C5941" s="12" t="s">
        <v>6063</v>
      </c>
      <c r="E5941" t="str">
        <f t="shared" si="92"/>
        <v>107-LABAJOS</v>
      </c>
    </row>
    <row r="5942" spans="1:5" x14ac:dyDescent="0.3">
      <c r="A5942" s="12">
        <v>40</v>
      </c>
      <c r="B5942" s="14">
        <v>108</v>
      </c>
      <c r="C5942" s="12" t="s">
        <v>6064</v>
      </c>
      <c r="E5942" t="str">
        <f t="shared" si="92"/>
        <v>108-LAGUNA DE CONTRERAS</v>
      </c>
    </row>
    <row r="5943" spans="1:5" x14ac:dyDescent="0.3">
      <c r="A5943" s="12">
        <v>40</v>
      </c>
      <c r="B5943" s="14">
        <v>109</v>
      </c>
      <c r="C5943" s="12" t="s">
        <v>6065</v>
      </c>
      <c r="E5943" t="str">
        <f t="shared" si="92"/>
        <v>109-LANGUILLA</v>
      </c>
    </row>
    <row r="5944" spans="1:5" x14ac:dyDescent="0.3">
      <c r="A5944" s="12">
        <v>40</v>
      </c>
      <c r="B5944" s="14">
        <v>110</v>
      </c>
      <c r="C5944" s="12" t="s">
        <v>6066</v>
      </c>
      <c r="E5944" t="str">
        <f t="shared" si="92"/>
        <v>110-LASTRAS DE CUELLAR</v>
      </c>
    </row>
    <row r="5945" spans="1:5" x14ac:dyDescent="0.3">
      <c r="A5945" s="12">
        <v>40</v>
      </c>
      <c r="B5945" s="14">
        <v>111</v>
      </c>
      <c r="C5945" s="12" t="s">
        <v>6067</v>
      </c>
      <c r="E5945" t="str">
        <f t="shared" si="92"/>
        <v>111-LASTRAS DEL POZO</v>
      </c>
    </row>
    <row r="5946" spans="1:5" x14ac:dyDescent="0.3">
      <c r="A5946" s="12">
        <v>40</v>
      </c>
      <c r="B5946" s="14">
        <v>112</v>
      </c>
      <c r="C5946" s="12" t="s">
        <v>6068</v>
      </c>
      <c r="E5946" t="str">
        <f t="shared" si="92"/>
        <v>112-LASTRILLA, LA</v>
      </c>
    </row>
    <row r="5947" spans="1:5" x14ac:dyDescent="0.3">
      <c r="A5947" s="12">
        <v>40</v>
      </c>
      <c r="B5947" s="14">
        <v>113</v>
      </c>
      <c r="C5947" s="12" t="s">
        <v>6069</v>
      </c>
      <c r="E5947" t="str">
        <f t="shared" si="92"/>
        <v>113-LOSA, LA</v>
      </c>
    </row>
    <row r="5948" spans="1:5" x14ac:dyDescent="0.3">
      <c r="A5948" s="12">
        <v>40</v>
      </c>
      <c r="B5948" s="14">
        <v>115</v>
      </c>
      <c r="C5948" s="12" t="s">
        <v>6070</v>
      </c>
      <c r="E5948" t="str">
        <f t="shared" si="92"/>
        <v>115-MADERUELO</v>
      </c>
    </row>
    <row r="5949" spans="1:5" x14ac:dyDescent="0.3">
      <c r="A5949" s="12">
        <v>40</v>
      </c>
      <c r="B5949" s="14">
        <v>118</v>
      </c>
      <c r="C5949" s="12" t="s">
        <v>6071</v>
      </c>
      <c r="E5949" t="str">
        <f t="shared" si="92"/>
        <v>118-MARAZUELA</v>
      </c>
    </row>
    <row r="5950" spans="1:5" x14ac:dyDescent="0.3">
      <c r="A5950" s="12">
        <v>40</v>
      </c>
      <c r="B5950" s="14">
        <v>119</v>
      </c>
      <c r="C5950" s="12" t="s">
        <v>6072</v>
      </c>
      <c r="E5950" t="str">
        <f t="shared" si="92"/>
        <v>119-MARTIN MIGUEL</v>
      </c>
    </row>
    <row r="5951" spans="1:5" x14ac:dyDescent="0.3">
      <c r="A5951" s="12">
        <v>40</v>
      </c>
      <c r="B5951" s="14">
        <v>120</v>
      </c>
      <c r="C5951" s="12" t="s">
        <v>6073</v>
      </c>
      <c r="E5951" t="str">
        <f t="shared" si="92"/>
        <v>120-MARTIN MUÑOZ DE LA DEHESA</v>
      </c>
    </row>
    <row r="5952" spans="1:5" x14ac:dyDescent="0.3">
      <c r="A5952" s="12">
        <v>40</v>
      </c>
      <c r="B5952" s="14">
        <v>121</v>
      </c>
      <c r="C5952" s="12" t="s">
        <v>6074</v>
      </c>
      <c r="E5952" t="str">
        <f t="shared" si="92"/>
        <v>121-MARTIN MUÑOZ DE LAS POSADAS</v>
      </c>
    </row>
    <row r="5953" spans="1:5" x14ac:dyDescent="0.3">
      <c r="A5953" s="12">
        <v>40</v>
      </c>
      <c r="B5953" s="14">
        <v>122</v>
      </c>
      <c r="C5953" s="12" t="s">
        <v>6075</v>
      </c>
      <c r="E5953" t="str">
        <f t="shared" si="92"/>
        <v>122-MARUGAN</v>
      </c>
    </row>
    <row r="5954" spans="1:5" x14ac:dyDescent="0.3">
      <c r="A5954" s="12">
        <v>40</v>
      </c>
      <c r="B5954" s="14">
        <v>123</v>
      </c>
      <c r="C5954" s="12" t="s">
        <v>6076</v>
      </c>
      <c r="E5954" t="str">
        <f t="shared" si="92"/>
        <v>123-MATABUENA</v>
      </c>
    </row>
    <row r="5955" spans="1:5" x14ac:dyDescent="0.3">
      <c r="A5955" s="12">
        <v>40</v>
      </c>
      <c r="B5955" s="14">
        <v>124</v>
      </c>
      <c r="C5955" s="12" t="s">
        <v>6077</v>
      </c>
      <c r="E5955" t="str">
        <f t="shared" ref="E5955:E6018" si="93">CONCATENATE(B5955,"-",C5955)</f>
        <v>124-MATA DE CUELLAR</v>
      </c>
    </row>
    <row r="5956" spans="1:5" x14ac:dyDescent="0.3">
      <c r="A5956" s="12">
        <v>40</v>
      </c>
      <c r="B5956" s="14">
        <v>125</v>
      </c>
      <c r="C5956" s="12" t="s">
        <v>6078</v>
      </c>
      <c r="E5956" t="str">
        <f t="shared" si="93"/>
        <v>125-MATILLA, LA</v>
      </c>
    </row>
    <row r="5957" spans="1:5" x14ac:dyDescent="0.3">
      <c r="A5957" s="12">
        <v>40</v>
      </c>
      <c r="B5957" s="14">
        <v>126</v>
      </c>
      <c r="C5957" s="12" t="s">
        <v>6079</v>
      </c>
      <c r="E5957" t="str">
        <f t="shared" si="93"/>
        <v>126-MELQUE DE CERCOS</v>
      </c>
    </row>
    <row r="5958" spans="1:5" x14ac:dyDescent="0.3">
      <c r="A5958" s="12">
        <v>40</v>
      </c>
      <c r="B5958" s="14">
        <v>127</v>
      </c>
      <c r="C5958" s="12" t="s">
        <v>6080</v>
      </c>
      <c r="E5958" t="str">
        <f t="shared" si="93"/>
        <v>127-MEMBIBRE DE LA HOZ</v>
      </c>
    </row>
    <row r="5959" spans="1:5" x14ac:dyDescent="0.3">
      <c r="A5959" s="12">
        <v>40</v>
      </c>
      <c r="B5959" s="14">
        <v>128</v>
      </c>
      <c r="C5959" s="12" t="s">
        <v>6081</v>
      </c>
      <c r="E5959" t="str">
        <f t="shared" si="93"/>
        <v>128-MIGUELAÑEZ</v>
      </c>
    </row>
    <row r="5960" spans="1:5" x14ac:dyDescent="0.3">
      <c r="A5960" s="12">
        <v>40</v>
      </c>
      <c r="B5960" s="14">
        <v>129</v>
      </c>
      <c r="C5960" s="12" t="s">
        <v>6082</v>
      </c>
      <c r="E5960" t="str">
        <f t="shared" si="93"/>
        <v>129-MONTEJO DE AREVALO</v>
      </c>
    </row>
    <row r="5961" spans="1:5" x14ac:dyDescent="0.3">
      <c r="A5961" s="12">
        <v>40</v>
      </c>
      <c r="B5961" s="14">
        <v>130</v>
      </c>
      <c r="C5961" s="12" t="s">
        <v>6083</v>
      </c>
      <c r="E5961" t="str">
        <f t="shared" si="93"/>
        <v>130-MONTEJO DE LA VEGA DE LA SERREZUELA</v>
      </c>
    </row>
    <row r="5962" spans="1:5" x14ac:dyDescent="0.3">
      <c r="A5962" s="12">
        <v>40</v>
      </c>
      <c r="B5962" s="14">
        <v>131</v>
      </c>
      <c r="C5962" s="12" t="s">
        <v>6084</v>
      </c>
      <c r="E5962" t="str">
        <f t="shared" si="93"/>
        <v>131-MONTERRUBIO</v>
      </c>
    </row>
    <row r="5963" spans="1:5" x14ac:dyDescent="0.3">
      <c r="A5963" s="12">
        <v>40</v>
      </c>
      <c r="B5963" s="14">
        <v>132</v>
      </c>
      <c r="C5963" s="12" t="s">
        <v>6085</v>
      </c>
      <c r="E5963" t="str">
        <f t="shared" si="93"/>
        <v>132-MORAL DE HORNUEZ</v>
      </c>
    </row>
    <row r="5964" spans="1:5" x14ac:dyDescent="0.3">
      <c r="A5964" s="12">
        <v>40</v>
      </c>
      <c r="B5964" s="14">
        <v>134</v>
      </c>
      <c r="C5964" s="12" t="s">
        <v>6086</v>
      </c>
      <c r="E5964" t="str">
        <f t="shared" si="93"/>
        <v>134-MOZONCILLO</v>
      </c>
    </row>
    <row r="5965" spans="1:5" x14ac:dyDescent="0.3">
      <c r="A5965" s="12">
        <v>40</v>
      </c>
      <c r="B5965" s="14">
        <v>135</v>
      </c>
      <c r="C5965" s="12" t="s">
        <v>6087</v>
      </c>
      <c r="E5965" t="str">
        <f t="shared" si="93"/>
        <v>135-MUÑOPEDRO</v>
      </c>
    </row>
    <row r="5966" spans="1:5" x14ac:dyDescent="0.3">
      <c r="A5966" s="12">
        <v>40</v>
      </c>
      <c r="B5966" s="14">
        <v>136</v>
      </c>
      <c r="C5966" s="12" t="s">
        <v>6088</v>
      </c>
      <c r="E5966" t="str">
        <f t="shared" si="93"/>
        <v>136-MUÑOVEROS</v>
      </c>
    </row>
    <row r="5967" spans="1:5" x14ac:dyDescent="0.3">
      <c r="A5967" s="12">
        <v>40</v>
      </c>
      <c r="B5967" s="14">
        <v>138</v>
      </c>
      <c r="C5967" s="12" t="s">
        <v>6089</v>
      </c>
      <c r="E5967" t="str">
        <f t="shared" si="93"/>
        <v>138-NAVA DE LA ASUNCION</v>
      </c>
    </row>
    <row r="5968" spans="1:5" x14ac:dyDescent="0.3">
      <c r="A5968" s="12">
        <v>40</v>
      </c>
      <c r="B5968" s="14">
        <v>139</v>
      </c>
      <c r="C5968" s="12" t="s">
        <v>6090</v>
      </c>
      <c r="E5968" t="str">
        <f t="shared" si="93"/>
        <v>139-NAVAFRIA</v>
      </c>
    </row>
    <row r="5969" spans="1:5" x14ac:dyDescent="0.3">
      <c r="A5969" s="12">
        <v>40</v>
      </c>
      <c r="B5969" s="14">
        <v>140</v>
      </c>
      <c r="C5969" s="12" t="s">
        <v>6091</v>
      </c>
      <c r="E5969" t="str">
        <f t="shared" si="93"/>
        <v>140-NAVALILLA</v>
      </c>
    </row>
    <row r="5970" spans="1:5" x14ac:dyDescent="0.3">
      <c r="A5970" s="12">
        <v>40</v>
      </c>
      <c r="B5970" s="14">
        <v>141</v>
      </c>
      <c r="C5970" s="12" t="s">
        <v>6092</v>
      </c>
      <c r="E5970" t="str">
        <f t="shared" si="93"/>
        <v>141-NAVALMANZANO</v>
      </c>
    </row>
    <row r="5971" spans="1:5" x14ac:dyDescent="0.3">
      <c r="A5971" s="12">
        <v>40</v>
      </c>
      <c r="B5971" s="14">
        <v>142</v>
      </c>
      <c r="C5971" s="12" t="s">
        <v>6093</v>
      </c>
      <c r="E5971" t="str">
        <f t="shared" si="93"/>
        <v>142-NAVARES DE AYUSO</v>
      </c>
    </row>
    <row r="5972" spans="1:5" x14ac:dyDescent="0.3">
      <c r="A5972" s="12">
        <v>40</v>
      </c>
      <c r="B5972" s="14">
        <v>143</v>
      </c>
      <c r="C5972" s="12" t="s">
        <v>6094</v>
      </c>
      <c r="E5972" t="str">
        <f t="shared" si="93"/>
        <v>143-NAVARES DE ENMEDIO</v>
      </c>
    </row>
    <row r="5973" spans="1:5" x14ac:dyDescent="0.3">
      <c r="A5973" s="12">
        <v>40</v>
      </c>
      <c r="B5973" s="14">
        <v>144</v>
      </c>
      <c r="C5973" s="12" t="s">
        <v>6095</v>
      </c>
      <c r="E5973" t="str">
        <f t="shared" si="93"/>
        <v>144-NAVARES DE LAS CUEVAS</v>
      </c>
    </row>
    <row r="5974" spans="1:5" x14ac:dyDescent="0.3">
      <c r="A5974" s="12">
        <v>40</v>
      </c>
      <c r="B5974" s="14">
        <v>145</v>
      </c>
      <c r="C5974" s="12" t="s">
        <v>6096</v>
      </c>
      <c r="E5974" t="str">
        <f t="shared" si="93"/>
        <v>145-NAVAS DE ORO</v>
      </c>
    </row>
    <row r="5975" spans="1:5" x14ac:dyDescent="0.3">
      <c r="A5975" s="12">
        <v>40</v>
      </c>
      <c r="B5975" s="14">
        <v>146</v>
      </c>
      <c r="C5975" s="12" t="s">
        <v>6097</v>
      </c>
      <c r="E5975" t="str">
        <f t="shared" si="93"/>
        <v>146-NAVAS DE SAN ANTONIO</v>
      </c>
    </row>
    <row r="5976" spans="1:5" x14ac:dyDescent="0.3">
      <c r="A5976" s="12">
        <v>40</v>
      </c>
      <c r="B5976" s="14">
        <v>148</v>
      </c>
      <c r="C5976" s="12" t="s">
        <v>6098</v>
      </c>
      <c r="E5976" t="str">
        <f t="shared" si="93"/>
        <v>148-NIEVA</v>
      </c>
    </row>
    <row r="5977" spans="1:5" x14ac:dyDescent="0.3">
      <c r="A5977" s="12">
        <v>40</v>
      </c>
      <c r="B5977" s="14">
        <v>149</v>
      </c>
      <c r="C5977" s="12" t="s">
        <v>6099</v>
      </c>
      <c r="E5977" t="str">
        <f t="shared" si="93"/>
        <v>149-OLOMBRADA</v>
      </c>
    </row>
    <row r="5978" spans="1:5" x14ac:dyDescent="0.3">
      <c r="A5978" s="12">
        <v>40</v>
      </c>
      <c r="B5978" s="14">
        <v>150</v>
      </c>
      <c r="C5978" s="12" t="s">
        <v>6100</v>
      </c>
      <c r="E5978" t="str">
        <f t="shared" si="93"/>
        <v>150-OREJANA</v>
      </c>
    </row>
    <row r="5979" spans="1:5" x14ac:dyDescent="0.3">
      <c r="A5979" s="12">
        <v>40</v>
      </c>
      <c r="B5979" s="14">
        <v>151</v>
      </c>
      <c r="C5979" s="12" t="s">
        <v>6101</v>
      </c>
      <c r="E5979" t="str">
        <f t="shared" si="93"/>
        <v>151-ORTIGOSA DE PESTAÑO</v>
      </c>
    </row>
    <row r="5980" spans="1:5" x14ac:dyDescent="0.3">
      <c r="A5980" s="12">
        <v>40</v>
      </c>
      <c r="B5980" s="14">
        <v>152</v>
      </c>
      <c r="C5980" s="12" t="s">
        <v>6102</v>
      </c>
      <c r="E5980" t="str">
        <f t="shared" si="93"/>
        <v>152-OTERO DE HERREROS</v>
      </c>
    </row>
    <row r="5981" spans="1:5" x14ac:dyDescent="0.3">
      <c r="A5981" s="12">
        <v>40</v>
      </c>
      <c r="B5981" s="14">
        <v>154</v>
      </c>
      <c r="C5981" s="12" t="s">
        <v>6103</v>
      </c>
      <c r="E5981" t="str">
        <f t="shared" si="93"/>
        <v>154-PAJAREJOS</v>
      </c>
    </row>
    <row r="5982" spans="1:5" x14ac:dyDescent="0.3">
      <c r="A5982" s="12">
        <v>40</v>
      </c>
      <c r="B5982" s="14">
        <v>155</v>
      </c>
      <c r="C5982" s="12" t="s">
        <v>6104</v>
      </c>
      <c r="E5982" t="str">
        <f t="shared" si="93"/>
        <v>155-PALAZUELOS DE ERESMA</v>
      </c>
    </row>
    <row r="5983" spans="1:5" x14ac:dyDescent="0.3">
      <c r="A5983" s="12">
        <v>40</v>
      </c>
      <c r="B5983" s="14">
        <v>156</v>
      </c>
      <c r="C5983" s="12" t="s">
        <v>6105</v>
      </c>
      <c r="E5983" t="str">
        <f t="shared" si="93"/>
        <v>156-PEDRAZA</v>
      </c>
    </row>
    <row r="5984" spans="1:5" x14ac:dyDescent="0.3">
      <c r="A5984" s="12">
        <v>40</v>
      </c>
      <c r="B5984" s="14">
        <v>157</v>
      </c>
      <c r="C5984" s="12" t="s">
        <v>6106</v>
      </c>
      <c r="E5984" t="str">
        <f t="shared" si="93"/>
        <v>157-PELAYOS DEL ARROYO</v>
      </c>
    </row>
    <row r="5985" spans="1:5" x14ac:dyDescent="0.3">
      <c r="A5985" s="12">
        <v>40</v>
      </c>
      <c r="B5985" s="14">
        <v>158</v>
      </c>
      <c r="C5985" s="12" t="s">
        <v>6107</v>
      </c>
      <c r="E5985" t="str">
        <f t="shared" si="93"/>
        <v>158-PEROSILLO</v>
      </c>
    </row>
    <row r="5986" spans="1:5" x14ac:dyDescent="0.3">
      <c r="A5986" s="12">
        <v>40</v>
      </c>
      <c r="B5986" s="14">
        <v>159</v>
      </c>
      <c r="C5986" s="12" t="s">
        <v>6108</v>
      </c>
      <c r="E5986" t="str">
        <f t="shared" si="93"/>
        <v>159-PINAREJOS</v>
      </c>
    </row>
    <row r="5987" spans="1:5" x14ac:dyDescent="0.3">
      <c r="A5987" s="12">
        <v>40</v>
      </c>
      <c r="B5987" s="14">
        <v>160</v>
      </c>
      <c r="C5987" s="12" t="s">
        <v>6109</v>
      </c>
      <c r="E5987" t="str">
        <f t="shared" si="93"/>
        <v>160-PINARNEGRILLO</v>
      </c>
    </row>
    <row r="5988" spans="1:5" x14ac:dyDescent="0.3">
      <c r="A5988" s="12">
        <v>40</v>
      </c>
      <c r="B5988" s="14">
        <v>161</v>
      </c>
      <c r="C5988" s="12" t="s">
        <v>6110</v>
      </c>
      <c r="E5988" t="str">
        <f t="shared" si="93"/>
        <v>161-PRADALES</v>
      </c>
    </row>
    <row r="5989" spans="1:5" x14ac:dyDescent="0.3">
      <c r="A5989" s="12">
        <v>40</v>
      </c>
      <c r="B5989" s="14">
        <v>162</v>
      </c>
      <c r="C5989" s="12" t="s">
        <v>6111</v>
      </c>
      <c r="E5989" t="str">
        <f t="shared" si="93"/>
        <v>162-PRADENA</v>
      </c>
    </row>
    <row r="5990" spans="1:5" x14ac:dyDescent="0.3">
      <c r="A5990" s="12">
        <v>40</v>
      </c>
      <c r="B5990" s="14">
        <v>163</v>
      </c>
      <c r="C5990" s="12" t="s">
        <v>6112</v>
      </c>
      <c r="E5990" t="str">
        <f t="shared" si="93"/>
        <v>163-PUEBLA DE PEDRAZA</v>
      </c>
    </row>
    <row r="5991" spans="1:5" x14ac:dyDescent="0.3">
      <c r="A5991" s="12">
        <v>40</v>
      </c>
      <c r="B5991" s="14">
        <v>164</v>
      </c>
      <c r="C5991" s="12" t="s">
        <v>6113</v>
      </c>
      <c r="E5991" t="str">
        <f t="shared" si="93"/>
        <v>164-RAPARIEGOS</v>
      </c>
    </row>
    <row r="5992" spans="1:5" x14ac:dyDescent="0.3">
      <c r="A5992" s="12">
        <v>40</v>
      </c>
      <c r="B5992" s="14">
        <v>165</v>
      </c>
      <c r="C5992" s="12" t="s">
        <v>6114</v>
      </c>
      <c r="E5992" t="str">
        <f t="shared" si="93"/>
        <v>165-REBOLLO</v>
      </c>
    </row>
    <row r="5993" spans="1:5" x14ac:dyDescent="0.3">
      <c r="A5993" s="12">
        <v>40</v>
      </c>
      <c r="B5993" s="14">
        <v>166</v>
      </c>
      <c r="C5993" s="12" t="s">
        <v>6115</v>
      </c>
      <c r="E5993" t="str">
        <f t="shared" si="93"/>
        <v>166-REMONDO</v>
      </c>
    </row>
    <row r="5994" spans="1:5" x14ac:dyDescent="0.3">
      <c r="A5994" s="12">
        <v>40</v>
      </c>
      <c r="B5994" s="14">
        <v>168</v>
      </c>
      <c r="C5994" s="12" t="s">
        <v>6116</v>
      </c>
      <c r="E5994" t="str">
        <f t="shared" si="93"/>
        <v>168-RIAGUAS DE SAN BARTOLOME</v>
      </c>
    </row>
    <row r="5995" spans="1:5" x14ac:dyDescent="0.3">
      <c r="A5995" s="12">
        <v>40</v>
      </c>
      <c r="B5995" s="14">
        <v>170</v>
      </c>
      <c r="C5995" s="12" t="s">
        <v>6117</v>
      </c>
      <c r="E5995" t="str">
        <f t="shared" si="93"/>
        <v>170-RIAZA</v>
      </c>
    </row>
    <row r="5996" spans="1:5" x14ac:dyDescent="0.3">
      <c r="A5996" s="12">
        <v>40</v>
      </c>
      <c r="B5996" s="14">
        <v>171</v>
      </c>
      <c r="C5996" s="12" t="s">
        <v>6118</v>
      </c>
      <c r="E5996" t="str">
        <f t="shared" si="93"/>
        <v>171-RIBOTA</v>
      </c>
    </row>
    <row r="5997" spans="1:5" x14ac:dyDescent="0.3">
      <c r="A5997" s="12">
        <v>40</v>
      </c>
      <c r="B5997" s="14">
        <v>172</v>
      </c>
      <c r="C5997" s="12" t="s">
        <v>6119</v>
      </c>
      <c r="E5997" t="str">
        <f t="shared" si="93"/>
        <v>172-RIOFRIO DE RIAZA</v>
      </c>
    </row>
    <row r="5998" spans="1:5" x14ac:dyDescent="0.3">
      <c r="A5998" s="12">
        <v>40</v>
      </c>
      <c r="B5998" s="14">
        <v>173</v>
      </c>
      <c r="C5998" s="12" t="s">
        <v>6120</v>
      </c>
      <c r="E5998" t="str">
        <f t="shared" si="93"/>
        <v>173-RODA DE ERESMA</v>
      </c>
    </row>
    <row r="5999" spans="1:5" x14ac:dyDescent="0.3">
      <c r="A5999" s="12">
        <v>40</v>
      </c>
      <c r="B5999" s="14">
        <v>174</v>
      </c>
      <c r="C5999" s="12" t="s">
        <v>6121</v>
      </c>
      <c r="E5999" t="str">
        <f t="shared" si="93"/>
        <v>174-SACRAMENIA</v>
      </c>
    </row>
    <row r="6000" spans="1:5" x14ac:dyDescent="0.3">
      <c r="A6000" s="12">
        <v>40</v>
      </c>
      <c r="B6000" s="14">
        <v>176</v>
      </c>
      <c r="C6000" s="12" t="s">
        <v>6122</v>
      </c>
      <c r="E6000" t="str">
        <f t="shared" si="93"/>
        <v>176-SAMBOAL</v>
      </c>
    </row>
    <row r="6001" spans="1:5" x14ac:dyDescent="0.3">
      <c r="A6001" s="12">
        <v>40</v>
      </c>
      <c r="B6001" s="14">
        <v>177</v>
      </c>
      <c r="C6001" s="12" t="s">
        <v>6123</v>
      </c>
      <c r="E6001" t="str">
        <f t="shared" si="93"/>
        <v>177-SAN CRISTOBAL DE CUELLAR</v>
      </c>
    </row>
    <row r="6002" spans="1:5" x14ac:dyDescent="0.3">
      <c r="A6002" s="12">
        <v>40</v>
      </c>
      <c r="B6002" s="14">
        <v>178</v>
      </c>
      <c r="C6002" s="12" t="s">
        <v>6124</v>
      </c>
      <c r="E6002" t="str">
        <f t="shared" si="93"/>
        <v>178-SAN CRISTOBAL DE LA VEGA</v>
      </c>
    </row>
    <row r="6003" spans="1:5" x14ac:dyDescent="0.3">
      <c r="A6003" s="12">
        <v>40</v>
      </c>
      <c r="B6003" s="14">
        <v>179</v>
      </c>
      <c r="C6003" s="12" t="s">
        <v>6125</v>
      </c>
      <c r="E6003" t="str">
        <f t="shared" si="93"/>
        <v>179-SANCHONUÑO</v>
      </c>
    </row>
    <row r="6004" spans="1:5" x14ac:dyDescent="0.3">
      <c r="A6004" s="12">
        <v>40</v>
      </c>
      <c r="B6004" s="14">
        <v>180</v>
      </c>
      <c r="C6004" s="12" t="s">
        <v>6126</v>
      </c>
      <c r="E6004" t="str">
        <f t="shared" si="93"/>
        <v>180-SANGARCIA</v>
      </c>
    </row>
    <row r="6005" spans="1:5" x14ac:dyDescent="0.3">
      <c r="A6005" s="12">
        <v>40</v>
      </c>
      <c r="B6005" s="14">
        <v>181</v>
      </c>
      <c r="C6005" s="12" t="s">
        <v>6127</v>
      </c>
      <c r="E6005" t="str">
        <f t="shared" si="93"/>
        <v>181-SAN ILDEFONSO</v>
      </c>
    </row>
    <row r="6006" spans="1:5" x14ac:dyDescent="0.3">
      <c r="A6006" s="12">
        <v>40</v>
      </c>
      <c r="B6006" s="14">
        <v>182</v>
      </c>
      <c r="C6006" s="12" t="s">
        <v>6128</v>
      </c>
      <c r="E6006" t="str">
        <f t="shared" si="93"/>
        <v>182-SAN MARTIN Y MUDRIAN</v>
      </c>
    </row>
    <row r="6007" spans="1:5" x14ac:dyDescent="0.3">
      <c r="A6007" s="12">
        <v>40</v>
      </c>
      <c r="B6007" s="14">
        <v>183</v>
      </c>
      <c r="C6007" s="12" t="s">
        <v>6129</v>
      </c>
      <c r="E6007" t="str">
        <f t="shared" si="93"/>
        <v>183-SAN MIGUEL DE BERNUY</v>
      </c>
    </row>
    <row r="6008" spans="1:5" x14ac:dyDescent="0.3">
      <c r="A6008" s="12">
        <v>40</v>
      </c>
      <c r="B6008" s="14">
        <v>184</v>
      </c>
      <c r="C6008" s="12" t="s">
        <v>6130</v>
      </c>
      <c r="E6008" t="str">
        <f t="shared" si="93"/>
        <v>184-SAN PEDRO DE GAILLOS</v>
      </c>
    </row>
    <row r="6009" spans="1:5" x14ac:dyDescent="0.3">
      <c r="A6009" s="12">
        <v>40</v>
      </c>
      <c r="B6009" s="14">
        <v>185</v>
      </c>
      <c r="C6009" s="12" t="s">
        <v>6131</v>
      </c>
      <c r="E6009" t="str">
        <f t="shared" si="93"/>
        <v>185-SANTA MARIA LA REAL DE NIEVA</v>
      </c>
    </row>
    <row r="6010" spans="1:5" x14ac:dyDescent="0.3">
      <c r="A6010" s="12">
        <v>40</v>
      </c>
      <c r="B6010" s="14">
        <v>186</v>
      </c>
      <c r="C6010" s="12" t="s">
        <v>6132</v>
      </c>
      <c r="E6010" t="str">
        <f t="shared" si="93"/>
        <v>186-SANTA MARTA DEL CERRO</v>
      </c>
    </row>
    <row r="6011" spans="1:5" x14ac:dyDescent="0.3">
      <c r="A6011" s="12">
        <v>40</v>
      </c>
      <c r="B6011" s="14">
        <v>188</v>
      </c>
      <c r="C6011" s="12" t="s">
        <v>6133</v>
      </c>
      <c r="E6011" t="str">
        <f t="shared" si="93"/>
        <v>188-SANTIUSTE DE PEDRAZA</v>
      </c>
    </row>
    <row r="6012" spans="1:5" x14ac:dyDescent="0.3">
      <c r="A6012" s="12">
        <v>40</v>
      </c>
      <c r="B6012" s="14">
        <v>189</v>
      </c>
      <c r="C6012" s="12" t="s">
        <v>6134</v>
      </c>
      <c r="E6012" t="str">
        <f t="shared" si="93"/>
        <v>189-SANTIUSTE DE SAN JUAN BAUTISTA</v>
      </c>
    </row>
    <row r="6013" spans="1:5" x14ac:dyDescent="0.3">
      <c r="A6013" s="12">
        <v>40</v>
      </c>
      <c r="B6013" s="14">
        <v>190</v>
      </c>
      <c r="C6013" s="12" t="s">
        <v>6135</v>
      </c>
      <c r="E6013" t="str">
        <f t="shared" si="93"/>
        <v>190-SANTO DOMINGO DE PIRON</v>
      </c>
    </row>
    <row r="6014" spans="1:5" x14ac:dyDescent="0.3">
      <c r="A6014" s="12">
        <v>40</v>
      </c>
      <c r="B6014" s="14">
        <v>191</v>
      </c>
      <c r="C6014" s="12" t="s">
        <v>6136</v>
      </c>
      <c r="E6014" t="str">
        <f t="shared" si="93"/>
        <v>191-SANTO TOME DEL PUERTO</v>
      </c>
    </row>
    <row r="6015" spans="1:5" x14ac:dyDescent="0.3">
      <c r="A6015" s="12">
        <v>40</v>
      </c>
      <c r="B6015" s="14">
        <v>192</v>
      </c>
      <c r="C6015" s="12" t="s">
        <v>6137</v>
      </c>
      <c r="E6015" t="str">
        <f t="shared" si="93"/>
        <v>192-SAUQUILLO DE CABEZAS</v>
      </c>
    </row>
    <row r="6016" spans="1:5" x14ac:dyDescent="0.3">
      <c r="A6016" s="12">
        <v>40</v>
      </c>
      <c r="B6016" s="14">
        <v>193</v>
      </c>
      <c r="C6016" s="12" t="s">
        <v>6138</v>
      </c>
      <c r="E6016" t="str">
        <f t="shared" si="93"/>
        <v>193-SEBULCOR</v>
      </c>
    </row>
    <row r="6017" spans="1:5" x14ac:dyDescent="0.3">
      <c r="A6017" s="12">
        <v>40</v>
      </c>
      <c r="B6017" s="14">
        <v>194</v>
      </c>
      <c r="C6017" s="12" t="s">
        <v>147</v>
      </c>
      <c r="E6017" t="str">
        <f t="shared" si="93"/>
        <v>194-SEGOVIA</v>
      </c>
    </row>
    <row r="6018" spans="1:5" x14ac:dyDescent="0.3">
      <c r="A6018" s="12">
        <v>40</v>
      </c>
      <c r="B6018" s="14">
        <v>195</v>
      </c>
      <c r="C6018" s="12" t="s">
        <v>6139</v>
      </c>
      <c r="E6018" t="str">
        <f t="shared" si="93"/>
        <v>195-SEPULVEDA</v>
      </c>
    </row>
    <row r="6019" spans="1:5" x14ac:dyDescent="0.3">
      <c r="A6019" s="12">
        <v>40</v>
      </c>
      <c r="B6019" s="14">
        <v>196</v>
      </c>
      <c r="C6019" s="12" t="s">
        <v>6140</v>
      </c>
      <c r="E6019" t="str">
        <f t="shared" ref="E6019:E6082" si="94">CONCATENATE(B6019,"-",C6019)</f>
        <v>196-SEQUERA DE FRESNO</v>
      </c>
    </row>
    <row r="6020" spans="1:5" x14ac:dyDescent="0.3">
      <c r="A6020" s="12">
        <v>40</v>
      </c>
      <c r="B6020" s="14">
        <v>198</v>
      </c>
      <c r="C6020" s="12" t="s">
        <v>6141</v>
      </c>
      <c r="E6020" t="str">
        <f t="shared" si="94"/>
        <v>198-SOTILLO</v>
      </c>
    </row>
    <row r="6021" spans="1:5" x14ac:dyDescent="0.3">
      <c r="A6021" s="12">
        <v>40</v>
      </c>
      <c r="B6021" s="14">
        <v>199</v>
      </c>
      <c r="C6021" s="12" t="s">
        <v>6142</v>
      </c>
      <c r="E6021" t="str">
        <f t="shared" si="94"/>
        <v>199-SOTOSALBOS</v>
      </c>
    </row>
    <row r="6022" spans="1:5" x14ac:dyDescent="0.3">
      <c r="A6022" s="12">
        <v>40</v>
      </c>
      <c r="B6022" s="14">
        <v>200</v>
      </c>
      <c r="C6022" s="12" t="s">
        <v>6143</v>
      </c>
      <c r="E6022" t="str">
        <f t="shared" si="94"/>
        <v>200-TABANERA LA LUENGA</v>
      </c>
    </row>
    <row r="6023" spans="1:5" x14ac:dyDescent="0.3">
      <c r="A6023" s="12">
        <v>40</v>
      </c>
      <c r="B6023" s="14">
        <v>201</v>
      </c>
      <c r="C6023" s="12" t="s">
        <v>6144</v>
      </c>
      <c r="E6023" t="str">
        <f t="shared" si="94"/>
        <v>201-TOLOCIRIO</v>
      </c>
    </row>
    <row r="6024" spans="1:5" x14ac:dyDescent="0.3">
      <c r="A6024" s="12">
        <v>40</v>
      </c>
      <c r="B6024" s="14">
        <v>202</v>
      </c>
      <c r="C6024" s="12" t="s">
        <v>6145</v>
      </c>
      <c r="E6024" t="str">
        <f t="shared" si="94"/>
        <v>202-TORREADRADA</v>
      </c>
    </row>
    <row r="6025" spans="1:5" x14ac:dyDescent="0.3">
      <c r="A6025" s="12">
        <v>40</v>
      </c>
      <c r="B6025" s="14">
        <v>203</v>
      </c>
      <c r="C6025" s="12" t="s">
        <v>6146</v>
      </c>
      <c r="E6025" t="str">
        <f t="shared" si="94"/>
        <v>203-TORRECABALLEROS</v>
      </c>
    </row>
    <row r="6026" spans="1:5" x14ac:dyDescent="0.3">
      <c r="A6026" s="12">
        <v>40</v>
      </c>
      <c r="B6026" s="14">
        <v>204</v>
      </c>
      <c r="C6026" s="12" t="s">
        <v>6147</v>
      </c>
      <c r="E6026" t="str">
        <f t="shared" si="94"/>
        <v>204-TORRECILLA DEL PINAR</v>
      </c>
    </row>
    <row r="6027" spans="1:5" x14ac:dyDescent="0.3">
      <c r="A6027" s="12">
        <v>40</v>
      </c>
      <c r="B6027" s="14">
        <v>205</v>
      </c>
      <c r="C6027" s="12" t="s">
        <v>6148</v>
      </c>
      <c r="E6027" t="str">
        <f t="shared" si="94"/>
        <v>205-TORREIGLESIAS</v>
      </c>
    </row>
    <row r="6028" spans="1:5" x14ac:dyDescent="0.3">
      <c r="A6028" s="12">
        <v>40</v>
      </c>
      <c r="B6028" s="14">
        <v>206</v>
      </c>
      <c r="C6028" s="12" t="s">
        <v>6149</v>
      </c>
      <c r="E6028" t="str">
        <f t="shared" si="94"/>
        <v>206-TORRE VAL DE SAN PEDRO</v>
      </c>
    </row>
    <row r="6029" spans="1:5" x14ac:dyDescent="0.3">
      <c r="A6029" s="12">
        <v>40</v>
      </c>
      <c r="B6029" s="14">
        <v>207</v>
      </c>
      <c r="C6029" s="12" t="s">
        <v>6150</v>
      </c>
      <c r="E6029" t="str">
        <f t="shared" si="94"/>
        <v>207-TRESCASAS</v>
      </c>
    </row>
    <row r="6030" spans="1:5" x14ac:dyDescent="0.3">
      <c r="A6030" s="12">
        <v>40</v>
      </c>
      <c r="B6030" s="14">
        <v>208</v>
      </c>
      <c r="C6030" s="12" t="s">
        <v>6151</v>
      </c>
      <c r="E6030" t="str">
        <f t="shared" si="94"/>
        <v>208-TUREGANO</v>
      </c>
    </row>
    <row r="6031" spans="1:5" x14ac:dyDescent="0.3">
      <c r="A6031" s="12">
        <v>40</v>
      </c>
      <c r="B6031" s="14">
        <v>210</v>
      </c>
      <c r="C6031" s="12" t="s">
        <v>6152</v>
      </c>
      <c r="E6031" t="str">
        <f t="shared" si="94"/>
        <v>210-URUEÑAS</v>
      </c>
    </row>
    <row r="6032" spans="1:5" x14ac:dyDescent="0.3">
      <c r="A6032" s="12">
        <v>40</v>
      </c>
      <c r="B6032" s="14">
        <v>211</v>
      </c>
      <c r="C6032" s="12" t="s">
        <v>6153</v>
      </c>
      <c r="E6032" t="str">
        <f t="shared" si="94"/>
        <v>211-VALDEPRADOS</v>
      </c>
    </row>
    <row r="6033" spans="1:5" x14ac:dyDescent="0.3">
      <c r="A6033" s="12">
        <v>40</v>
      </c>
      <c r="B6033" s="14">
        <v>212</v>
      </c>
      <c r="C6033" s="12" t="s">
        <v>6154</v>
      </c>
      <c r="E6033" t="str">
        <f t="shared" si="94"/>
        <v>212-VALDEVACAS DE MONTEJO</v>
      </c>
    </row>
    <row r="6034" spans="1:5" x14ac:dyDescent="0.3">
      <c r="A6034" s="12">
        <v>40</v>
      </c>
      <c r="B6034" s="14">
        <v>213</v>
      </c>
      <c r="C6034" s="12" t="s">
        <v>6155</v>
      </c>
      <c r="E6034" t="str">
        <f t="shared" si="94"/>
        <v>213-VALDEVACAS Y GUIJAR</v>
      </c>
    </row>
    <row r="6035" spans="1:5" x14ac:dyDescent="0.3">
      <c r="A6035" s="12">
        <v>40</v>
      </c>
      <c r="B6035" s="14">
        <v>214</v>
      </c>
      <c r="C6035" s="12" t="s">
        <v>6156</v>
      </c>
      <c r="E6035" t="str">
        <f t="shared" si="94"/>
        <v>214-VALSECA</v>
      </c>
    </row>
    <row r="6036" spans="1:5" x14ac:dyDescent="0.3">
      <c r="A6036" s="12">
        <v>40</v>
      </c>
      <c r="B6036" s="14">
        <v>215</v>
      </c>
      <c r="C6036" s="12" t="s">
        <v>6157</v>
      </c>
      <c r="E6036" t="str">
        <f t="shared" si="94"/>
        <v>215-VALTIENDAS</v>
      </c>
    </row>
    <row r="6037" spans="1:5" x14ac:dyDescent="0.3">
      <c r="A6037" s="12">
        <v>40</v>
      </c>
      <c r="B6037" s="14">
        <v>216</v>
      </c>
      <c r="C6037" s="12" t="s">
        <v>6158</v>
      </c>
      <c r="E6037" t="str">
        <f t="shared" si="94"/>
        <v>216-VALVERDE DEL MAJANO</v>
      </c>
    </row>
    <row r="6038" spans="1:5" x14ac:dyDescent="0.3">
      <c r="A6038" s="12">
        <v>40</v>
      </c>
      <c r="B6038" s="14">
        <v>218</v>
      </c>
      <c r="C6038" s="12" t="s">
        <v>6159</v>
      </c>
      <c r="E6038" t="str">
        <f t="shared" si="94"/>
        <v>218-VALLE DE TABLADILLO</v>
      </c>
    </row>
    <row r="6039" spans="1:5" x14ac:dyDescent="0.3">
      <c r="A6039" s="12">
        <v>40</v>
      </c>
      <c r="B6039" s="14">
        <v>219</v>
      </c>
      <c r="C6039" s="12" t="s">
        <v>6160</v>
      </c>
      <c r="E6039" t="str">
        <f t="shared" si="94"/>
        <v>219-VALLELADO</v>
      </c>
    </row>
    <row r="6040" spans="1:5" x14ac:dyDescent="0.3">
      <c r="A6040" s="12">
        <v>40</v>
      </c>
      <c r="B6040" s="14">
        <v>220</v>
      </c>
      <c r="C6040" s="12" t="s">
        <v>6161</v>
      </c>
      <c r="E6040" t="str">
        <f t="shared" si="94"/>
        <v>220-VALLERUELA DE PEDRAZA</v>
      </c>
    </row>
    <row r="6041" spans="1:5" x14ac:dyDescent="0.3">
      <c r="A6041" s="12">
        <v>40</v>
      </c>
      <c r="B6041" s="14">
        <v>221</v>
      </c>
      <c r="C6041" s="12" t="s">
        <v>6162</v>
      </c>
      <c r="E6041" t="str">
        <f t="shared" si="94"/>
        <v>221-VALLERUELA DE SEPULVEDA</v>
      </c>
    </row>
    <row r="6042" spans="1:5" x14ac:dyDescent="0.3">
      <c r="A6042" s="12">
        <v>40</v>
      </c>
      <c r="B6042" s="14">
        <v>222</v>
      </c>
      <c r="C6042" s="12" t="s">
        <v>6163</v>
      </c>
      <c r="E6042" t="str">
        <f t="shared" si="94"/>
        <v>222-VEGANZONES</v>
      </c>
    </row>
    <row r="6043" spans="1:5" x14ac:dyDescent="0.3">
      <c r="A6043" s="12">
        <v>40</v>
      </c>
      <c r="B6043" s="14">
        <v>223</v>
      </c>
      <c r="C6043" s="12" t="s">
        <v>6164</v>
      </c>
      <c r="E6043" t="str">
        <f t="shared" si="94"/>
        <v>223-VEGAS DE MATUTE</v>
      </c>
    </row>
    <row r="6044" spans="1:5" x14ac:dyDescent="0.3">
      <c r="A6044" s="12">
        <v>40</v>
      </c>
      <c r="B6044" s="14">
        <v>224</v>
      </c>
      <c r="C6044" s="12" t="s">
        <v>6165</v>
      </c>
      <c r="E6044" t="str">
        <f t="shared" si="94"/>
        <v>224-VENTOSILLA Y TEJADILLA</v>
      </c>
    </row>
    <row r="6045" spans="1:5" x14ac:dyDescent="0.3">
      <c r="A6045" s="12">
        <v>40</v>
      </c>
      <c r="B6045" s="14">
        <v>225</v>
      </c>
      <c r="C6045" s="12" t="s">
        <v>6166</v>
      </c>
      <c r="E6045" t="str">
        <f t="shared" si="94"/>
        <v>225-VILLACASTIN</v>
      </c>
    </row>
    <row r="6046" spans="1:5" x14ac:dyDescent="0.3">
      <c r="A6046" s="12">
        <v>40</v>
      </c>
      <c r="B6046" s="14">
        <v>228</v>
      </c>
      <c r="C6046" s="12" t="s">
        <v>6167</v>
      </c>
      <c r="E6046" t="str">
        <f t="shared" si="94"/>
        <v>228-VILLAVERDE DE ISCAR</v>
      </c>
    </row>
    <row r="6047" spans="1:5" x14ac:dyDescent="0.3">
      <c r="A6047" s="12">
        <v>40</v>
      </c>
      <c r="B6047" s="14">
        <v>229</v>
      </c>
      <c r="C6047" s="12" t="s">
        <v>6168</v>
      </c>
      <c r="E6047" t="str">
        <f t="shared" si="94"/>
        <v>229-VILLAVERDE DE MONTEJO</v>
      </c>
    </row>
    <row r="6048" spans="1:5" x14ac:dyDescent="0.3">
      <c r="A6048" s="12">
        <v>40</v>
      </c>
      <c r="B6048" s="14">
        <v>230</v>
      </c>
      <c r="C6048" s="12" t="s">
        <v>6169</v>
      </c>
      <c r="E6048" t="str">
        <f t="shared" si="94"/>
        <v>230-VILLEGUILLO</v>
      </c>
    </row>
    <row r="6049" spans="1:5" x14ac:dyDescent="0.3">
      <c r="A6049" s="12">
        <v>40</v>
      </c>
      <c r="B6049" s="14">
        <v>231</v>
      </c>
      <c r="C6049" s="12" t="s">
        <v>6170</v>
      </c>
      <c r="E6049" t="str">
        <f t="shared" si="94"/>
        <v>231-YANGUAS DE ERESMA</v>
      </c>
    </row>
    <row r="6050" spans="1:5" x14ac:dyDescent="0.3">
      <c r="A6050" s="12">
        <v>40</v>
      </c>
      <c r="B6050" s="14">
        <v>233</v>
      </c>
      <c r="C6050" s="12" t="s">
        <v>6171</v>
      </c>
      <c r="E6050" t="str">
        <f t="shared" si="94"/>
        <v>233-ZARZUELA DEL MONTE</v>
      </c>
    </row>
    <row r="6051" spans="1:5" x14ac:dyDescent="0.3">
      <c r="A6051" s="12">
        <v>40</v>
      </c>
      <c r="B6051" s="14">
        <v>234</v>
      </c>
      <c r="C6051" s="12" t="s">
        <v>6172</v>
      </c>
      <c r="E6051" t="str">
        <f t="shared" si="94"/>
        <v>234-ZARZUELA DEL PINAR</v>
      </c>
    </row>
    <row r="6052" spans="1:5" x14ac:dyDescent="0.3">
      <c r="A6052" s="12">
        <v>40</v>
      </c>
      <c r="B6052" s="14">
        <v>901</v>
      </c>
      <c r="C6052" s="12" t="s">
        <v>6173</v>
      </c>
      <c r="E6052" t="str">
        <f t="shared" si="94"/>
        <v>901-ORTIGOSA DEL MONTE</v>
      </c>
    </row>
    <row r="6053" spans="1:5" x14ac:dyDescent="0.3">
      <c r="A6053" s="12">
        <v>40</v>
      </c>
      <c r="B6053" s="14">
        <v>902</v>
      </c>
      <c r="C6053" s="12" t="s">
        <v>6174</v>
      </c>
      <c r="E6053" t="str">
        <f t="shared" si="94"/>
        <v>902-COZUELOS DE FUENTIDUEÑA</v>
      </c>
    </row>
    <row r="6054" spans="1:5" x14ac:dyDescent="0.3">
      <c r="A6054" s="12">
        <v>40</v>
      </c>
      <c r="B6054" s="14">
        <v>903</v>
      </c>
      <c r="C6054" s="12" t="s">
        <v>6175</v>
      </c>
      <c r="E6054" t="str">
        <f t="shared" si="94"/>
        <v>903-MARAZOLEJA</v>
      </c>
    </row>
    <row r="6055" spans="1:5" x14ac:dyDescent="0.3">
      <c r="A6055" s="12">
        <v>40</v>
      </c>
      <c r="B6055" s="14">
        <v>904</v>
      </c>
      <c r="C6055" s="12" t="s">
        <v>6176</v>
      </c>
      <c r="E6055" t="str">
        <f t="shared" si="94"/>
        <v>904-NAVAS DE RIOFRIO</v>
      </c>
    </row>
    <row r="6056" spans="1:5" x14ac:dyDescent="0.3">
      <c r="A6056" s="12">
        <v>40</v>
      </c>
      <c r="B6056" s="14">
        <v>905</v>
      </c>
      <c r="C6056" s="12" t="s">
        <v>6177</v>
      </c>
      <c r="E6056" t="str">
        <f t="shared" si="94"/>
        <v>905-CUEVAS DE PROVANCO</v>
      </c>
    </row>
    <row r="6057" spans="1:5" x14ac:dyDescent="0.3">
      <c r="A6057" s="12">
        <v>40</v>
      </c>
      <c r="B6057" s="14">
        <v>906</v>
      </c>
      <c r="C6057" s="12" t="s">
        <v>6178</v>
      </c>
      <c r="E6057" t="str">
        <f t="shared" si="94"/>
        <v>906-SAN CRISTOBAL DE SEGOVIA</v>
      </c>
    </row>
    <row r="6058" spans="1:5" x14ac:dyDescent="0.3">
      <c r="A6058" s="12">
        <v>41</v>
      </c>
      <c r="B6058" s="14">
        <v>1</v>
      </c>
      <c r="C6058" s="12" t="s">
        <v>6179</v>
      </c>
      <c r="E6058" t="str">
        <f t="shared" si="94"/>
        <v>1-AGUADULCE</v>
      </c>
    </row>
    <row r="6059" spans="1:5" x14ac:dyDescent="0.3">
      <c r="A6059" s="12">
        <v>41</v>
      </c>
      <c r="B6059" s="14">
        <v>2</v>
      </c>
      <c r="C6059" s="12" t="s">
        <v>6180</v>
      </c>
      <c r="E6059" t="str">
        <f t="shared" si="94"/>
        <v>2-ALANIS</v>
      </c>
    </row>
    <row r="6060" spans="1:5" x14ac:dyDescent="0.3">
      <c r="A6060" s="12">
        <v>41</v>
      </c>
      <c r="B6060" s="14">
        <v>3</v>
      </c>
      <c r="C6060" s="12" t="s">
        <v>6181</v>
      </c>
      <c r="E6060" t="str">
        <f t="shared" si="94"/>
        <v>3-ALBAIDA DEL ALJARAFE</v>
      </c>
    </row>
    <row r="6061" spans="1:5" x14ac:dyDescent="0.3">
      <c r="A6061" s="12">
        <v>41</v>
      </c>
      <c r="B6061" s="14">
        <v>4</v>
      </c>
      <c r="C6061" s="12" t="s">
        <v>6182</v>
      </c>
      <c r="E6061" t="str">
        <f t="shared" si="94"/>
        <v>4-ALCALA DE GUADAIRA</v>
      </c>
    </row>
    <row r="6062" spans="1:5" x14ac:dyDescent="0.3">
      <c r="A6062" s="12">
        <v>41</v>
      </c>
      <c r="B6062" s="14">
        <v>5</v>
      </c>
      <c r="C6062" s="12" t="s">
        <v>6183</v>
      </c>
      <c r="E6062" t="str">
        <f t="shared" si="94"/>
        <v>5-ALCALA DEL RIO</v>
      </c>
    </row>
    <row r="6063" spans="1:5" x14ac:dyDescent="0.3">
      <c r="A6063" s="12">
        <v>41</v>
      </c>
      <c r="B6063" s="14">
        <v>6</v>
      </c>
      <c r="C6063" s="12" t="s">
        <v>6184</v>
      </c>
      <c r="E6063" t="str">
        <f t="shared" si="94"/>
        <v>6-ALCOLEA DEL RIO</v>
      </c>
    </row>
    <row r="6064" spans="1:5" x14ac:dyDescent="0.3">
      <c r="A6064" s="12">
        <v>41</v>
      </c>
      <c r="B6064" s="14">
        <v>7</v>
      </c>
      <c r="C6064" s="12" t="s">
        <v>6185</v>
      </c>
      <c r="E6064" t="str">
        <f t="shared" si="94"/>
        <v>7-ALGABA, LA</v>
      </c>
    </row>
    <row r="6065" spans="1:5" x14ac:dyDescent="0.3">
      <c r="A6065" s="12">
        <v>41</v>
      </c>
      <c r="B6065" s="14">
        <v>8</v>
      </c>
      <c r="C6065" s="12" t="s">
        <v>6186</v>
      </c>
      <c r="E6065" t="str">
        <f t="shared" si="94"/>
        <v>8-ALGAMITAS</v>
      </c>
    </row>
    <row r="6066" spans="1:5" x14ac:dyDescent="0.3">
      <c r="A6066" s="12">
        <v>41</v>
      </c>
      <c r="B6066" s="14">
        <v>9</v>
      </c>
      <c r="C6066" s="12" t="s">
        <v>6187</v>
      </c>
      <c r="E6066" t="str">
        <f t="shared" si="94"/>
        <v>9-ALMADEN DE LA PLATA</v>
      </c>
    </row>
    <row r="6067" spans="1:5" x14ac:dyDescent="0.3">
      <c r="A6067" s="12">
        <v>41</v>
      </c>
      <c r="B6067" s="14">
        <v>10</v>
      </c>
      <c r="C6067" s="12" t="s">
        <v>6188</v>
      </c>
      <c r="E6067" t="str">
        <f t="shared" si="94"/>
        <v>10-ALMENSILLA</v>
      </c>
    </row>
    <row r="6068" spans="1:5" x14ac:dyDescent="0.3">
      <c r="A6068" s="12">
        <v>41</v>
      </c>
      <c r="B6068" s="14">
        <v>11</v>
      </c>
      <c r="C6068" s="12" t="s">
        <v>6189</v>
      </c>
      <c r="E6068" t="str">
        <f t="shared" si="94"/>
        <v>11-ARAHAL</v>
      </c>
    </row>
    <row r="6069" spans="1:5" x14ac:dyDescent="0.3">
      <c r="A6069" s="12">
        <v>41</v>
      </c>
      <c r="B6069" s="14">
        <v>12</v>
      </c>
      <c r="C6069" s="12" t="s">
        <v>6190</v>
      </c>
      <c r="E6069" t="str">
        <f t="shared" si="94"/>
        <v>12-AZNALCAZAR</v>
      </c>
    </row>
    <row r="6070" spans="1:5" x14ac:dyDescent="0.3">
      <c r="A6070" s="12">
        <v>41</v>
      </c>
      <c r="B6070" s="14">
        <v>13</v>
      </c>
      <c r="C6070" s="12" t="s">
        <v>6191</v>
      </c>
      <c r="E6070" t="str">
        <f t="shared" si="94"/>
        <v>13-AZNALCOLLAR</v>
      </c>
    </row>
    <row r="6071" spans="1:5" x14ac:dyDescent="0.3">
      <c r="A6071" s="12">
        <v>41</v>
      </c>
      <c r="B6071" s="14">
        <v>14</v>
      </c>
      <c r="C6071" s="12" t="s">
        <v>6192</v>
      </c>
      <c r="E6071" t="str">
        <f t="shared" si="94"/>
        <v>14-BADOLATOSA</v>
      </c>
    </row>
    <row r="6072" spans="1:5" x14ac:dyDescent="0.3">
      <c r="A6072" s="12">
        <v>41</v>
      </c>
      <c r="B6072" s="14">
        <v>15</v>
      </c>
      <c r="C6072" s="12" t="s">
        <v>6193</v>
      </c>
      <c r="E6072" t="str">
        <f t="shared" si="94"/>
        <v>15-BENACAZON</v>
      </c>
    </row>
    <row r="6073" spans="1:5" x14ac:dyDescent="0.3">
      <c r="A6073" s="12">
        <v>41</v>
      </c>
      <c r="B6073" s="14">
        <v>16</v>
      </c>
      <c r="C6073" s="12" t="s">
        <v>6194</v>
      </c>
      <c r="E6073" t="str">
        <f t="shared" si="94"/>
        <v>16-BOLLULLOS DE LA MITACION</v>
      </c>
    </row>
    <row r="6074" spans="1:5" x14ac:dyDescent="0.3">
      <c r="A6074" s="12">
        <v>41</v>
      </c>
      <c r="B6074" s="14">
        <v>17</v>
      </c>
      <c r="C6074" s="12" t="s">
        <v>6195</v>
      </c>
      <c r="E6074" t="str">
        <f t="shared" si="94"/>
        <v>17-BORMUJOS</v>
      </c>
    </row>
    <row r="6075" spans="1:5" x14ac:dyDescent="0.3">
      <c r="A6075" s="12">
        <v>41</v>
      </c>
      <c r="B6075" s="14">
        <v>18</v>
      </c>
      <c r="C6075" s="12" t="s">
        <v>6196</v>
      </c>
      <c r="E6075" t="str">
        <f t="shared" si="94"/>
        <v>18-BRENES</v>
      </c>
    </row>
    <row r="6076" spans="1:5" x14ac:dyDescent="0.3">
      <c r="A6076" s="12">
        <v>41</v>
      </c>
      <c r="B6076" s="14">
        <v>19</v>
      </c>
      <c r="C6076" s="12" t="s">
        <v>6197</v>
      </c>
      <c r="E6076" t="str">
        <f t="shared" si="94"/>
        <v>19-BURGUILLOS</v>
      </c>
    </row>
    <row r="6077" spans="1:5" x14ac:dyDescent="0.3">
      <c r="A6077" s="12">
        <v>41</v>
      </c>
      <c r="B6077" s="14">
        <v>20</v>
      </c>
      <c r="C6077" s="12" t="s">
        <v>6198</v>
      </c>
      <c r="E6077" t="str">
        <f t="shared" si="94"/>
        <v>20-CABEZAS DE SAN JUAN, LAS</v>
      </c>
    </row>
    <row r="6078" spans="1:5" x14ac:dyDescent="0.3">
      <c r="A6078" s="12">
        <v>41</v>
      </c>
      <c r="B6078" s="14">
        <v>21</v>
      </c>
      <c r="C6078" s="12" t="s">
        <v>6199</v>
      </c>
      <c r="E6078" t="str">
        <f t="shared" si="94"/>
        <v>21-CAMAS</v>
      </c>
    </row>
    <row r="6079" spans="1:5" x14ac:dyDescent="0.3">
      <c r="A6079" s="12">
        <v>41</v>
      </c>
      <c r="B6079" s="14">
        <v>22</v>
      </c>
      <c r="C6079" s="12" t="s">
        <v>6200</v>
      </c>
      <c r="E6079" t="str">
        <f t="shared" si="94"/>
        <v>22-CAMPANA, LA</v>
      </c>
    </row>
    <row r="6080" spans="1:5" x14ac:dyDescent="0.3">
      <c r="A6080" s="12">
        <v>41</v>
      </c>
      <c r="B6080" s="14">
        <v>23</v>
      </c>
      <c r="C6080" s="12" t="s">
        <v>6201</v>
      </c>
      <c r="E6080" t="str">
        <f t="shared" si="94"/>
        <v>23-CANTILLANA</v>
      </c>
    </row>
    <row r="6081" spans="1:5" x14ac:dyDescent="0.3">
      <c r="A6081" s="12">
        <v>41</v>
      </c>
      <c r="B6081" s="14">
        <v>24</v>
      </c>
      <c r="C6081" s="12" t="s">
        <v>6202</v>
      </c>
      <c r="E6081" t="str">
        <f t="shared" si="94"/>
        <v>24-CARMONA</v>
      </c>
    </row>
    <row r="6082" spans="1:5" x14ac:dyDescent="0.3">
      <c r="A6082" s="12">
        <v>41</v>
      </c>
      <c r="B6082" s="14">
        <v>25</v>
      </c>
      <c r="C6082" s="12" t="s">
        <v>6203</v>
      </c>
      <c r="E6082" t="str">
        <f t="shared" si="94"/>
        <v>25-CARRION DE LOS CESPEDES</v>
      </c>
    </row>
    <row r="6083" spans="1:5" x14ac:dyDescent="0.3">
      <c r="A6083" s="12">
        <v>41</v>
      </c>
      <c r="B6083" s="14">
        <v>26</v>
      </c>
      <c r="C6083" s="12" t="s">
        <v>6204</v>
      </c>
      <c r="E6083" t="str">
        <f t="shared" ref="E6083:E6146" si="95">CONCATENATE(B6083,"-",C6083)</f>
        <v>26-CASARICHE</v>
      </c>
    </row>
    <row r="6084" spans="1:5" x14ac:dyDescent="0.3">
      <c r="A6084" s="12">
        <v>41</v>
      </c>
      <c r="B6084" s="14">
        <v>27</v>
      </c>
      <c r="C6084" s="12" t="s">
        <v>6205</v>
      </c>
      <c r="E6084" t="str">
        <f t="shared" si="95"/>
        <v>27-CASTILBLANCO DE LOS ARROYOS</v>
      </c>
    </row>
    <row r="6085" spans="1:5" x14ac:dyDescent="0.3">
      <c r="A6085" s="12">
        <v>41</v>
      </c>
      <c r="B6085" s="14">
        <v>28</v>
      </c>
      <c r="C6085" s="12" t="s">
        <v>6206</v>
      </c>
      <c r="E6085" t="str">
        <f t="shared" si="95"/>
        <v>28-CASTILLEJA DE GUZMAN</v>
      </c>
    </row>
    <row r="6086" spans="1:5" x14ac:dyDescent="0.3">
      <c r="A6086" s="12">
        <v>41</v>
      </c>
      <c r="B6086" s="14">
        <v>29</v>
      </c>
      <c r="C6086" s="12" t="s">
        <v>6207</v>
      </c>
      <c r="E6086" t="str">
        <f t="shared" si="95"/>
        <v>29-CASTILLEJA DE LA CUESTA</v>
      </c>
    </row>
    <row r="6087" spans="1:5" x14ac:dyDescent="0.3">
      <c r="A6087" s="12">
        <v>41</v>
      </c>
      <c r="B6087" s="14">
        <v>30</v>
      </c>
      <c r="C6087" s="12" t="s">
        <v>6208</v>
      </c>
      <c r="E6087" t="str">
        <f t="shared" si="95"/>
        <v>30-CASTILLEJA DEL CAMPO</v>
      </c>
    </row>
    <row r="6088" spans="1:5" x14ac:dyDescent="0.3">
      <c r="A6088" s="12">
        <v>41</v>
      </c>
      <c r="B6088" s="14">
        <v>31</v>
      </c>
      <c r="C6088" s="12" t="s">
        <v>6209</v>
      </c>
      <c r="E6088" t="str">
        <f t="shared" si="95"/>
        <v>31-CASTILLO DE LAS GUARDAS, EL</v>
      </c>
    </row>
    <row r="6089" spans="1:5" x14ac:dyDescent="0.3">
      <c r="A6089" s="12">
        <v>41</v>
      </c>
      <c r="B6089" s="14">
        <v>32</v>
      </c>
      <c r="C6089" s="12" t="s">
        <v>6210</v>
      </c>
      <c r="E6089" t="str">
        <f t="shared" si="95"/>
        <v>32-CAZALLA DE LA SIERRA</v>
      </c>
    </row>
    <row r="6090" spans="1:5" x14ac:dyDescent="0.3">
      <c r="A6090" s="12">
        <v>41</v>
      </c>
      <c r="B6090" s="14">
        <v>33</v>
      </c>
      <c r="C6090" s="12" t="s">
        <v>6211</v>
      </c>
      <c r="E6090" t="str">
        <f t="shared" si="95"/>
        <v>33-CONSTANTINA</v>
      </c>
    </row>
    <row r="6091" spans="1:5" x14ac:dyDescent="0.3">
      <c r="A6091" s="12">
        <v>41</v>
      </c>
      <c r="B6091" s="14">
        <v>34</v>
      </c>
      <c r="C6091" s="12" t="s">
        <v>6212</v>
      </c>
      <c r="E6091" t="str">
        <f t="shared" si="95"/>
        <v>34-CORIA DEL RIO</v>
      </c>
    </row>
    <row r="6092" spans="1:5" x14ac:dyDescent="0.3">
      <c r="A6092" s="12">
        <v>41</v>
      </c>
      <c r="B6092" s="14">
        <v>35</v>
      </c>
      <c r="C6092" s="12" t="s">
        <v>6213</v>
      </c>
      <c r="E6092" t="str">
        <f t="shared" si="95"/>
        <v>35-CORIPE</v>
      </c>
    </row>
    <row r="6093" spans="1:5" x14ac:dyDescent="0.3">
      <c r="A6093" s="12">
        <v>41</v>
      </c>
      <c r="B6093" s="14">
        <v>36</v>
      </c>
      <c r="C6093" s="12" t="s">
        <v>6214</v>
      </c>
      <c r="E6093" t="str">
        <f t="shared" si="95"/>
        <v>36-CORONIL, EL</v>
      </c>
    </row>
    <row r="6094" spans="1:5" x14ac:dyDescent="0.3">
      <c r="A6094" s="12">
        <v>41</v>
      </c>
      <c r="B6094" s="14">
        <v>37</v>
      </c>
      <c r="C6094" s="12" t="s">
        <v>6215</v>
      </c>
      <c r="E6094" t="str">
        <f t="shared" si="95"/>
        <v>37-CORRALES, LOS</v>
      </c>
    </row>
    <row r="6095" spans="1:5" x14ac:dyDescent="0.3">
      <c r="A6095" s="12">
        <v>41</v>
      </c>
      <c r="B6095" s="14">
        <v>38</v>
      </c>
      <c r="C6095" s="12" t="s">
        <v>6216</v>
      </c>
      <c r="E6095" t="str">
        <f t="shared" si="95"/>
        <v>38-DOS HERMANAS</v>
      </c>
    </row>
    <row r="6096" spans="1:5" x14ac:dyDescent="0.3">
      <c r="A6096" s="12">
        <v>41</v>
      </c>
      <c r="B6096" s="14">
        <v>39</v>
      </c>
      <c r="C6096" s="12" t="s">
        <v>6217</v>
      </c>
      <c r="E6096" t="str">
        <f t="shared" si="95"/>
        <v>39-ECIJA</v>
      </c>
    </row>
    <row r="6097" spans="1:5" x14ac:dyDescent="0.3">
      <c r="A6097" s="12">
        <v>41</v>
      </c>
      <c r="B6097" s="14">
        <v>40</v>
      </c>
      <c r="C6097" s="12" t="s">
        <v>6218</v>
      </c>
      <c r="E6097" t="str">
        <f t="shared" si="95"/>
        <v>40-ESPARTINAS</v>
      </c>
    </row>
    <row r="6098" spans="1:5" x14ac:dyDescent="0.3">
      <c r="A6098" s="12">
        <v>41</v>
      </c>
      <c r="B6098" s="14">
        <v>41</v>
      </c>
      <c r="C6098" s="12" t="s">
        <v>6219</v>
      </c>
      <c r="E6098" t="str">
        <f t="shared" si="95"/>
        <v>41-ESTEPA</v>
      </c>
    </row>
    <row r="6099" spans="1:5" x14ac:dyDescent="0.3">
      <c r="A6099" s="12">
        <v>41</v>
      </c>
      <c r="B6099" s="14">
        <v>42</v>
      </c>
      <c r="C6099" s="12" t="s">
        <v>6220</v>
      </c>
      <c r="E6099" t="str">
        <f t="shared" si="95"/>
        <v>42-FUENTES DE ANDALUCIA</v>
      </c>
    </row>
    <row r="6100" spans="1:5" x14ac:dyDescent="0.3">
      <c r="A6100" s="12">
        <v>41</v>
      </c>
      <c r="B6100" s="14">
        <v>43</v>
      </c>
      <c r="C6100" s="12" t="s">
        <v>6221</v>
      </c>
      <c r="E6100" t="str">
        <f t="shared" si="95"/>
        <v>43-GARROBO, EL</v>
      </c>
    </row>
    <row r="6101" spans="1:5" x14ac:dyDescent="0.3">
      <c r="A6101" s="12">
        <v>41</v>
      </c>
      <c r="B6101" s="14">
        <v>44</v>
      </c>
      <c r="C6101" s="12" t="s">
        <v>6222</v>
      </c>
      <c r="E6101" t="str">
        <f t="shared" si="95"/>
        <v>44-GELVES</v>
      </c>
    </row>
    <row r="6102" spans="1:5" x14ac:dyDescent="0.3">
      <c r="A6102" s="12">
        <v>41</v>
      </c>
      <c r="B6102" s="14">
        <v>45</v>
      </c>
      <c r="C6102" s="12" t="s">
        <v>6223</v>
      </c>
      <c r="E6102" t="str">
        <f t="shared" si="95"/>
        <v>45-GERENA</v>
      </c>
    </row>
    <row r="6103" spans="1:5" x14ac:dyDescent="0.3">
      <c r="A6103" s="12">
        <v>41</v>
      </c>
      <c r="B6103" s="14">
        <v>46</v>
      </c>
      <c r="C6103" s="12" t="s">
        <v>6224</v>
      </c>
      <c r="E6103" t="str">
        <f t="shared" si="95"/>
        <v>46-GILENA</v>
      </c>
    </row>
    <row r="6104" spans="1:5" x14ac:dyDescent="0.3">
      <c r="A6104" s="12">
        <v>41</v>
      </c>
      <c r="B6104" s="14">
        <v>47</v>
      </c>
      <c r="C6104" s="12" t="s">
        <v>6225</v>
      </c>
      <c r="E6104" t="str">
        <f t="shared" si="95"/>
        <v>47-GINES</v>
      </c>
    </row>
    <row r="6105" spans="1:5" x14ac:dyDescent="0.3">
      <c r="A6105" s="12">
        <v>41</v>
      </c>
      <c r="B6105" s="14">
        <v>48</v>
      </c>
      <c r="C6105" s="12" t="s">
        <v>6226</v>
      </c>
      <c r="E6105" t="str">
        <f t="shared" si="95"/>
        <v>48-GUADALCANAL</v>
      </c>
    </row>
    <row r="6106" spans="1:5" x14ac:dyDescent="0.3">
      <c r="A6106" s="12">
        <v>41</v>
      </c>
      <c r="B6106" s="14">
        <v>49</v>
      </c>
      <c r="C6106" s="12" t="s">
        <v>6227</v>
      </c>
      <c r="E6106" t="str">
        <f t="shared" si="95"/>
        <v>49-GUILLENA</v>
      </c>
    </row>
    <row r="6107" spans="1:5" x14ac:dyDescent="0.3">
      <c r="A6107" s="12">
        <v>41</v>
      </c>
      <c r="B6107" s="14">
        <v>50</v>
      </c>
      <c r="C6107" s="12" t="s">
        <v>6228</v>
      </c>
      <c r="E6107" t="str">
        <f t="shared" si="95"/>
        <v>50-HERRERA</v>
      </c>
    </row>
    <row r="6108" spans="1:5" x14ac:dyDescent="0.3">
      <c r="A6108" s="12">
        <v>41</v>
      </c>
      <c r="B6108" s="14">
        <v>51</v>
      </c>
      <c r="C6108" s="12" t="s">
        <v>6229</v>
      </c>
      <c r="E6108" t="str">
        <f t="shared" si="95"/>
        <v>51-HUEVAR DEL ALJARAFE</v>
      </c>
    </row>
    <row r="6109" spans="1:5" x14ac:dyDescent="0.3">
      <c r="A6109" s="12">
        <v>41</v>
      </c>
      <c r="B6109" s="14">
        <v>52</v>
      </c>
      <c r="C6109" s="12" t="s">
        <v>6230</v>
      </c>
      <c r="E6109" t="str">
        <f t="shared" si="95"/>
        <v>52-LANTEJUELA, LA</v>
      </c>
    </row>
    <row r="6110" spans="1:5" x14ac:dyDescent="0.3">
      <c r="A6110" s="12">
        <v>41</v>
      </c>
      <c r="B6110" s="14">
        <v>53</v>
      </c>
      <c r="C6110" s="12" t="s">
        <v>6231</v>
      </c>
      <c r="E6110" t="str">
        <f t="shared" si="95"/>
        <v>53-LEBRIJA</v>
      </c>
    </row>
    <row r="6111" spans="1:5" x14ac:dyDescent="0.3">
      <c r="A6111" s="12">
        <v>41</v>
      </c>
      <c r="B6111" s="14">
        <v>54</v>
      </c>
      <c r="C6111" s="12" t="s">
        <v>6232</v>
      </c>
      <c r="E6111" t="str">
        <f t="shared" si="95"/>
        <v>54-LORA DE ESTEPA</v>
      </c>
    </row>
    <row r="6112" spans="1:5" x14ac:dyDescent="0.3">
      <c r="A6112" s="12">
        <v>41</v>
      </c>
      <c r="B6112" s="14">
        <v>55</v>
      </c>
      <c r="C6112" s="12" t="s">
        <v>6233</v>
      </c>
      <c r="E6112" t="str">
        <f t="shared" si="95"/>
        <v>55-LORA DEL RIO</v>
      </c>
    </row>
    <row r="6113" spans="1:5" x14ac:dyDescent="0.3">
      <c r="A6113" s="12">
        <v>41</v>
      </c>
      <c r="B6113" s="14">
        <v>56</v>
      </c>
      <c r="C6113" s="12" t="s">
        <v>6234</v>
      </c>
      <c r="E6113" t="str">
        <f t="shared" si="95"/>
        <v>56-LUISIANA, LA</v>
      </c>
    </row>
    <row r="6114" spans="1:5" x14ac:dyDescent="0.3">
      <c r="A6114" s="12">
        <v>41</v>
      </c>
      <c r="B6114" s="14">
        <v>57</v>
      </c>
      <c r="C6114" s="12" t="s">
        <v>6235</v>
      </c>
      <c r="E6114" t="str">
        <f t="shared" si="95"/>
        <v>57-MADROÑO, EL</v>
      </c>
    </row>
    <row r="6115" spans="1:5" x14ac:dyDescent="0.3">
      <c r="A6115" s="12">
        <v>41</v>
      </c>
      <c r="B6115" s="14">
        <v>58</v>
      </c>
      <c r="C6115" s="12" t="s">
        <v>6236</v>
      </c>
      <c r="E6115" t="str">
        <f t="shared" si="95"/>
        <v>58-MAIRENA DEL ALCOR</v>
      </c>
    </row>
    <row r="6116" spans="1:5" x14ac:dyDescent="0.3">
      <c r="A6116" s="12">
        <v>41</v>
      </c>
      <c r="B6116" s="14">
        <v>59</v>
      </c>
      <c r="C6116" s="12" t="s">
        <v>6237</v>
      </c>
      <c r="E6116" t="str">
        <f t="shared" si="95"/>
        <v>59-MAIRENA DEL ALJARAFE</v>
      </c>
    </row>
    <row r="6117" spans="1:5" x14ac:dyDescent="0.3">
      <c r="A6117" s="12">
        <v>41</v>
      </c>
      <c r="B6117" s="14">
        <v>60</v>
      </c>
      <c r="C6117" s="12" t="s">
        <v>6238</v>
      </c>
      <c r="E6117" t="str">
        <f t="shared" si="95"/>
        <v>60-MARCHENA</v>
      </c>
    </row>
    <row r="6118" spans="1:5" x14ac:dyDescent="0.3">
      <c r="A6118" s="12">
        <v>41</v>
      </c>
      <c r="B6118" s="14">
        <v>61</v>
      </c>
      <c r="C6118" s="12" t="s">
        <v>6239</v>
      </c>
      <c r="E6118" t="str">
        <f t="shared" si="95"/>
        <v>61-MARINALEDA</v>
      </c>
    </row>
    <row r="6119" spans="1:5" x14ac:dyDescent="0.3">
      <c r="A6119" s="12">
        <v>41</v>
      </c>
      <c r="B6119" s="14">
        <v>62</v>
      </c>
      <c r="C6119" s="12" t="s">
        <v>6240</v>
      </c>
      <c r="E6119" t="str">
        <f t="shared" si="95"/>
        <v>62-MARTIN DE LA JARA</v>
      </c>
    </row>
    <row r="6120" spans="1:5" x14ac:dyDescent="0.3">
      <c r="A6120" s="12">
        <v>41</v>
      </c>
      <c r="B6120" s="14">
        <v>63</v>
      </c>
      <c r="C6120" s="12" t="s">
        <v>6241</v>
      </c>
      <c r="E6120" t="str">
        <f t="shared" si="95"/>
        <v>63-MOLARES, LOS</v>
      </c>
    </row>
    <row r="6121" spans="1:5" x14ac:dyDescent="0.3">
      <c r="A6121" s="12">
        <v>41</v>
      </c>
      <c r="B6121" s="14">
        <v>64</v>
      </c>
      <c r="C6121" s="12" t="s">
        <v>6242</v>
      </c>
      <c r="E6121" t="str">
        <f t="shared" si="95"/>
        <v>64-MONTELLANO</v>
      </c>
    </row>
    <row r="6122" spans="1:5" x14ac:dyDescent="0.3">
      <c r="A6122" s="12">
        <v>41</v>
      </c>
      <c r="B6122" s="14">
        <v>65</v>
      </c>
      <c r="C6122" s="12" t="s">
        <v>6243</v>
      </c>
      <c r="E6122" t="str">
        <f t="shared" si="95"/>
        <v>65-MORON DE LA FRONTERA</v>
      </c>
    </row>
    <row r="6123" spans="1:5" x14ac:dyDescent="0.3">
      <c r="A6123" s="12">
        <v>41</v>
      </c>
      <c r="B6123" s="14">
        <v>66</v>
      </c>
      <c r="C6123" s="12" t="s">
        <v>6244</v>
      </c>
      <c r="E6123" t="str">
        <f t="shared" si="95"/>
        <v>66-NAVAS DE LA CONCEPCION, LAS</v>
      </c>
    </row>
    <row r="6124" spans="1:5" x14ac:dyDescent="0.3">
      <c r="A6124" s="12">
        <v>41</v>
      </c>
      <c r="B6124" s="14">
        <v>67</v>
      </c>
      <c r="C6124" s="12" t="s">
        <v>6245</v>
      </c>
      <c r="E6124" t="str">
        <f t="shared" si="95"/>
        <v>67-OLIVARES</v>
      </c>
    </row>
    <row r="6125" spans="1:5" x14ac:dyDescent="0.3">
      <c r="A6125" s="12">
        <v>41</v>
      </c>
      <c r="B6125" s="14">
        <v>68</v>
      </c>
      <c r="C6125" s="12" t="s">
        <v>6246</v>
      </c>
      <c r="E6125" t="str">
        <f t="shared" si="95"/>
        <v>68-OSUNA</v>
      </c>
    </row>
    <row r="6126" spans="1:5" x14ac:dyDescent="0.3">
      <c r="A6126" s="12">
        <v>41</v>
      </c>
      <c r="B6126" s="14">
        <v>69</v>
      </c>
      <c r="C6126" s="12" t="s">
        <v>6247</v>
      </c>
      <c r="E6126" t="str">
        <f t="shared" si="95"/>
        <v>69-PALACIOS Y VILLAFRANCA, LOS</v>
      </c>
    </row>
    <row r="6127" spans="1:5" x14ac:dyDescent="0.3">
      <c r="A6127" s="12">
        <v>41</v>
      </c>
      <c r="B6127" s="14">
        <v>70</v>
      </c>
      <c r="C6127" s="12" t="s">
        <v>6248</v>
      </c>
      <c r="E6127" t="str">
        <f t="shared" si="95"/>
        <v>70-PALOMARES DEL RIO</v>
      </c>
    </row>
    <row r="6128" spans="1:5" x14ac:dyDescent="0.3">
      <c r="A6128" s="12">
        <v>41</v>
      </c>
      <c r="B6128" s="14">
        <v>71</v>
      </c>
      <c r="C6128" s="12" t="s">
        <v>6249</v>
      </c>
      <c r="E6128" t="str">
        <f t="shared" si="95"/>
        <v>71-PARADAS</v>
      </c>
    </row>
    <row r="6129" spans="1:5" x14ac:dyDescent="0.3">
      <c r="A6129" s="12">
        <v>41</v>
      </c>
      <c r="B6129" s="14">
        <v>72</v>
      </c>
      <c r="C6129" s="12" t="s">
        <v>6250</v>
      </c>
      <c r="E6129" t="str">
        <f t="shared" si="95"/>
        <v>72-PEDRERA</v>
      </c>
    </row>
    <row r="6130" spans="1:5" x14ac:dyDescent="0.3">
      <c r="A6130" s="12">
        <v>41</v>
      </c>
      <c r="B6130" s="14">
        <v>73</v>
      </c>
      <c r="C6130" s="12" t="s">
        <v>6251</v>
      </c>
      <c r="E6130" t="str">
        <f t="shared" si="95"/>
        <v>73-PEDROSO, EL</v>
      </c>
    </row>
    <row r="6131" spans="1:5" x14ac:dyDescent="0.3">
      <c r="A6131" s="12">
        <v>41</v>
      </c>
      <c r="B6131" s="14">
        <v>74</v>
      </c>
      <c r="C6131" s="12" t="s">
        <v>6252</v>
      </c>
      <c r="E6131" t="str">
        <f t="shared" si="95"/>
        <v>74-PEÑAFLOR</v>
      </c>
    </row>
    <row r="6132" spans="1:5" x14ac:dyDescent="0.3">
      <c r="A6132" s="12">
        <v>41</v>
      </c>
      <c r="B6132" s="14">
        <v>75</v>
      </c>
      <c r="C6132" s="12" t="s">
        <v>6253</v>
      </c>
      <c r="E6132" t="str">
        <f t="shared" si="95"/>
        <v>75-PILAS</v>
      </c>
    </row>
    <row r="6133" spans="1:5" x14ac:dyDescent="0.3">
      <c r="A6133" s="12">
        <v>41</v>
      </c>
      <c r="B6133" s="14">
        <v>76</v>
      </c>
      <c r="C6133" s="12" t="s">
        <v>6254</v>
      </c>
      <c r="E6133" t="str">
        <f t="shared" si="95"/>
        <v>76-PRUNA</v>
      </c>
    </row>
    <row r="6134" spans="1:5" x14ac:dyDescent="0.3">
      <c r="A6134" s="12">
        <v>41</v>
      </c>
      <c r="B6134" s="14">
        <v>77</v>
      </c>
      <c r="C6134" s="12" t="s">
        <v>6255</v>
      </c>
      <c r="E6134" t="str">
        <f t="shared" si="95"/>
        <v>77-PUEBLA DE CAZALLA, LA</v>
      </c>
    </row>
    <row r="6135" spans="1:5" x14ac:dyDescent="0.3">
      <c r="A6135" s="12">
        <v>41</v>
      </c>
      <c r="B6135" s="14">
        <v>78</v>
      </c>
      <c r="C6135" s="12" t="s">
        <v>6256</v>
      </c>
      <c r="E6135" t="str">
        <f t="shared" si="95"/>
        <v>78-PUEBLA DE LOS INFANTES, LA</v>
      </c>
    </row>
    <row r="6136" spans="1:5" x14ac:dyDescent="0.3">
      <c r="A6136" s="12">
        <v>41</v>
      </c>
      <c r="B6136" s="14">
        <v>79</v>
      </c>
      <c r="C6136" s="12" t="s">
        <v>6257</v>
      </c>
      <c r="E6136" t="str">
        <f t="shared" si="95"/>
        <v>79-PUEBLA DEL RIO, LA</v>
      </c>
    </row>
    <row r="6137" spans="1:5" x14ac:dyDescent="0.3">
      <c r="A6137" s="12">
        <v>41</v>
      </c>
      <c r="B6137" s="14">
        <v>80</v>
      </c>
      <c r="C6137" s="12" t="s">
        <v>6258</v>
      </c>
      <c r="E6137" t="str">
        <f t="shared" si="95"/>
        <v>80-REAL DE LA JARA, EL</v>
      </c>
    </row>
    <row r="6138" spans="1:5" x14ac:dyDescent="0.3">
      <c r="A6138" s="12">
        <v>41</v>
      </c>
      <c r="B6138" s="14">
        <v>81</v>
      </c>
      <c r="C6138" s="12" t="s">
        <v>6259</v>
      </c>
      <c r="E6138" t="str">
        <f t="shared" si="95"/>
        <v>81-RINCONADA, LA</v>
      </c>
    </row>
    <row r="6139" spans="1:5" x14ac:dyDescent="0.3">
      <c r="A6139" s="12">
        <v>41</v>
      </c>
      <c r="B6139" s="14">
        <v>82</v>
      </c>
      <c r="C6139" s="12" t="s">
        <v>6260</v>
      </c>
      <c r="E6139" t="str">
        <f t="shared" si="95"/>
        <v>82-RODA DE ANDALUCIA, LA</v>
      </c>
    </row>
    <row r="6140" spans="1:5" x14ac:dyDescent="0.3">
      <c r="A6140" s="12">
        <v>41</v>
      </c>
      <c r="B6140" s="14">
        <v>83</v>
      </c>
      <c r="C6140" s="12" t="s">
        <v>6261</v>
      </c>
      <c r="E6140" t="str">
        <f t="shared" si="95"/>
        <v>83-RONQUILLO, EL</v>
      </c>
    </row>
    <row r="6141" spans="1:5" x14ac:dyDescent="0.3">
      <c r="A6141" s="12">
        <v>41</v>
      </c>
      <c r="B6141" s="14">
        <v>84</v>
      </c>
      <c r="C6141" s="12" t="s">
        <v>6262</v>
      </c>
      <c r="E6141" t="str">
        <f t="shared" si="95"/>
        <v>84-RUBIO, EL</v>
      </c>
    </row>
    <row r="6142" spans="1:5" x14ac:dyDescent="0.3">
      <c r="A6142" s="12">
        <v>41</v>
      </c>
      <c r="B6142" s="14">
        <v>85</v>
      </c>
      <c r="C6142" s="12" t="s">
        <v>6263</v>
      </c>
      <c r="E6142" t="str">
        <f t="shared" si="95"/>
        <v>85-SALTERAS</v>
      </c>
    </row>
    <row r="6143" spans="1:5" x14ac:dyDescent="0.3">
      <c r="A6143" s="12">
        <v>41</v>
      </c>
      <c r="B6143" s="14">
        <v>86</v>
      </c>
      <c r="C6143" s="12" t="s">
        <v>6264</v>
      </c>
      <c r="E6143" t="str">
        <f t="shared" si="95"/>
        <v>86-SAN JUAN DE AZNALFARACHE</v>
      </c>
    </row>
    <row r="6144" spans="1:5" x14ac:dyDescent="0.3">
      <c r="A6144" s="12">
        <v>41</v>
      </c>
      <c r="B6144" s="14">
        <v>87</v>
      </c>
      <c r="C6144" s="12" t="s">
        <v>6265</v>
      </c>
      <c r="E6144" t="str">
        <f t="shared" si="95"/>
        <v>87-SANLUCAR LA MAYOR</v>
      </c>
    </row>
    <row r="6145" spans="1:5" x14ac:dyDescent="0.3">
      <c r="A6145" s="12">
        <v>41</v>
      </c>
      <c r="B6145" s="14">
        <v>88</v>
      </c>
      <c r="C6145" s="12" t="s">
        <v>6266</v>
      </c>
      <c r="E6145" t="str">
        <f t="shared" si="95"/>
        <v>88-SAN NICOLAS DEL PUERTO</v>
      </c>
    </row>
    <row r="6146" spans="1:5" x14ac:dyDescent="0.3">
      <c r="A6146" s="12">
        <v>41</v>
      </c>
      <c r="B6146" s="14">
        <v>89</v>
      </c>
      <c r="C6146" s="12" t="s">
        <v>6267</v>
      </c>
      <c r="E6146" t="str">
        <f t="shared" si="95"/>
        <v>89-SANTIPONCE</v>
      </c>
    </row>
    <row r="6147" spans="1:5" x14ac:dyDescent="0.3">
      <c r="A6147" s="12">
        <v>41</v>
      </c>
      <c r="B6147" s="14">
        <v>90</v>
      </c>
      <c r="C6147" s="12" t="s">
        <v>6268</v>
      </c>
      <c r="E6147" t="str">
        <f t="shared" ref="E6147:E6210" si="96">CONCATENATE(B6147,"-",C6147)</f>
        <v>90-SAUCEJO, EL</v>
      </c>
    </row>
    <row r="6148" spans="1:5" x14ac:dyDescent="0.3">
      <c r="A6148" s="12">
        <v>41</v>
      </c>
      <c r="B6148" s="14">
        <v>91</v>
      </c>
      <c r="C6148" s="12" t="s">
        <v>148</v>
      </c>
      <c r="E6148" t="str">
        <f t="shared" si="96"/>
        <v>91-SEVILLA</v>
      </c>
    </row>
    <row r="6149" spans="1:5" x14ac:dyDescent="0.3">
      <c r="A6149" s="12">
        <v>41</v>
      </c>
      <c r="B6149" s="14">
        <v>92</v>
      </c>
      <c r="C6149" s="12" t="s">
        <v>6269</v>
      </c>
      <c r="E6149" t="str">
        <f t="shared" si="96"/>
        <v>92-TOCINA</v>
      </c>
    </row>
    <row r="6150" spans="1:5" x14ac:dyDescent="0.3">
      <c r="A6150" s="12">
        <v>41</v>
      </c>
      <c r="B6150" s="14">
        <v>93</v>
      </c>
      <c r="C6150" s="12" t="s">
        <v>6270</v>
      </c>
      <c r="E6150" t="str">
        <f t="shared" si="96"/>
        <v>93-TOMARES</v>
      </c>
    </row>
    <row r="6151" spans="1:5" x14ac:dyDescent="0.3">
      <c r="A6151" s="12">
        <v>41</v>
      </c>
      <c r="B6151" s="14">
        <v>94</v>
      </c>
      <c r="C6151" s="12" t="s">
        <v>6271</v>
      </c>
      <c r="E6151" t="str">
        <f t="shared" si="96"/>
        <v>94-UMBRETE</v>
      </c>
    </row>
    <row r="6152" spans="1:5" x14ac:dyDescent="0.3">
      <c r="A6152" s="12">
        <v>41</v>
      </c>
      <c r="B6152" s="14">
        <v>95</v>
      </c>
      <c r="C6152" s="12" t="s">
        <v>6272</v>
      </c>
      <c r="E6152" t="str">
        <f t="shared" si="96"/>
        <v>95-UTRERA</v>
      </c>
    </row>
    <row r="6153" spans="1:5" x14ac:dyDescent="0.3">
      <c r="A6153" s="12">
        <v>41</v>
      </c>
      <c r="B6153" s="14">
        <v>96</v>
      </c>
      <c r="C6153" s="12" t="s">
        <v>6273</v>
      </c>
      <c r="E6153" t="str">
        <f t="shared" si="96"/>
        <v>96-VALENCINA DE LA CONCEPCION</v>
      </c>
    </row>
    <row r="6154" spans="1:5" x14ac:dyDescent="0.3">
      <c r="A6154" s="12">
        <v>41</v>
      </c>
      <c r="B6154" s="14">
        <v>97</v>
      </c>
      <c r="C6154" s="12" t="s">
        <v>6274</v>
      </c>
      <c r="E6154" t="str">
        <f t="shared" si="96"/>
        <v>97-VILLAMANRIQUE DE LA CONDESA</v>
      </c>
    </row>
    <row r="6155" spans="1:5" x14ac:dyDescent="0.3">
      <c r="A6155" s="12">
        <v>41</v>
      </c>
      <c r="B6155" s="14">
        <v>98</v>
      </c>
      <c r="C6155" s="12" t="s">
        <v>6275</v>
      </c>
      <c r="E6155" t="str">
        <f t="shared" si="96"/>
        <v>98-VILLANUEVA DEL ARISCAL</v>
      </c>
    </row>
    <row r="6156" spans="1:5" x14ac:dyDescent="0.3">
      <c r="A6156" s="12">
        <v>41</v>
      </c>
      <c r="B6156" s="14">
        <v>99</v>
      </c>
      <c r="C6156" s="12" t="s">
        <v>6276</v>
      </c>
      <c r="E6156" t="str">
        <f t="shared" si="96"/>
        <v>99-VILLANUEVA DEL RIO Y MINAS</v>
      </c>
    </row>
    <row r="6157" spans="1:5" x14ac:dyDescent="0.3">
      <c r="A6157" s="12">
        <v>41</v>
      </c>
      <c r="B6157" s="14">
        <v>100</v>
      </c>
      <c r="C6157" s="12" t="s">
        <v>6277</v>
      </c>
      <c r="E6157" t="str">
        <f t="shared" si="96"/>
        <v>100-VILLANUEVA DE SAN JUAN</v>
      </c>
    </row>
    <row r="6158" spans="1:5" x14ac:dyDescent="0.3">
      <c r="A6158" s="12">
        <v>41</v>
      </c>
      <c r="B6158" s="14">
        <v>101</v>
      </c>
      <c r="C6158" s="12" t="s">
        <v>6278</v>
      </c>
      <c r="E6158" t="str">
        <f t="shared" si="96"/>
        <v>101-VILLAVERDE DEL RIO</v>
      </c>
    </row>
    <row r="6159" spans="1:5" x14ac:dyDescent="0.3">
      <c r="A6159" s="12">
        <v>41</v>
      </c>
      <c r="B6159" s="14">
        <v>102</v>
      </c>
      <c r="C6159" s="12" t="s">
        <v>6279</v>
      </c>
      <c r="E6159" t="str">
        <f t="shared" si="96"/>
        <v>102-VISO DEL ALCOR, EL</v>
      </c>
    </row>
    <row r="6160" spans="1:5" x14ac:dyDescent="0.3">
      <c r="A6160" s="12">
        <v>41</v>
      </c>
      <c r="B6160" s="14">
        <v>901</v>
      </c>
      <c r="C6160" s="12" t="s">
        <v>6280</v>
      </c>
      <c r="E6160" t="str">
        <f t="shared" si="96"/>
        <v>901-CAÑADA ROSAL</v>
      </c>
    </row>
    <row r="6161" spans="1:5" x14ac:dyDescent="0.3">
      <c r="A6161" s="12">
        <v>41</v>
      </c>
      <c r="B6161" s="14">
        <v>902</v>
      </c>
      <c r="C6161" s="12" t="s">
        <v>6281</v>
      </c>
      <c r="E6161" t="str">
        <f t="shared" si="96"/>
        <v>902-ISLA MAYOR</v>
      </c>
    </row>
    <row r="6162" spans="1:5" x14ac:dyDescent="0.3">
      <c r="A6162" s="12">
        <v>41</v>
      </c>
      <c r="B6162" s="14">
        <v>903</v>
      </c>
      <c r="C6162" s="12" t="s">
        <v>6282</v>
      </c>
      <c r="E6162" t="str">
        <f t="shared" si="96"/>
        <v>903-CUERVO DE SEVILLA, EL</v>
      </c>
    </row>
    <row r="6163" spans="1:5" x14ac:dyDescent="0.3">
      <c r="A6163" s="12">
        <v>42</v>
      </c>
      <c r="B6163" s="14">
        <v>1</v>
      </c>
      <c r="C6163" s="12" t="s">
        <v>6283</v>
      </c>
      <c r="E6163" t="str">
        <f t="shared" si="96"/>
        <v>1-ABEJAR</v>
      </c>
    </row>
    <row r="6164" spans="1:5" x14ac:dyDescent="0.3">
      <c r="A6164" s="12">
        <v>42</v>
      </c>
      <c r="B6164" s="14">
        <v>3</v>
      </c>
      <c r="C6164" s="12" t="s">
        <v>6284</v>
      </c>
      <c r="E6164" t="str">
        <f t="shared" si="96"/>
        <v>3-ADRADAS</v>
      </c>
    </row>
    <row r="6165" spans="1:5" x14ac:dyDescent="0.3">
      <c r="A6165" s="12">
        <v>42</v>
      </c>
      <c r="B6165" s="14">
        <v>4</v>
      </c>
      <c r="C6165" s="12" t="s">
        <v>6285</v>
      </c>
      <c r="E6165" t="str">
        <f t="shared" si="96"/>
        <v>4-AGREDA</v>
      </c>
    </row>
    <row r="6166" spans="1:5" x14ac:dyDescent="0.3">
      <c r="A6166" s="12">
        <v>42</v>
      </c>
      <c r="B6166" s="14">
        <v>6</v>
      </c>
      <c r="C6166" s="12" t="s">
        <v>6286</v>
      </c>
      <c r="E6166" t="str">
        <f t="shared" si="96"/>
        <v>6-ALCONABA</v>
      </c>
    </row>
    <row r="6167" spans="1:5" x14ac:dyDescent="0.3">
      <c r="A6167" s="12">
        <v>42</v>
      </c>
      <c r="B6167" s="14">
        <v>7</v>
      </c>
      <c r="C6167" s="12" t="s">
        <v>6287</v>
      </c>
      <c r="E6167" t="str">
        <f t="shared" si="96"/>
        <v>7-ALCUBILLA DE AVELLANEDA</v>
      </c>
    </row>
    <row r="6168" spans="1:5" x14ac:dyDescent="0.3">
      <c r="A6168" s="12">
        <v>42</v>
      </c>
      <c r="B6168" s="14">
        <v>8</v>
      </c>
      <c r="C6168" s="12" t="s">
        <v>6288</v>
      </c>
      <c r="E6168" t="str">
        <f t="shared" si="96"/>
        <v>8-ALCUBILLA DE LAS PEÑAS</v>
      </c>
    </row>
    <row r="6169" spans="1:5" x14ac:dyDescent="0.3">
      <c r="A6169" s="12">
        <v>42</v>
      </c>
      <c r="B6169" s="14">
        <v>9</v>
      </c>
      <c r="C6169" s="12" t="s">
        <v>6289</v>
      </c>
      <c r="E6169" t="str">
        <f t="shared" si="96"/>
        <v>9-ALDEALAFUENTE</v>
      </c>
    </row>
    <row r="6170" spans="1:5" x14ac:dyDescent="0.3">
      <c r="A6170" s="12">
        <v>42</v>
      </c>
      <c r="B6170" s="14">
        <v>10</v>
      </c>
      <c r="C6170" s="12" t="s">
        <v>6290</v>
      </c>
      <c r="E6170" t="str">
        <f t="shared" si="96"/>
        <v>10-ALDEALICES</v>
      </c>
    </row>
    <row r="6171" spans="1:5" x14ac:dyDescent="0.3">
      <c r="A6171" s="12">
        <v>42</v>
      </c>
      <c r="B6171" s="14">
        <v>11</v>
      </c>
      <c r="C6171" s="12" t="s">
        <v>6291</v>
      </c>
      <c r="E6171" t="str">
        <f t="shared" si="96"/>
        <v>11-ALDEALPOZO</v>
      </c>
    </row>
    <row r="6172" spans="1:5" x14ac:dyDescent="0.3">
      <c r="A6172" s="12">
        <v>42</v>
      </c>
      <c r="B6172" s="14">
        <v>12</v>
      </c>
      <c r="C6172" s="12" t="s">
        <v>6292</v>
      </c>
      <c r="E6172" t="str">
        <f t="shared" si="96"/>
        <v>12-ALDEALSEÑOR</v>
      </c>
    </row>
    <row r="6173" spans="1:5" x14ac:dyDescent="0.3">
      <c r="A6173" s="12">
        <v>42</v>
      </c>
      <c r="B6173" s="14">
        <v>13</v>
      </c>
      <c r="C6173" s="12" t="s">
        <v>6293</v>
      </c>
      <c r="E6173" t="str">
        <f t="shared" si="96"/>
        <v>13-ALDEHUELA DE PERIAÑEZ</v>
      </c>
    </row>
    <row r="6174" spans="1:5" x14ac:dyDescent="0.3">
      <c r="A6174" s="12">
        <v>42</v>
      </c>
      <c r="B6174" s="14">
        <v>14</v>
      </c>
      <c r="C6174" s="12" t="s">
        <v>6294</v>
      </c>
      <c r="E6174" t="str">
        <f t="shared" si="96"/>
        <v>14-ALDEHUELAS, LAS</v>
      </c>
    </row>
    <row r="6175" spans="1:5" x14ac:dyDescent="0.3">
      <c r="A6175" s="12">
        <v>42</v>
      </c>
      <c r="B6175" s="14">
        <v>15</v>
      </c>
      <c r="C6175" s="12" t="s">
        <v>6295</v>
      </c>
      <c r="E6175" t="str">
        <f t="shared" si="96"/>
        <v>15-ALENTISQUE</v>
      </c>
    </row>
    <row r="6176" spans="1:5" x14ac:dyDescent="0.3">
      <c r="A6176" s="12">
        <v>42</v>
      </c>
      <c r="B6176" s="14">
        <v>16</v>
      </c>
      <c r="C6176" s="12" t="s">
        <v>6296</v>
      </c>
      <c r="E6176" t="str">
        <f t="shared" si="96"/>
        <v>16-ALIUD</v>
      </c>
    </row>
    <row r="6177" spans="1:5" x14ac:dyDescent="0.3">
      <c r="A6177" s="12">
        <v>42</v>
      </c>
      <c r="B6177" s="14">
        <v>17</v>
      </c>
      <c r="C6177" s="12" t="s">
        <v>6297</v>
      </c>
      <c r="E6177" t="str">
        <f t="shared" si="96"/>
        <v>17-ALMAJANO</v>
      </c>
    </row>
    <row r="6178" spans="1:5" x14ac:dyDescent="0.3">
      <c r="A6178" s="12">
        <v>42</v>
      </c>
      <c r="B6178" s="14">
        <v>18</v>
      </c>
      <c r="C6178" s="12" t="s">
        <v>6298</v>
      </c>
      <c r="E6178" t="str">
        <f t="shared" si="96"/>
        <v>18-ALMALUEZ</v>
      </c>
    </row>
    <row r="6179" spans="1:5" x14ac:dyDescent="0.3">
      <c r="A6179" s="12">
        <v>42</v>
      </c>
      <c r="B6179" s="14">
        <v>19</v>
      </c>
      <c r="C6179" s="12" t="s">
        <v>6299</v>
      </c>
      <c r="E6179" t="str">
        <f t="shared" si="96"/>
        <v>19-ALMARZA</v>
      </c>
    </row>
    <row r="6180" spans="1:5" x14ac:dyDescent="0.3">
      <c r="A6180" s="12">
        <v>42</v>
      </c>
      <c r="B6180" s="14">
        <v>20</v>
      </c>
      <c r="C6180" s="12" t="s">
        <v>6300</v>
      </c>
      <c r="E6180" t="str">
        <f t="shared" si="96"/>
        <v>20-ALMAZAN</v>
      </c>
    </row>
    <row r="6181" spans="1:5" x14ac:dyDescent="0.3">
      <c r="A6181" s="12">
        <v>42</v>
      </c>
      <c r="B6181" s="14">
        <v>21</v>
      </c>
      <c r="C6181" s="12" t="s">
        <v>6301</v>
      </c>
      <c r="E6181" t="str">
        <f t="shared" si="96"/>
        <v>21-ALMAZUL</v>
      </c>
    </row>
    <row r="6182" spans="1:5" x14ac:dyDescent="0.3">
      <c r="A6182" s="12">
        <v>42</v>
      </c>
      <c r="B6182" s="14">
        <v>22</v>
      </c>
      <c r="C6182" s="12" t="s">
        <v>6302</v>
      </c>
      <c r="E6182" t="str">
        <f t="shared" si="96"/>
        <v>22-ALMENAR DE SORIA</v>
      </c>
    </row>
    <row r="6183" spans="1:5" x14ac:dyDescent="0.3">
      <c r="A6183" s="12">
        <v>42</v>
      </c>
      <c r="B6183" s="14">
        <v>23</v>
      </c>
      <c r="C6183" s="12" t="s">
        <v>6303</v>
      </c>
      <c r="E6183" t="str">
        <f t="shared" si="96"/>
        <v>23-ALPANSEQUE</v>
      </c>
    </row>
    <row r="6184" spans="1:5" x14ac:dyDescent="0.3">
      <c r="A6184" s="12">
        <v>42</v>
      </c>
      <c r="B6184" s="14">
        <v>24</v>
      </c>
      <c r="C6184" s="12" t="s">
        <v>6304</v>
      </c>
      <c r="E6184" t="str">
        <f t="shared" si="96"/>
        <v>24-ARANCON</v>
      </c>
    </row>
    <row r="6185" spans="1:5" x14ac:dyDescent="0.3">
      <c r="A6185" s="12">
        <v>42</v>
      </c>
      <c r="B6185" s="14">
        <v>25</v>
      </c>
      <c r="C6185" s="12" t="s">
        <v>6305</v>
      </c>
      <c r="E6185" t="str">
        <f t="shared" si="96"/>
        <v>25-ARCOS DE JALON</v>
      </c>
    </row>
    <row r="6186" spans="1:5" x14ac:dyDescent="0.3">
      <c r="A6186" s="12">
        <v>42</v>
      </c>
      <c r="B6186" s="14">
        <v>26</v>
      </c>
      <c r="C6186" s="12" t="s">
        <v>6306</v>
      </c>
      <c r="E6186" t="str">
        <f t="shared" si="96"/>
        <v>26-ARENILLAS</v>
      </c>
    </row>
    <row r="6187" spans="1:5" x14ac:dyDescent="0.3">
      <c r="A6187" s="12">
        <v>42</v>
      </c>
      <c r="B6187" s="14">
        <v>27</v>
      </c>
      <c r="C6187" s="12" t="s">
        <v>6307</v>
      </c>
      <c r="E6187" t="str">
        <f t="shared" si="96"/>
        <v>27-AREVALO DE LA SIERRA</v>
      </c>
    </row>
    <row r="6188" spans="1:5" x14ac:dyDescent="0.3">
      <c r="A6188" s="12">
        <v>42</v>
      </c>
      <c r="B6188" s="14">
        <v>28</v>
      </c>
      <c r="C6188" s="12" t="s">
        <v>6308</v>
      </c>
      <c r="E6188" t="str">
        <f t="shared" si="96"/>
        <v>28-AUSEJO DE LA SIERRA</v>
      </c>
    </row>
    <row r="6189" spans="1:5" x14ac:dyDescent="0.3">
      <c r="A6189" s="12">
        <v>42</v>
      </c>
      <c r="B6189" s="14">
        <v>29</v>
      </c>
      <c r="C6189" s="12" t="s">
        <v>6309</v>
      </c>
      <c r="E6189" t="str">
        <f t="shared" si="96"/>
        <v>29-BARAONA</v>
      </c>
    </row>
    <row r="6190" spans="1:5" x14ac:dyDescent="0.3">
      <c r="A6190" s="12">
        <v>42</v>
      </c>
      <c r="B6190" s="14">
        <v>30</v>
      </c>
      <c r="C6190" s="12" t="s">
        <v>6310</v>
      </c>
      <c r="E6190" t="str">
        <f t="shared" si="96"/>
        <v>30-BARCA</v>
      </c>
    </row>
    <row r="6191" spans="1:5" x14ac:dyDescent="0.3">
      <c r="A6191" s="12">
        <v>42</v>
      </c>
      <c r="B6191" s="14">
        <v>31</v>
      </c>
      <c r="C6191" s="12" t="s">
        <v>6311</v>
      </c>
      <c r="E6191" t="str">
        <f t="shared" si="96"/>
        <v>31-BARCONES</v>
      </c>
    </row>
    <row r="6192" spans="1:5" x14ac:dyDescent="0.3">
      <c r="A6192" s="12">
        <v>42</v>
      </c>
      <c r="B6192" s="14">
        <v>32</v>
      </c>
      <c r="C6192" s="12" t="s">
        <v>6312</v>
      </c>
      <c r="E6192" t="str">
        <f t="shared" si="96"/>
        <v>32-BAYUBAS DE ABAJO</v>
      </c>
    </row>
    <row r="6193" spans="1:5" x14ac:dyDescent="0.3">
      <c r="A6193" s="12">
        <v>42</v>
      </c>
      <c r="B6193" s="14">
        <v>33</v>
      </c>
      <c r="C6193" s="12" t="s">
        <v>6313</v>
      </c>
      <c r="E6193" t="str">
        <f t="shared" si="96"/>
        <v>33-BAYUBAS DE ARRIBA</v>
      </c>
    </row>
    <row r="6194" spans="1:5" x14ac:dyDescent="0.3">
      <c r="A6194" s="12">
        <v>42</v>
      </c>
      <c r="B6194" s="14">
        <v>34</v>
      </c>
      <c r="C6194" s="12" t="s">
        <v>6314</v>
      </c>
      <c r="E6194" t="str">
        <f t="shared" si="96"/>
        <v>34-BERATON</v>
      </c>
    </row>
    <row r="6195" spans="1:5" x14ac:dyDescent="0.3">
      <c r="A6195" s="12">
        <v>42</v>
      </c>
      <c r="B6195" s="14">
        <v>35</v>
      </c>
      <c r="C6195" s="12" t="s">
        <v>6315</v>
      </c>
      <c r="E6195" t="str">
        <f t="shared" si="96"/>
        <v>35-BERLANGA DE DUERO</v>
      </c>
    </row>
    <row r="6196" spans="1:5" x14ac:dyDescent="0.3">
      <c r="A6196" s="12">
        <v>42</v>
      </c>
      <c r="B6196" s="14">
        <v>36</v>
      </c>
      <c r="C6196" s="12" t="s">
        <v>6316</v>
      </c>
      <c r="E6196" t="str">
        <f t="shared" si="96"/>
        <v>36-BLACOS</v>
      </c>
    </row>
    <row r="6197" spans="1:5" x14ac:dyDescent="0.3">
      <c r="A6197" s="12">
        <v>42</v>
      </c>
      <c r="B6197" s="14">
        <v>37</v>
      </c>
      <c r="C6197" s="12" t="s">
        <v>6317</v>
      </c>
      <c r="E6197" t="str">
        <f t="shared" si="96"/>
        <v>37-BLIECOS</v>
      </c>
    </row>
    <row r="6198" spans="1:5" x14ac:dyDescent="0.3">
      <c r="A6198" s="12">
        <v>42</v>
      </c>
      <c r="B6198" s="14">
        <v>38</v>
      </c>
      <c r="C6198" s="12" t="s">
        <v>6318</v>
      </c>
      <c r="E6198" t="str">
        <f t="shared" si="96"/>
        <v>38-BORJABAD</v>
      </c>
    </row>
    <row r="6199" spans="1:5" x14ac:dyDescent="0.3">
      <c r="A6199" s="12">
        <v>42</v>
      </c>
      <c r="B6199" s="14">
        <v>39</v>
      </c>
      <c r="C6199" s="12" t="s">
        <v>6319</v>
      </c>
      <c r="E6199" t="str">
        <f t="shared" si="96"/>
        <v>39-BOROBIA</v>
      </c>
    </row>
    <row r="6200" spans="1:5" x14ac:dyDescent="0.3">
      <c r="A6200" s="12">
        <v>42</v>
      </c>
      <c r="B6200" s="14">
        <v>41</v>
      </c>
      <c r="C6200" s="12" t="s">
        <v>6320</v>
      </c>
      <c r="E6200" t="str">
        <f t="shared" si="96"/>
        <v>41-BUBEROS</v>
      </c>
    </row>
    <row r="6201" spans="1:5" x14ac:dyDescent="0.3">
      <c r="A6201" s="12">
        <v>42</v>
      </c>
      <c r="B6201" s="14">
        <v>42</v>
      </c>
      <c r="C6201" s="12" t="s">
        <v>6321</v>
      </c>
      <c r="E6201" t="str">
        <f t="shared" si="96"/>
        <v>42-BUITRAGO</v>
      </c>
    </row>
    <row r="6202" spans="1:5" x14ac:dyDescent="0.3">
      <c r="A6202" s="12">
        <v>42</v>
      </c>
      <c r="B6202" s="14">
        <v>43</v>
      </c>
      <c r="C6202" s="12" t="s">
        <v>6322</v>
      </c>
      <c r="E6202" t="str">
        <f t="shared" si="96"/>
        <v>43-BURGO DE OSMA-CIUDAD DE OSMA</v>
      </c>
    </row>
    <row r="6203" spans="1:5" x14ac:dyDescent="0.3">
      <c r="A6203" s="12">
        <v>42</v>
      </c>
      <c r="B6203" s="14">
        <v>44</v>
      </c>
      <c r="C6203" s="12" t="s">
        <v>6323</v>
      </c>
      <c r="E6203" t="str">
        <f t="shared" si="96"/>
        <v>44-CABREJAS DEL CAMPO</v>
      </c>
    </row>
    <row r="6204" spans="1:5" x14ac:dyDescent="0.3">
      <c r="A6204" s="12">
        <v>42</v>
      </c>
      <c r="B6204" s="14">
        <v>45</v>
      </c>
      <c r="C6204" s="12" t="s">
        <v>6324</v>
      </c>
      <c r="E6204" t="str">
        <f t="shared" si="96"/>
        <v>45-CABREJAS DEL PINAR</v>
      </c>
    </row>
    <row r="6205" spans="1:5" x14ac:dyDescent="0.3">
      <c r="A6205" s="12">
        <v>42</v>
      </c>
      <c r="B6205" s="14">
        <v>46</v>
      </c>
      <c r="C6205" s="12" t="s">
        <v>6325</v>
      </c>
      <c r="E6205" t="str">
        <f t="shared" si="96"/>
        <v>46-CALATAÑAZOR</v>
      </c>
    </row>
    <row r="6206" spans="1:5" x14ac:dyDescent="0.3">
      <c r="A6206" s="12">
        <v>42</v>
      </c>
      <c r="B6206" s="14">
        <v>48</v>
      </c>
      <c r="C6206" s="12" t="s">
        <v>6326</v>
      </c>
      <c r="E6206" t="str">
        <f t="shared" si="96"/>
        <v>48-CALTOJAR</v>
      </c>
    </row>
    <row r="6207" spans="1:5" x14ac:dyDescent="0.3">
      <c r="A6207" s="12">
        <v>42</v>
      </c>
      <c r="B6207" s="14">
        <v>49</v>
      </c>
      <c r="C6207" s="12" t="s">
        <v>6327</v>
      </c>
      <c r="E6207" t="str">
        <f t="shared" si="96"/>
        <v>49-CANDILICHERA</v>
      </c>
    </row>
    <row r="6208" spans="1:5" x14ac:dyDescent="0.3">
      <c r="A6208" s="12">
        <v>42</v>
      </c>
      <c r="B6208" s="14">
        <v>50</v>
      </c>
      <c r="C6208" s="12" t="s">
        <v>6328</v>
      </c>
      <c r="E6208" t="str">
        <f t="shared" si="96"/>
        <v>50-CAÑAMAQUE</v>
      </c>
    </row>
    <row r="6209" spans="1:5" x14ac:dyDescent="0.3">
      <c r="A6209" s="12">
        <v>42</v>
      </c>
      <c r="B6209" s="14">
        <v>51</v>
      </c>
      <c r="C6209" s="12" t="s">
        <v>6329</v>
      </c>
      <c r="E6209" t="str">
        <f t="shared" si="96"/>
        <v>51-CARABANTES</v>
      </c>
    </row>
    <row r="6210" spans="1:5" x14ac:dyDescent="0.3">
      <c r="A6210" s="12">
        <v>42</v>
      </c>
      <c r="B6210" s="14">
        <v>52</v>
      </c>
      <c r="C6210" s="12" t="s">
        <v>6330</v>
      </c>
      <c r="E6210" t="str">
        <f t="shared" si="96"/>
        <v>52-CARACENA</v>
      </c>
    </row>
    <row r="6211" spans="1:5" x14ac:dyDescent="0.3">
      <c r="A6211" s="12">
        <v>42</v>
      </c>
      <c r="B6211" s="14">
        <v>53</v>
      </c>
      <c r="C6211" s="12" t="s">
        <v>6331</v>
      </c>
      <c r="E6211" t="str">
        <f t="shared" ref="E6211:E6274" si="97">CONCATENATE(B6211,"-",C6211)</f>
        <v>53-CARRASCOSA DE ABAJO</v>
      </c>
    </row>
    <row r="6212" spans="1:5" x14ac:dyDescent="0.3">
      <c r="A6212" s="12">
        <v>42</v>
      </c>
      <c r="B6212" s="14">
        <v>54</v>
      </c>
      <c r="C6212" s="12" t="s">
        <v>6332</v>
      </c>
      <c r="E6212" t="str">
        <f t="shared" si="97"/>
        <v>54-CARRASCOSA DE LA SIERRA</v>
      </c>
    </row>
    <row r="6213" spans="1:5" x14ac:dyDescent="0.3">
      <c r="A6213" s="12">
        <v>42</v>
      </c>
      <c r="B6213" s="14">
        <v>55</v>
      </c>
      <c r="C6213" s="12" t="s">
        <v>6333</v>
      </c>
      <c r="E6213" t="str">
        <f t="shared" si="97"/>
        <v>55-CASAREJOS</v>
      </c>
    </row>
    <row r="6214" spans="1:5" x14ac:dyDescent="0.3">
      <c r="A6214" s="12">
        <v>42</v>
      </c>
      <c r="B6214" s="14">
        <v>56</v>
      </c>
      <c r="C6214" s="12" t="s">
        <v>6334</v>
      </c>
      <c r="E6214" t="str">
        <f t="shared" si="97"/>
        <v>56-CASTILFRIO DE LA SIERRA</v>
      </c>
    </row>
    <row r="6215" spans="1:5" x14ac:dyDescent="0.3">
      <c r="A6215" s="12">
        <v>42</v>
      </c>
      <c r="B6215" s="14">
        <v>57</v>
      </c>
      <c r="C6215" s="12" t="s">
        <v>6335</v>
      </c>
      <c r="E6215" t="str">
        <f t="shared" si="97"/>
        <v>57-CASTILRUIZ</v>
      </c>
    </row>
    <row r="6216" spans="1:5" x14ac:dyDescent="0.3">
      <c r="A6216" s="12">
        <v>42</v>
      </c>
      <c r="B6216" s="14">
        <v>58</v>
      </c>
      <c r="C6216" s="12" t="s">
        <v>6336</v>
      </c>
      <c r="E6216" t="str">
        <f t="shared" si="97"/>
        <v>58-CASTILLEJO DE ROBLEDO</v>
      </c>
    </row>
    <row r="6217" spans="1:5" x14ac:dyDescent="0.3">
      <c r="A6217" s="12">
        <v>42</v>
      </c>
      <c r="B6217" s="14">
        <v>59</v>
      </c>
      <c r="C6217" s="12" t="s">
        <v>6337</v>
      </c>
      <c r="E6217" t="str">
        <f t="shared" si="97"/>
        <v>59-CENTENERA DE ANDALUZ</v>
      </c>
    </row>
    <row r="6218" spans="1:5" x14ac:dyDescent="0.3">
      <c r="A6218" s="12">
        <v>42</v>
      </c>
      <c r="B6218" s="14">
        <v>60</v>
      </c>
      <c r="C6218" s="12" t="s">
        <v>6338</v>
      </c>
      <c r="E6218" t="str">
        <f t="shared" si="97"/>
        <v>60-CERBON</v>
      </c>
    </row>
    <row r="6219" spans="1:5" x14ac:dyDescent="0.3">
      <c r="A6219" s="12">
        <v>42</v>
      </c>
      <c r="B6219" s="14">
        <v>61</v>
      </c>
      <c r="C6219" s="12" t="s">
        <v>6339</v>
      </c>
      <c r="E6219" t="str">
        <f t="shared" si="97"/>
        <v>61-CIDONES</v>
      </c>
    </row>
    <row r="6220" spans="1:5" x14ac:dyDescent="0.3">
      <c r="A6220" s="12">
        <v>42</v>
      </c>
      <c r="B6220" s="14">
        <v>62</v>
      </c>
      <c r="C6220" s="12" t="s">
        <v>6340</v>
      </c>
      <c r="E6220" t="str">
        <f t="shared" si="97"/>
        <v>62-CIGUDOSA</v>
      </c>
    </row>
    <row r="6221" spans="1:5" x14ac:dyDescent="0.3">
      <c r="A6221" s="12">
        <v>42</v>
      </c>
      <c r="B6221" s="14">
        <v>63</v>
      </c>
      <c r="C6221" s="12" t="s">
        <v>6341</v>
      </c>
      <c r="E6221" t="str">
        <f t="shared" si="97"/>
        <v>63-CIHUELA</v>
      </c>
    </row>
    <row r="6222" spans="1:5" x14ac:dyDescent="0.3">
      <c r="A6222" s="12">
        <v>42</v>
      </c>
      <c r="B6222" s="14">
        <v>64</v>
      </c>
      <c r="C6222" s="12" t="s">
        <v>6342</v>
      </c>
      <c r="E6222" t="str">
        <f t="shared" si="97"/>
        <v>64-CIRIA</v>
      </c>
    </row>
    <row r="6223" spans="1:5" x14ac:dyDescent="0.3">
      <c r="A6223" s="12">
        <v>42</v>
      </c>
      <c r="B6223" s="14">
        <v>65</v>
      </c>
      <c r="C6223" s="12" t="s">
        <v>6343</v>
      </c>
      <c r="E6223" t="str">
        <f t="shared" si="97"/>
        <v>65-CIRUJALES DEL RIO</v>
      </c>
    </row>
    <row r="6224" spans="1:5" x14ac:dyDescent="0.3">
      <c r="A6224" s="12">
        <v>42</v>
      </c>
      <c r="B6224" s="14">
        <v>68</v>
      </c>
      <c r="C6224" s="12" t="s">
        <v>6344</v>
      </c>
      <c r="E6224" t="str">
        <f t="shared" si="97"/>
        <v>68-COSCURITA</v>
      </c>
    </row>
    <row r="6225" spans="1:5" x14ac:dyDescent="0.3">
      <c r="A6225" s="12">
        <v>42</v>
      </c>
      <c r="B6225" s="14">
        <v>69</v>
      </c>
      <c r="C6225" s="12" t="s">
        <v>6345</v>
      </c>
      <c r="E6225" t="str">
        <f t="shared" si="97"/>
        <v>69-COVALEDA</v>
      </c>
    </row>
    <row r="6226" spans="1:5" x14ac:dyDescent="0.3">
      <c r="A6226" s="12">
        <v>42</v>
      </c>
      <c r="B6226" s="14">
        <v>70</v>
      </c>
      <c r="C6226" s="12" t="s">
        <v>6346</v>
      </c>
      <c r="E6226" t="str">
        <f t="shared" si="97"/>
        <v>70-CUBILLA</v>
      </c>
    </row>
    <row r="6227" spans="1:5" x14ac:dyDescent="0.3">
      <c r="A6227" s="12">
        <v>42</v>
      </c>
      <c r="B6227" s="14">
        <v>71</v>
      </c>
      <c r="C6227" s="12" t="s">
        <v>6347</v>
      </c>
      <c r="E6227" t="str">
        <f t="shared" si="97"/>
        <v>71-CUBO DE LA SOLANA</v>
      </c>
    </row>
    <row r="6228" spans="1:5" x14ac:dyDescent="0.3">
      <c r="A6228" s="12">
        <v>42</v>
      </c>
      <c r="B6228" s="14">
        <v>73</v>
      </c>
      <c r="C6228" s="12" t="s">
        <v>6348</v>
      </c>
      <c r="E6228" t="str">
        <f t="shared" si="97"/>
        <v>73-CUEVA DE AGREDA</v>
      </c>
    </row>
    <row r="6229" spans="1:5" x14ac:dyDescent="0.3">
      <c r="A6229" s="12">
        <v>42</v>
      </c>
      <c r="B6229" s="14">
        <v>75</v>
      </c>
      <c r="C6229" s="12" t="s">
        <v>6349</v>
      </c>
      <c r="E6229" t="str">
        <f t="shared" si="97"/>
        <v>75-DEVANOS</v>
      </c>
    </row>
    <row r="6230" spans="1:5" x14ac:dyDescent="0.3">
      <c r="A6230" s="12">
        <v>42</v>
      </c>
      <c r="B6230" s="14">
        <v>76</v>
      </c>
      <c r="C6230" s="12" t="s">
        <v>6350</v>
      </c>
      <c r="E6230" t="str">
        <f t="shared" si="97"/>
        <v>76-DEZA</v>
      </c>
    </row>
    <row r="6231" spans="1:5" x14ac:dyDescent="0.3">
      <c r="A6231" s="12">
        <v>42</v>
      </c>
      <c r="B6231" s="14">
        <v>78</v>
      </c>
      <c r="C6231" s="12" t="s">
        <v>6351</v>
      </c>
      <c r="E6231" t="str">
        <f t="shared" si="97"/>
        <v>78-DURUELO DE LA SIERRA</v>
      </c>
    </row>
    <row r="6232" spans="1:5" x14ac:dyDescent="0.3">
      <c r="A6232" s="12">
        <v>42</v>
      </c>
      <c r="B6232" s="14">
        <v>79</v>
      </c>
      <c r="C6232" s="12" t="s">
        <v>6352</v>
      </c>
      <c r="E6232" t="str">
        <f t="shared" si="97"/>
        <v>79-ESCOBOSA DE ALMAZAN</v>
      </c>
    </row>
    <row r="6233" spans="1:5" x14ac:dyDescent="0.3">
      <c r="A6233" s="12">
        <v>42</v>
      </c>
      <c r="B6233" s="14">
        <v>80</v>
      </c>
      <c r="C6233" s="12" t="s">
        <v>6353</v>
      </c>
      <c r="E6233" t="str">
        <f t="shared" si="97"/>
        <v>80-ESPEJA DE SAN MARCELINO</v>
      </c>
    </row>
    <row r="6234" spans="1:5" x14ac:dyDescent="0.3">
      <c r="A6234" s="12">
        <v>42</v>
      </c>
      <c r="B6234" s="14">
        <v>81</v>
      </c>
      <c r="C6234" s="12" t="s">
        <v>6354</v>
      </c>
      <c r="E6234" t="str">
        <f t="shared" si="97"/>
        <v>81-ESPEJON</v>
      </c>
    </row>
    <row r="6235" spans="1:5" x14ac:dyDescent="0.3">
      <c r="A6235" s="12">
        <v>42</v>
      </c>
      <c r="B6235" s="14">
        <v>82</v>
      </c>
      <c r="C6235" s="12" t="s">
        <v>6355</v>
      </c>
      <c r="E6235" t="str">
        <f t="shared" si="97"/>
        <v>82-ESTEPA DE SAN JUAN</v>
      </c>
    </row>
    <row r="6236" spans="1:5" x14ac:dyDescent="0.3">
      <c r="A6236" s="12">
        <v>42</v>
      </c>
      <c r="B6236" s="14">
        <v>83</v>
      </c>
      <c r="C6236" s="12" t="s">
        <v>6356</v>
      </c>
      <c r="E6236" t="str">
        <f t="shared" si="97"/>
        <v>83-FRECHILLA DE ALMAZAN</v>
      </c>
    </row>
    <row r="6237" spans="1:5" x14ac:dyDescent="0.3">
      <c r="A6237" s="12">
        <v>42</v>
      </c>
      <c r="B6237" s="14">
        <v>84</v>
      </c>
      <c r="C6237" s="12" t="s">
        <v>6357</v>
      </c>
      <c r="E6237" t="str">
        <f t="shared" si="97"/>
        <v>84-FRESNO DE CARACENA</v>
      </c>
    </row>
    <row r="6238" spans="1:5" x14ac:dyDescent="0.3">
      <c r="A6238" s="12">
        <v>42</v>
      </c>
      <c r="B6238" s="14">
        <v>85</v>
      </c>
      <c r="C6238" s="12" t="s">
        <v>6358</v>
      </c>
      <c r="E6238" t="str">
        <f t="shared" si="97"/>
        <v>85-FUENTEARMEGIL</v>
      </c>
    </row>
    <row r="6239" spans="1:5" x14ac:dyDescent="0.3">
      <c r="A6239" s="12">
        <v>42</v>
      </c>
      <c r="B6239" s="14">
        <v>86</v>
      </c>
      <c r="C6239" s="12" t="s">
        <v>6359</v>
      </c>
      <c r="E6239" t="str">
        <f t="shared" si="97"/>
        <v>86-FUENTECAMBRON</v>
      </c>
    </row>
    <row r="6240" spans="1:5" x14ac:dyDescent="0.3">
      <c r="A6240" s="12">
        <v>42</v>
      </c>
      <c r="B6240" s="14">
        <v>87</v>
      </c>
      <c r="C6240" s="12" t="s">
        <v>6360</v>
      </c>
      <c r="E6240" t="str">
        <f t="shared" si="97"/>
        <v>87-FUENTECANTOS</v>
      </c>
    </row>
    <row r="6241" spans="1:5" x14ac:dyDescent="0.3">
      <c r="A6241" s="12">
        <v>42</v>
      </c>
      <c r="B6241" s="14">
        <v>88</v>
      </c>
      <c r="C6241" s="12" t="s">
        <v>6361</v>
      </c>
      <c r="E6241" t="str">
        <f t="shared" si="97"/>
        <v>88-FUENTELMONGE</v>
      </c>
    </row>
    <row r="6242" spans="1:5" x14ac:dyDescent="0.3">
      <c r="A6242" s="12">
        <v>42</v>
      </c>
      <c r="B6242" s="14">
        <v>89</v>
      </c>
      <c r="C6242" s="12" t="s">
        <v>6362</v>
      </c>
      <c r="E6242" t="str">
        <f t="shared" si="97"/>
        <v>89-FUENTELSAZ DE SORIA</v>
      </c>
    </row>
    <row r="6243" spans="1:5" x14ac:dyDescent="0.3">
      <c r="A6243" s="12">
        <v>42</v>
      </c>
      <c r="B6243" s="14">
        <v>90</v>
      </c>
      <c r="C6243" s="12" t="s">
        <v>6363</v>
      </c>
      <c r="E6243" t="str">
        <f t="shared" si="97"/>
        <v>90-FUENTEPINILLA</v>
      </c>
    </row>
    <row r="6244" spans="1:5" x14ac:dyDescent="0.3">
      <c r="A6244" s="12">
        <v>42</v>
      </c>
      <c r="B6244" s="14">
        <v>92</v>
      </c>
      <c r="C6244" s="12" t="s">
        <v>6364</v>
      </c>
      <c r="E6244" t="str">
        <f t="shared" si="97"/>
        <v>92-FUENTES DE MAGAÑA</v>
      </c>
    </row>
    <row r="6245" spans="1:5" x14ac:dyDescent="0.3">
      <c r="A6245" s="12">
        <v>42</v>
      </c>
      <c r="B6245" s="14">
        <v>93</v>
      </c>
      <c r="C6245" s="12" t="s">
        <v>6365</v>
      </c>
      <c r="E6245" t="str">
        <f t="shared" si="97"/>
        <v>93-FUENTESTRUN</v>
      </c>
    </row>
    <row r="6246" spans="1:5" x14ac:dyDescent="0.3">
      <c r="A6246" s="12">
        <v>42</v>
      </c>
      <c r="B6246" s="14">
        <v>94</v>
      </c>
      <c r="C6246" s="12" t="s">
        <v>6366</v>
      </c>
      <c r="E6246" t="str">
        <f t="shared" si="97"/>
        <v>94-GARRAY</v>
      </c>
    </row>
    <row r="6247" spans="1:5" x14ac:dyDescent="0.3">
      <c r="A6247" s="12">
        <v>42</v>
      </c>
      <c r="B6247" s="14">
        <v>95</v>
      </c>
      <c r="C6247" s="12" t="s">
        <v>6367</v>
      </c>
      <c r="E6247" t="str">
        <f t="shared" si="97"/>
        <v>95-GOLMAYO</v>
      </c>
    </row>
    <row r="6248" spans="1:5" x14ac:dyDescent="0.3">
      <c r="A6248" s="12">
        <v>42</v>
      </c>
      <c r="B6248" s="14">
        <v>96</v>
      </c>
      <c r="C6248" s="12" t="s">
        <v>6368</v>
      </c>
      <c r="E6248" t="str">
        <f t="shared" si="97"/>
        <v>96-GOMARA</v>
      </c>
    </row>
    <row r="6249" spans="1:5" x14ac:dyDescent="0.3">
      <c r="A6249" s="12">
        <v>42</v>
      </c>
      <c r="B6249" s="14">
        <v>97</v>
      </c>
      <c r="C6249" s="12" t="s">
        <v>6369</v>
      </c>
      <c r="E6249" t="str">
        <f t="shared" si="97"/>
        <v>97-GORMAZ</v>
      </c>
    </row>
    <row r="6250" spans="1:5" x14ac:dyDescent="0.3">
      <c r="A6250" s="12">
        <v>42</v>
      </c>
      <c r="B6250" s="14">
        <v>98</v>
      </c>
      <c r="C6250" s="12" t="s">
        <v>6370</v>
      </c>
      <c r="E6250" t="str">
        <f t="shared" si="97"/>
        <v>98-HERRERA DE SORIA</v>
      </c>
    </row>
    <row r="6251" spans="1:5" x14ac:dyDescent="0.3">
      <c r="A6251" s="12">
        <v>42</v>
      </c>
      <c r="B6251" s="14">
        <v>100</v>
      </c>
      <c r="C6251" s="12" t="s">
        <v>6371</v>
      </c>
      <c r="E6251" t="str">
        <f t="shared" si="97"/>
        <v>100-HINOJOSA DEL CAMPO</v>
      </c>
    </row>
    <row r="6252" spans="1:5" x14ac:dyDescent="0.3">
      <c r="A6252" s="12">
        <v>42</v>
      </c>
      <c r="B6252" s="14">
        <v>103</v>
      </c>
      <c r="C6252" s="12" t="s">
        <v>6372</v>
      </c>
      <c r="E6252" t="str">
        <f t="shared" si="97"/>
        <v>103-LANGA DE DUERO</v>
      </c>
    </row>
    <row r="6253" spans="1:5" x14ac:dyDescent="0.3">
      <c r="A6253" s="12">
        <v>42</v>
      </c>
      <c r="B6253" s="14">
        <v>105</v>
      </c>
      <c r="C6253" s="12" t="s">
        <v>6373</v>
      </c>
      <c r="E6253" t="str">
        <f t="shared" si="97"/>
        <v>105-LICERAS</v>
      </c>
    </row>
    <row r="6254" spans="1:5" x14ac:dyDescent="0.3">
      <c r="A6254" s="12">
        <v>42</v>
      </c>
      <c r="B6254" s="14">
        <v>106</v>
      </c>
      <c r="C6254" s="12" t="s">
        <v>6374</v>
      </c>
      <c r="E6254" t="str">
        <f t="shared" si="97"/>
        <v>106-LOSILLA, LA</v>
      </c>
    </row>
    <row r="6255" spans="1:5" x14ac:dyDescent="0.3">
      <c r="A6255" s="12">
        <v>42</v>
      </c>
      <c r="B6255" s="14">
        <v>107</v>
      </c>
      <c r="C6255" s="12" t="s">
        <v>6375</v>
      </c>
      <c r="E6255" t="str">
        <f t="shared" si="97"/>
        <v>107-MAGAÑA</v>
      </c>
    </row>
    <row r="6256" spans="1:5" x14ac:dyDescent="0.3">
      <c r="A6256" s="12">
        <v>42</v>
      </c>
      <c r="B6256" s="14">
        <v>108</v>
      </c>
      <c r="C6256" s="12" t="s">
        <v>6376</v>
      </c>
      <c r="E6256" t="str">
        <f t="shared" si="97"/>
        <v>108-MAJAN</v>
      </c>
    </row>
    <row r="6257" spans="1:5" x14ac:dyDescent="0.3">
      <c r="A6257" s="12">
        <v>42</v>
      </c>
      <c r="B6257" s="14">
        <v>110</v>
      </c>
      <c r="C6257" s="12" t="s">
        <v>6377</v>
      </c>
      <c r="E6257" t="str">
        <f t="shared" si="97"/>
        <v>110-MATALEBRERAS</v>
      </c>
    </row>
    <row r="6258" spans="1:5" x14ac:dyDescent="0.3">
      <c r="A6258" s="12">
        <v>42</v>
      </c>
      <c r="B6258" s="14">
        <v>111</v>
      </c>
      <c r="C6258" s="12" t="s">
        <v>6378</v>
      </c>
      <c r="E6258" t="str">
        <f t="shared" si="97"/>
        <v>111-MATAMALA DE ALMAZAN</v>
      </c>
    </row>
    <row r="6259" spans="1:5" x14ac:dyDescent="0.3">
      <c r="A6259" s="12">
        <v>42</v>
      </c>
      <c r="B6259" s="14">
        <v>113</v>
      </c>
      <c r="C6259" s="12" t="s">
        <v>6379</v>
      </c>
      <c r="E6259" t="str">
        <f t="shared" si="97"/>
        <v>113-MEDINACELI</v>
      </c>
    </row>
    <row r="6260" spans="1:5" x14ac:dyDescent="0.3">
      <c r="A6260" s="12">
        <v>42</v>
      </c>
      <c r="B6260" s="14">
        <v>115</v>
      </c>
      <c r="C6260" s="12" t="s">
        <v>6380</v>
      </c>
      <c r="E6260" t="str">
        <f t="shared" si="97"/>
        <v>115-MIÑO DE MEDINACELI</v>
      </c>
    </row>
    <row r="6261" spans="1:5" x14ac:dyDescent="0.3">
      <c r="A6261" s="12">
        <v>42</v>
      </c>
      <c r="B6261" s="14">
        <v>116</v>
      </c>
      <c r="C6261" s="12" t="s">
        <v>6381</v>
      </c>
      <c r="E6261" t="str">
        <f t="shared" si="97"/>
        <v>116-MIÑO DE SAN ESTEBAN</v>
      </c>
    </row>
    <row r="6262" spans="1:5" x14ac:dyDescent="0.3">
      <c r="A6262" s="12">
        <v>42</v>
      </c>
      <c r="B6262" s="14">
        <v>117</v>
      </c>
      <c r="C6262" s="12" t="s">
        <v>6382</v>
      </c>
      <c r="E6262" t="str">
        <f t="shared" si="97"/>
        <v>117-MOLINOS DE DUERO</v>
      </c>
    </row>
    <row r="6263" spans="1:5" x14ac:dyDescent="0.3">
      <c r="A6263" s="12">
        <v>42</v>
      </c>
      <c r="B6263" s="14">
        <v>118</v>
      </c>
      <c r="C6263" s="12" t="s">
        <v>6383</v>
      </c>
      <c r="E6263" t="str">
        <f t="shared" si="97"/>
        <v>118-MOMBLONA</v>
      </c>
    </row>
    <row r="6264" spans="1:5" x14ac:dyDescent="0.3">
      <c r="A6264" s="12">
        <v>42</v>
      </c>
      <c r="B6264" s="14">
        <v>119</v>
      </c>
      <c r="C6264" s="12" t="s">
        <v>6384</v>
      </c>
      <c r="E6264" t="str">
        <f t="shared" si="97"/>
        <v>119-MONTEAGUDO DE LAS VICARIAS</v>
      </c>
    </row>
    <row r="6265" spans="1:5" x14ac:dyDescent="0.3">
      <c r="A6265" s="12">
        <v>42</v>
      </c>
      <c r="B6265" s="14">
        <v>120</v>
      </c>
      <c r="C6265" s="12" t="s">
        <v>6385</v>
      </c>
      <c r="E6265" t="str">
        <f t="shared" si="97"/>
        <v>120-MONTEJO DE TIERMES</v>
      </c>
    </row>
    <row r="6266" spans="1:5" x14ac:dyDescent="0.3">
      <c r="A6266" s="12">
        <v>42</v>
      </c>
      <c r="B6266" s="14">
        <v>121</v>
      </c>
      <c r="C6266" s="12" t="s">
        <v>6386</v>
      </c>
      <c r="E6266" t="str">
        <f t="shared" si="97"/>
        <v>121-MONTENEGRO DE CAMEROS</v>
      </c>
    </row>
    <row r="6267" spans="1:5" x14ac:dyDescent="0.3">
      <c r="A6267" s="12">
        <v>42</v>
      </c>
      <c r="B6267" s="14">
        <v>123</v>
      </c>
      <c r="C6267" s="12" t="s">
        <v>6387</v>
      </c>
      <c r="E6267" t="str">
        <f t="shared" si="97"/>
        <v>123-MORON DE ALMAZAN</v>
      </c>
    </row>
    <row r="6268" spans="1:5" x14ac:dyDescent="0.3">
      <c r="A6268" s="12">
        <v>42</v>
      </c>
      <c r="B6268" s="14">
        <v>124</v>
      </c>
      <c r="C6268" s="12" t="s">
        <v>6388</v>
      </c>
      <c r="E6268" t="str">
        <f t="shared" si="97"/>
        <v>124-MURIEL DE LA FUENTE</v>
      </c>
    </row>
    <row r="6269" spans="1:5" x14ac:dyDescent="0.3">
      <c r="A6269" s="12">
        <v>42</v>
      </c>
      <c r="B6269" s="14">
        <v>125</v>
      </c>
      <c r="C6269" s="12" t="s">
        <v>6389</v>
      </c>
      <c r="E6269" t="str">
        <f t="shared" si="97"/>
        <v>125-MURIEL VIEJO</v>
      </c>
    </row>
    <row r="6270" spans="1:5" x14ac:dyDescent="0.3">
      <c r="A6270" s="12">
        <v>42</v>
      </c>
      <c r="B6270" s="14">
        <v>127</v>
      </c>
      <c r="C6270" s="12" t="s">
        <v>6390</v>
      </c>
      <c r="E6270" t="str">
        <f t="shared" si="97"/>
        <v>127-NAFRIA DE UCERO</v>
      </c>
    </row>
    <row r="6271" spans="1:5" x14ac:dyDescent="0.3">
      <c r="A6271" s="12">
        <v>42</v>
      </c>
      <c r="B6271" s="14">
        <v>128</v>
      </c>
      <c r="C6271" s="12" t="s">
        <v>6391</v>
      </c>
      <c r="E6271" t="str">
        <f t="shared" si="97"/>
        <v>128-NARROS</v>
      </c>
    </row>
    <row r="6272" spans="1:5" x14ac:dyDescent="0.3">
      <c r="A6272" s="12">
        <v>42</v>
      </c>
      <c r="B6272" s="14">
        <v>129</v>
      </c>
      <c r="C6272" s="12" t="s">
        <v>6392</v>
      </c>
      <c r="E6272" t="str">
        <f t="shared" si="97"/>
        <v>129-NAVALENO</v>
      </c>
    </row>
    <row r="6273" spans="1:5" x14ac:dyDescent="0.3">
      <c r="A6273" s="12">
        <v>42</v>
      </c>
      <c r="B6273" s="14">
        <v>130</v>
      </c>
      <c r="C6273" s="12" t="s">
        <v>6393</v>
      </c>
      <c r="E6273" t="str">
        <f t="shared" si="97"/>
        <v>130-NEPAS</v>
      </c>
    </row>
    <row r="6274" spans="1:5" x14ac:dyDescent="0.3">
      <c r="A6274" s="12">
        <v>42</v>
      </c>
      <c r="B6274" s="14">
        <v>131</v>
      </c>
      <c r="C6274" s="12" t="s">
        <v>6394</v>
      </c>
      <c r="E6274" t="str">
        <f t="shared" si="97"/>
        <v>131-NOLAY</v>
      </c>
    </row>
    <row r="6275" spans="1:5" x14ac:dyDescent="0.3">
      <c r="A6275" s="12">
        <v>42</v>
      </c>
      <c r="B6275" s="14">
        <v>132</v>
      </c>
      <c r="C6275" s="12" t="s">
        <v>6395</v>
      </c>
      <c r="E6275" t="str">
        <f t="shared" ref="E6275:E6338" si="98">CONCATENATE(B6275,"-",C6275)</f>
        <v>132-NOVIERCAS</v>
      </c>
    </row>
    <row r="6276" spans="1:5" x14ac:dyDescent="0.3">
      <c r="A6276" s="12">
        <v>42</v>
      </c>
      <c r="B6276" s="14">
        <v>134</v>
      </c>
      <c r="C6276" s="12" t="s">
        <v>6396</v>
      </c>
      <c r="E6276" t="str">
        <f t="shared" si="98"/>
        <v>134-OLVEGA</v>
      </c>
    </row>
    <row r="6277" spans="1:5" x14ac:dyDescent="0.3">
      <c r="A6277" s="12">
        <v>42</v>
      </c>
      <c r="B6277" s="14">
        <v>135</v>
      </c>
      <c r="C6277" s="12" t="s">
        <v>6397</v>
      </c>
      <c r="E6277" t="str">
        <f t="shared" si="98"/>
        <v>135-ONCALA</v>
      </c>
    </row>
    <row r="6278" spans="1:5" x14ac:dyDescent="0.3">
      <c r="A6278" s="12">
        <v>42</v>
      </c>
      <c r="B6278" s="14">
        <v>139</v>
      </c>
      <c r="C6278" s="12" t="s">
        <v>6398</v>
      </c>
      <c r="E6278" t="str">
        <f t="shared" si="98"/>
        <v>139-PINILLA DEL CAMPO</v>
      </c>
    </row>
    <row r="6279" spans="1:5" x14ac:dyDescent="0.3">
      <c r="A6279" s="12">
        <v>42</v>
      </c>
      <c r="B6279" s="14">
        <v>140</v>
      </c>
      <c r="C6279" s="12" t="s">
        <v>6399</v>
      </c>
      <c r="E6279" t="str">
        <f t="shared" si="98"/>
        <v>140-PORTILLO DE SORIA</v>
      </c>
    </row>
    <row r="6280" spans="1:5" x14ac:dyDescent="0.3">
      <c r="A6280" s="12">
        <v>42</v>
      </c>
      <c r="B6280" s="14">
        <v>141</v>
      </c>
      <c r="C6280" s="12" t="s">
        <v>6400</v>
      </c>
      <c r="E6280" t="str">
        <f t="shared" si="98"/>
        <v>141-POVEDA DE SORIA, LA</v>
      </c>
    </row>
    <row r="6281" spans="1:5" x14ac:dyDescent="0.3">
      <c r="A6281" s="12">
        <v>42</v>
      </c>
      <c r="B6281" s="14">
        <v>142</v>
      </c>
      <c r="C6281" s="12" t="s">
        <v>6401</v>
      </c>
      <c r="E6281" t="str">
        <f t="shared" si="98"/>
        <v>142-POZALMURO</v>
      </c>
    </row>
    <row r="6282" spans="1:5" x14ac:dyDescent="0.3">
      <c r="A6282" s="12">
        <v>42</v>
      </c>
      <c r="B6282" s="14">
        <v>144</v>
      </c>
      <c r="C6282" s="12" t="s">
        <v>6402</v>
      </c>
      <c r="E6282" t="str">
        <f t="shared" si="98"/>
        <v>144-QUINTANA REDONDA</v>
      </c>
    </row>
    <row r="6283" spans="1:5" x14ac:dyDescent="0.3">
      <c r="A6283" s="12">
        <v>42</v>
      </c>
      <c r="B6283" s="14">
        <v>145</v>
      </c>
      <c r="C6283" s="12" t="s">
        <v>6403</v>
      </c>
      <c r="E6283" t="str">
        <f t="shared" si="98"/>
        <v>145-QUINTANAS DE GORMAZ</v>
      </c>
    </row>
    <row r="6284" spans="1:5" x14ac:dyDescent="0.3">
      <c r="A6284" s="12">
        <v>42</v>
      </c>
      <c r="B6284" s="14">
        <v>148</v>
      </c>
      <c r="C6284" s="12" t="s">
        <v>6404</v>
      </c>
      <c r="E6284" t="str">
        <f t="shared" si="98"/>
        <v>148-QUIÑONERIA</v>
      </c>
    </row>
    <row r="6285" spans="1:5" x14ac:dyDescent="0.3">
      <c r="A6285" s="12">
        <v>42</v>
      </c>
      <c r="B6285" s="14">
        <v>149</v>
      </c>
      <c r="C6285" s="12" t="s">
        <v>6405</v>
      </c>
      <c r="E6285" t="str">
        <f t="shared" si="98"/>
        <v>149-RABANOS, LOS</v>
      </c>
    </row>
    <row r="6286" spans="1:5" x14ac:dyDescent="0.3">
      <c r="A6286" s="12">
        <v>42</v>
      </c>
      <c r="B6286" s="14">
        <v>151</v>
      </c>
      <c r="C6286" s="12" t="s">
        <v>1848</v>
      </c>
      <c r="E6286" t="str">
        <f t="shared" si="98"/>
        <v>151-REBOLLAR</v>
      </c>
    </row>
    <row r="6287" spans="1:5" x14ac:dyDescent="0.3">
      <c r="A6287" s="12">
        <v>42</v>
      </c>
      <c r="B6287" s="14">
        <v>152</v>
      </c>
      <c r="C6287" s="12" t="s">
        <v>6406</v>
      </c>
      <c r="E6287" t="str">
        <f t="shared" si="98"/>
        <v>152-RECUERDA</v>
      </c>
    </row>
    <row r="6288" spans="1:5" x14ac:dyDescent="0.3">
      <c r="A6288" s="12">
        <v>42</v>
      </c>
      <c r="B6288" s="14">
        <v>153</v>
      </c>
      <c r="C6288" s="12" t="s">
        <v>6407</v>
      </c>
      <c r="E6288" t="str">
        <f t="shared" si="98"/>
        <v>153-RELLO</v>
      </c>
    </row>
    <row r="6289" spans="1:5" x14ac:dyDescent="0.3">
      <c r="A6289" s="12">
        <v>42</v>
      </c>
      <c r="B6289" s="14">
        <v>154</v>
      </c>
      <c r="C6289" s="12" t="s">
        <v>6408</v>
      </c>
      <c r="E6289" t="str">
        <f t="shared" si="98"/>
        <v>154-RENIEBLAS</v>
      </c>
    </row>
    <row r="6290" spans="1:5" x14ac:dyDescent="0.3">
      <c r="A6290" s="12">
        <v>42</v>
      </c>
      <c r="B6290" s="14">
        <v>155</v>
      </c>
      <c r="C6290" s="12" t="s">
        <v>6409</v>
      </c>
      <c r="E6290" t="str">
        <f t="shared" si="98"/>
        <v>155-RETORTILLO DE SORIA</v>
      </c>
    </row>
    <row r="6291" spans="1:5" x14ac:dyDescent="0.3">
      <c r="A6291" s="12">
        <v>42</v>
      </c>
      <c r="B6291" s="14">
        <v>156</v>
      </c>
      <c r="C6291" s="12" t="s">
        <v>6410</v>
      </c>
      <c r="E6291" t="str">
        <f t="shared" si="98"/>
        <v>156-REZNOS</v>
      </c>
    </row>
    <row r="6292" spans="1:5" x14ac:dyDescent="0.3">
      <c r="A6292" s="12">
        <v>42</v>
      </c>
      <c r="B6292" s="14">
        <v>157</v>
      </c>
      <c r="C6292" s="12" t="s">
        <v>6411</v>
      </c>
      <c r="E6292" t="str">
        <f t="shared" si="98"/>
        <v>157-RIBA DE ESCALOTE, LA</v>
      </c>
    </row>
    <row r="6293" spans="1:5" x14ac:dyDescent="0.3">
      <c r="A6293" s="12">
        <v>42</v>
      </c>
      <c r="B6293" s="14">
        <v>158</v>
      </c>
      <c r="C6293" s="12" t="s">
        <v>6412</v>
      </c>
      <c r="E6293" t="str">
        <f t="shared" si="98"/>
        <v>158-RIOSECO DE SORIA</v>
      </c>
    </row>
    <row r="6294" spans="1:5" x14ac:dyDescent="0.3">
      <c r="A6294" s="12">
        <v>42</v>
      </c>
      <c r="B6294" s="14">
        <v>159</v>
      </c>
      <c r="C6294" s="12" t="s">
        <v>6413</v>
      </c>
      <c r="E6294" t="str">
        <f t="shared" si="98"/>
        <v>159-ROLLAMIENTA</v>
      </c>
    </row>
    <row r="6295" spans="1:5" x14ac:dyDescent="0.3">
      <c r="A6295" s="12">
        <v>42</v>
      </c>
      <c r="B6295" s="14">
        <v>160</v>
      </c>
      <c r="C6295" s="12" t="s">
        <v>6414</v>
      </c>
      <c r="E6295" t="str">
        <f t="shared" si="98"/>
        <v>160-ROYO, EL</v>
      </c>
    </row>
    <row r="6296" spans="1:5" x14ac:dyDescent="0.3">
      <c r="A6296" s="12">
        <v>42</v>
      </c>
      <c r="B6296" s="14">
        <v>161</v>
      </c>
      <c r="C6296" s="12" t="s">
        <v>6415</v>
      </c>
      <c r="E6296" t="str">
        <f t="shared" si="98"/>
        <v>161-SALDUERO</v>
      </c>
    </row>
    <row r="6297" spans="1:5" x14ac:dyDescent="0.3">
      <c r="A6297" s="12">
        <v>42</v>
      </c>
      <c r="B6297" s="14">
        <v>162</v>
      </c>
      <c r="C6297" s="12" t="s">
        <v>6416</v>
      </c>
      <c r="E6297" t="str">
        <f t="shared" si="98"/>
        <v>162-SAN ESTEBAN DE GORMAZ</v>
      </c>
    </row>
    <row r="6298" spans="1:5" x14ac:dyDescent="0.3">
      <c r="A6298" s="12">
        <v>42</v>
      </c>
      <c r="B6298" s="14">
        <v>163</v>
      </c>
      <c r="C6298" s="12" t="s">
        <v>6417</v>
      </c>
      <c r="E6298" t="str">
        <f t="shared" si="98"/>
        <v>163-SAN FELICES</v>
      </c>
    </row>
    <row r="6299" spans="1:5" x14ac:dyDescent="0.3">
      <c r="A6299" s="12">
        <v>42</v>
      </c>
      <c r="B6299" s="14">
        <v>164</v>
      </c>
      <c r="C6299" s="12" t="s">
        <v>6418</v>
      </c>
      <c r="E6299" t="str">
        <f t="shared" si="98"/>
        <v>164-SAN LEONARDO DE YAG?</v>
      </c>
    </row>
    <row r="6300" spans="1:5" x14ac:dyDescent="0.3">
      <c r="A6300" s="12">
        <v>42</v>
      </c>
      <c r="B6300" s="14">
        <v>165</v>
      </c>
      <c r="C6300" s="12" t="s">
        <v>6419</v>
      </c>
      <c r="E6300" t="str">
        <f t="shared" si="98"/>
        <v>165-SAN PEDRO MANRIQUE</v>
      </c>
    </row>
    <row r="6301" spans="1:5" x14ac:dyDescent="0.3">
      <c r="A6301" s="12">
        <v>42</v>
      </c>
      <c r="B6301" s="14">
        <v>166</v>
      </c>
      <c r="C6301" s="12" t="s">
        <v>6420</v>
      </c>
      <c r="E6301" t="str">
        <f t="shared" si="98"/>
        <v>166-SANTA CRUZ DE YANGUAS</v>
      </c>
    </row>
    <row r="6302" spans="1:5" x14ac:dyDescent="0.3">
      <c r="A6302" s="12">
        <v>42</v>
      </c>
      <c r="B6302" s="14">
        <v>167</v>
      </c>
      <c r="C6302" s="12" t="s">
        <v>6421</v>
      </c>
      <c r="E6302" t="str">
        <f t="shared" si="98"/>
        <v>167-SANTA MARIA DE HUERTA</v>
      </c>
    </row>
    <row r="6303" spans="1:5" x14ac:dyDescent="0.3">
      <c r="A6303" s="12">
        <v>42</v>
      </c>
      <c r="B6303" s="14">
        <v>168</v>
      </c>
      <c r="C6303" s="12" t="s">
        <v>6422</v>
      </c>
      <c r="E6303" t="str">
        <f t="shared" si="98"/>
        <v>168-SANTA MARIA DE LAS HOYAS</v>
      </c>
    </row>
    <row r="6304" spans="1:5" x14ac:dyDescent="0.3">
      <c r="A6304" s="12">
        <v>42</v>
      </c>
      <c r="B6304" s="14">
        <v>171</v>
      </c>
      <c r="C6304" s="12" t="s">
        <v>6423</v>
      </c>
      <c r="E6304" t="str">
        <f t="shared" si="98"/>
        <v>171-SERON DE NAGIMA</v>
      </c>
    </row>
    <row r="6305" spans="1:5" x14ac:dyDescent="0.3">
      <c r="A6305" s="12">
        <v>42</v>
      </c>
      <c r="B6305" s="14">
        <v>172</v>
      </c>
      <c r="C6305" s="12" t="s">
        <v>6424</v>
      </c>
      <c r="E6305" t="str">
        <f t="shared" si="98"/>
        <v>172-SOLIEDRA</v>
      </c>
    </row>
    <row r="6306" spans="1:5" x14ac:dyDescent="0.3">
      <c r="A6306" s="12">
        <v>42</v>
      </c>
      <c r="B6306" s="14">
        <v>173</v>
      </c>
      <c r="C6306" s="12" t="s">
        <v>149</v>
      </c>
      <c r="E6306" t="str">
        <f t="shared" si="98"/>
        <v>173-SORIA</v>
      </c>
    </row>
    <row r="6307" spans="1:5" x14ac:dyDescent="0.3">
      <c r="A6307" s="12">
        <v>42</v>
      </c>
      <c r="B6307" s="14">
        <v>174</v>
      </c>
      <c r="C6307" s="12" t="s">
        <v>6425</v>
      </c>
      <c r="E6307" t="str">
        <f t="shared" si="98"/>
        <v>174-SOTILLO DEL RINCON</v>
      </c>
    </row>
    <row r="6308" spans="1:5" x14ac:dyDescent="0.3">
      <c r="A6308" s="12">
        <v>42</v>
      </c>
      <c r="B6308" s="14">
        <v>175</v>
      </c>
      <c r="C6308" s="12" t="s">
        <v>6426</v>
      </c>
      <c r="E6308" t="str">
        <f t="shared" si="98"/>
        <v>175-SUELLACABRAS</v>
      </c>
    </row>
    <row r="6309" spans="1:5" x14ac:dyDescent="0.3">
      <c r="A6309" s="12">
        <v>42</v>
      </c>
      <c r="B6309" s="14">
        <v>176</v>
      </c>
      <c r="C6309" s="12" t="s">
        <v>6427</v>
      </c>
      <c r="E6309" t="str">
        <f t="shared" si="98"/>
        <v>176-TAJAHUERCE</v>
      </c>
    </row>
    <row r="6310" spans="1:5" x14ac:dyDescent="0.3">
      <c r="A6310" s="12">
        <v>42</v>
      </c>
      <c r="B6310" s="14">
        <v>177</v>
      </c>
      <c r="C6310" s="12" t="s">
        <v>6428</v>
      </c>
      <c r="E6310" t="str">
        <f t="shared" si="98"/>
        <v>177-TAJUECO</v>
      </c>
    </row>
    <row r="6311" spans="1:5" x14ac:dyDescent="0.3">
      <c r="A6311" s="12">
        <v>42</v>
      </c>
      <c r="B6311" s="14">
        <v>178</v>
      </c>
      <c r="C6311" s="12" t="s">
        <v>6429</v>
      </c>
      <c r="E6311" t="str">
        <f t="shared" si="98"/>
        <v>178-TALVEILA</v>
      </c>
    </row>
    <row r="6312" spans="1:5" x14ac:dyDescent="0.3">
      <c r="A6312" s="12">
        <v>42</v>
      </c>
      <c r="B6312" s="14">
        <v>181</v>
      </c>
      <c r="C6312" s="12" t="s">
        <v>6430</v>
      </c>
      <c r="E6312" t="str">
        <f t="shared" si="98"/>
        <v>181-TARDELCUENDE</v>
      </c>
    </row>
    <row r="6313" spans="1:5" x14ac:dyDescent="0.3">
      <c r="A6313" s="12">
        <v>42</v>
      </c>
      <c r="B6313" s="14">
        <v>182</v>
      </c>
      <c r="C6313" s="12" t="s">
        <v>6431</v>
      </c>
      <c r="E6313" t="str">
        <f t="shared" si="98"/>
        <v>182-TARODA</v>
      </c>
    </row>
    <row r="6314" spans="1:5" x14ac:dyDescent="0.3">
      <c r="A6314" s="12">
        <v>42</v>
      </c>
      <c r="B6314" s="14">
        <v>183</v>
      </c>
      <c r="C6314" s="12" t="s">
        <v>6432</v>
      </c>
      <c r="E6314" t="str">
        <f t="shared" si="98"/>
        <v>183-TEJADO</v>
      </c>
    </row>
    <row r="6315" spans="1:5" x14ac:dyDescent="0.3">
      <c r="A6315" s="12">
        <v>42</v>
      </c>
      <c r="B6315" s="14">
        <v>184</v>
      </c>
      <c r="C6315" s="12" t="s">
        <v>6433</v>
      </c>
      <c r="E6315" t="str">
        <f t="shared" si="98"/>
        <v>184-TORLENGUA</v>
      </c>
    </row>
    <row r="6316" spans="1:5" x14ac:dyDescent="0.3">
      <c r="A6316" s="12">
        <v>42</v>
      </c>
      <c r="B6316" s="14">
        <v>185</v>
      </c>
      <c r="C6316" s="12" t="s">
        <v>6434</v>
      </c>
      <c r="E6316" t="str">
        <f t="shared" si="98"/>
        <v>185-TORREBLACOS</v>
      </c>
    </row>
    <row r="6317" spans="1:5" x14ac:dyDescent="0.3">
      <c r="A6317" s="12">
        <v>42</v>
      </c>
      <c r="B6317" s="14">
        <v>187</v>
      </c>
      <c r="C6317" s="12" t="s">
        <v>6435</v>
      </c>
      <c r="E6317" t="str">
        <f t="shared" si="98"/>
        <v>187-TORRUBIA DE SORIA</v>
      </c>
    </row>
    <row r="6318" spans="1:5" x14ac:dyDescent="0.3">
      <c r="A6318" s="12">
        <v>42</v>
      </c>
      <c r="B6318" s="14">
        <v>188</v>
      </c>
      <c r="C6318" s="12" t="s">
        <v>6436</v>
      </c>
      <c r="E6318" t="str">
        <f t="shared" si="98"/>
        <v>188-TREVAGO</v>
      </c>
    </row>
    <row r="6319" spans="1:5" x14ac:dyDescent="0.3">
      <c r="A6319" s="12">
        <v>42</v>
      </c>
      <c r="B6319" s="14">
        <v>189</v>
      </c>
      <c r="C6319" s="12" t="s">
        <v>6437</v>
      </c>
      <c r="E6319" t="str">
        <f t="shared" si="98"/>
        <v>189-UCERO</v>
      </c>
    </row>
    <row r="6320" spans="1:5" x14ac:dyDescent="0.3">
      <c r="A6320" s="12">
        <v>42</v>
      </c>
      <c r="B6320" s="14">
        <v>190</v>
      </c>
      <c r="C6320" s="12" t="s">
        <v>6438</v>
      </c>
      <c r="E6320" t="str">
        <f t="shared" si="98"/>
        <v>190-VADILLO</v>
      </c>
    </row>
    <row r="6321" spans="1:5" x14ac:dyDescent="0.3">
      <c r="A6321" s="12">
        <v>42</v>
      </c>
      <c r="B6321" s="14">
        <v>191</v>
      </c>
      <c r="C6321" s="12" t="s">
        <v>6439</v>
      </c>
      <c r="E6321" t="str">
        <f t="shared" si="98"/>
        <v>191-VALDEAVELLANO DE TERA</v>
      </c>
    </row>
    <row r="6322" spans="1:5" x14ac:dyDescent="0.3">
      <c r="A6322" s="12">
        <v>42</v>
      </c>
      <c r="B6322" s="14">
        <v>192</v>
      </c>
      <c r="C6322" s="12" t="s">
        <v>6440</v>
      </c>
      <c r="E6322" t="str">
        <f t="shared" si="98"/>
        <v>192-VALDEGEÑA</v>
      </c>
    </row>
    <row r="6323" spans="1:5" x14ac:dyDescent="0.3">
      <c r="A6323" s="12">
        <v>42</v>
      </c>
      <c r="B6323" s="14">
        <v>193</v>
      </c>
      <c r="C6323" s="12" t="s">
        <v>6441</v>
      </c>
      <c r="E6323" t="str">
        <f t="shared" si="98"/>
        <v>193-VALDELAGUA DEL CERRO</v>
      </c>
    </row>
    <row r="6324" spans="1:5" x14ac:dyDescent="0.3">
      <c r="A6324" s="12">
        <v>42</v>
      </c>
      <c r="B6324" s="14">
        <v>194</v>
      </c>
      <c r="C6324" s="12" t="s">
        <v>6442</v>
      </c>
      <c r="E6324" t="str">
        <f t="shared" si="98"/>
        <v>194-VALDEMALUQUE</v>
      </c>
    </row>
    <row r="6325" spans="1:5" x14ac:dyDescent="0.3">
      <c r="A6325" s="12">
        <v>42</v>
      </c>
      <c r="B6325" s="14">
        <v>195</v>
      </c>
      <c r="C6325" s="12" t="s">
        <v>6443</v>
      </c>
      <c r="E6325" t="str">
        <f t="shared" si="98"/>
        <v>195-VALDENEBRO</v>
      </c>
    </row>
    <row r="6326" spans="1:5" x14ac:dyDescent="0.3">
      <c r="A6326" s="12">
        <v>42</v>
      </c>
      <c r="B6326" s="14">
        <v>196</v>
      </c>
      <c r="C6326" s="12" t="s">
        <v>6444</v>
      </c>
      <c r="E6326" t="str">
        <f t="shared" si="98"/>
        <v>196-VALDEPRADO</v>
      </c>
    </row>
    <row r="6327" spans="1:5" x14ac:dyDescent="0.3">
      <c r="A6327" s="12">
        <v>42</v>
      </c>
      <c r="B6327" s="14">
        <v>197</v>
      </c>
      <c r="C6327" s="12" t="s">
        <v>6445</v>
      </c>
      <c r="E6327" t="str">
        <f t="shared" si="98"/>
        <v>197-VALDERRODILLA</v>
      </c>
    </row>
    <row r="6328" spans="1:5" x14ac:dyDescent="0.3">
      <c r="A6328" s="12">
        <v>42</v>
      </c>
      <c r="B6328" s="14">
        <v>198</v>
      </c>
      <c r="C6328" s="12" t="s">
        <v>6446</v>
      </c>
      <c r="E6328" t="str">
        <f t="shared" si="98"/>
        <v>198-VALTAJEROS</v>
      </c>
    </row>
    <row r="6329" spans="1:5" x14ac:dyDescent="0.3">
      <c r="A6329" s="12">
        <v>42</v>
      </c>
      <c r="B6329" s="14">
        <v>200</v>
      </c>
      <c r="C6329" s="12" t="s">
        <v>6447</v>
      </c>
      <c r="E6329" t="str">
        <f t="shared" si="98"/>
        <v>200-VELAMAZAN</v>
      </c>
    </row>
    <row r="6330" spans="1:5" x14ac:dyDescent="0.3">
      <c r="A6330" s="12">
        <v>42</v>
      </c>
      <c r="B6330" s="14">
        <v>201</v>
      </c>
      <c r="C6330" s="12" t="s">
        <v>6448</v>
      </c>
      <c r="E6330" t="str">
        <f t="shared" si="98"/>
        <v>201-VELILLA DE LA SIERRA</v>
      </c>
    </row>
    <row r="6331" spans="1:5" x14ac:dyDescent="0.3">
      <c r="A6331" s="12">
        <v>42</v>
      </c>
      <c r="B6331" s="14">
        <v>202</v>
      </c>
      <c r="C6331" s="12" t="s">
        <v>6449</v>
      </c>
      <c r="E6331" t="str">
        <f t="shared" si="98"/>
        <v>202-VELILLA DE LOS AJOS</v>
      </c>
    </row>
    <row r="6332" spans="1:5" x14ac:dyDescent="0.3">
      <c r="A6332" s="12">
        <v>42</v>
      </c>
      <c r="B6332" s="14">
        <v>204</v>
      </c>
      <c r="C6332" s="12" t="s">
        <v>6450</v>
      </c>
      <c r="E6332" t="str">
        <f t="shared" si="98"/>
        <v>204-VIANA DE DUERO</v>
      </c>
    </row>
    <row r="6333" spans="1:5" x14ac:dyDescent="0.3">
      <c r="A6333" s="12">
        <v>42</v>
      </c>
      <c r="B6333" s="14">
        <v>205</v>
      </c>
      <c r="C6333" s="12" t="s">
        <v>6451</v>
      </c>
      <c r="E6333" t="str">
        <f t="shared" si="98"/>
        <v>205-VILLACIERVOS</v>
      </c>
    </row>
    <row r="6334" spans="1:5" x14ac:dyDescent="0.3">
      <c r="A6334" s="12">
        <v>42</v>
      </c>
      <c r="B6334" s="14">
        <v>206</v>
      </c>
      <c r="C6334" s="12" t="s">
        <v>6452</v>
      </c>
      <c r="E6334" t="str">
        <f t="shared" si="98"/>
        <v>206-VILLANUEVA DE GORMAZ</v>
      </c>
    </row>
    <row r="6335" spans="1:5" x14ac:dyDescent="0.3">
      <c r="A6335" s="12">
        <v>42</v>
      </c>
      <c r="B6335" s="14">
        <v>207</v>
      </c>
      <c r="C6335" s="12" t="s">
        <v>6453</v>
      </c>
      <c r="E6335" t="str">
        <f t="shared" si="98"/>
        <v>207-VILLAR DEL ALA</v>
      </c>
    </row>
    <row r="6336" spans="1:5" x14ac:dyDescent="0.3">
      <c r="A6336" s="12">
        <v>42</v>
      </c>
      <c r="B6336" s="14">
        <v>208</v>
      </c>
      <c r="C6336" s="12" t="s">
        <v>6454</v>
      </c>
      <c r="E6336" t="str">
        <f t="shared" si="98"/>
        <v>208-VILLAR DEL CAMPO</v>
      </c>
    </row>
    <row r="6337" spans="1:5" x14ac:dyDescent="0.3">
      <c r="A6337" s="12">
        <v>42</v>
      </c>
      <c r="B6337" s="14">
        <v>209</v>
      </c>
      <c r="C6337" s="12" t="s">
        <v>6455</v>
      </c>
      <c r="E6337" t="str">
        <f t="shared" si="98"/>
        <v>209-VILLAR DEL RIO</v>
      </c>
    </row>
    <row r="6338" spans="1:5" x14ac:dyDescent="0.3">
      <c r="A6338" s="12">
        <v>42</v>
      </c>
      <c r="B6338" s="14">
        <v>211</v>
      </c>
      <c r="C6338" s="12" t="s">
        <v>6456</v>
      </c>
      <c r="E6338" t="str">
        <f t="shared" si="98"/>
        <v>211-VILLARES DE SORIA, LOS</v>
      </c>
    </row>
    <row r="6339" spans="1:5" x14ac:dyDescent="0.3">
      <c r="A6339" s="12">
        <v>42</v>
      </c>
      <c r="B6339" s="14">
        <v>212</v>
      </c>
      <c r="C6339" s="12" t="s">
        <v>6457</v>
      </c>
      <c r="E6339" t="str">
        <f t="shared" ref="E6339:E6402" si="99">CONCATENATE(B6339,"-",C6339)</f>
        <v>212-VILLASAYAS</v>
      </c>
    </row>
    <row r="6340" spans="1:5" x14ac:dyDescent="0.3">
      <c r="A6340" s="12">
        <v>42</v>
      </c>
      <c r="B6340" s="14">
        <v>213</v>
      </c>
      <c r="C6340" s="12" t="s">
        <v>6458</v>
      </c>
      <c r="E6340" t="str">
        <f t="shared" si="99"/>
        <v>213-VILLASECA DE ARCIEL</v>
      </c>
    </row>
    <row r="6341" spans="1:5" x14ac:dyDescent="0.3">
      <c r="A6341" s="12">
        <v>42</v>
      </c>
      <c r="B6341" s="14">
        <v>215</v>
      </c>
      <c r="C6341" s="12" t="s">
        <v>6459</v>
      </c>
      <c r="E6341" t="str">
        <f t="shared" si="99"/>
        <v>215-VINUESA</v>
      </c>
    </row>
    <row r="6342" spans="1:5" x14ac:dyDescent="0.3">
      <c r="A6342" s="12">
        <v>42</v>
      </c>
      <c r="B6342" s="14">
        <v>216</v>
      </c>
      <c r="C6342" s="12" t="s">
        <v>6460</v>
      </c>
      <c r="E6342" t="str">
        <f t="shared" si="99"/>
        <v>216-VIZMANOS</v>
      </c>
    </row>
    <row r="6343" spans="1:5" x14ac:dyDescent="0.3">
      <c r="A6343" s="12">
        <v>42</v>
      </c>
      <c r="B6343" s="14">
        <v>217</v>
      </c>
      <c r="C6343" s="12" t="s">
        <v>6461</v>
      </c>
      <c r="E6343" t="str">
        <f t="shared" si="99"/>
        <v>217-VOZMEDIANO</v>
      </c>
    </row>
    <row r="6344" spans="1:5" x14ac:dyDescent="0.3">
      <c r="A6344" s="12">
        <v>42</v>
      </c>
      <c r="B6344" s="14">
        <v>218</v>
      </c>
      <c r="C6344" s="12" t="s">
        <v>6462</v>
      </c>
      <c r="E6344" t="str">
        <f t="shared" si="99"/>
        <v>218-YANGUAS</v>
      </c>
    </row>
    <row r="6345" spans="1:5" x14ac:dyDescent="0.3">
      <c r="A6345" s="12">
        <v>42</v>
      </c>
      <c r="B6345" s="14">
        <v>219</v>
      </c>
      <c r="C6345" s="12" t="s">
        <v>6463</v>
      </c>
      <c r="E6345" t="str">
        <f t="shared" si="99"/>
        <v>219-YELO</v>
      </c>
    </row>
    <row r="6346" spans="1:5" x14ac:dyDescent="0.3">
      <c r="A6346" s="12">
        <v>43</v>
      </c>
      <c r="B6346" s="14">
        <v>1</v>
      </c>
      <c r="C6346" s="12" t="s">
        <v>6464</v>
      </c>
      <c r="E6346" t="str">
        <f t="shared" si="99"/>
        <v>1-AIGUAMURCIA</v>
      </c>
    </row>
    <row r="6347" spans="1:5" x14ac:dyDescent="0.3">
      <c r="A6347" s="12">
        <v>43</v>
      </c>
      <c r="B6347" s="14">
        <v>2</v>
      </c>
      <c r="C6347" s="12" t="s">
        <v>6465</v>
      </c>
      <c r="E6347" t="str">
        <f t="shared" si="99"/>
        <v>2-ALBINYANA</v>
      </c>
    </row>
    <row r="6348" spans="1:5" x14ac:dyDescent="0.3">
      <c r="A6348" s="12">
        <v>43</v>
      </c>
      <c r="B6348" s="14">
        <v>3</v>
      </c>
      <c r="C6348" s="12" t="s">
        <v>6466</v>
      </c>
      <c r="E6348" t="str">
        <f t="shared" si="99"/>
        <v>3-ALBIOL, L'</v>
      </c>
    </row>
    <row r="6349" spans="1:5" x14ac:dyDescent="0.3">
      <c r="A6349" s="12">
        <v>43</v>
      </c>
      <c r="B6349" s="14">
        <v>4</v>
      </c>
      <c r="C6349" s="12" t="s">
        <v>6467</v>
      </c>
      <c r="E6349" t="str">
        <f t="shared" si="99"/>
        <v>4-ALCANAR</v>
      </c>
    </row>
    <row r="6350" spans="1:5" x14ac:dyDescent="0.3">
      <c r="A6350" s="12">
        <v>43</v>
      </c>
      <c r="B6350" s="14">
        <v>5</v>
      </c>
      <c r="C6350" s="12" t="s">
        <v>6468</v>
      </c>
      <c r="E6350" t="str">
        <f t="shared" si="99"/>
        <v>5-ALCOVER</v>
      </c>
    </row>
    <row r="6351" spans="1:5" x14ac:dyDescent="0.3">
      <c r="A6351" s="12">
        <v>43</v>
      </c>
      <c r="B6351" s="14">
        <v>6</v>
      </c>
      <c r="C6351" s="12" t="s">
        <v>6469</v>
      </c>
      <c r="E6351" t="str">
        <f t="shared" si="99"/>
        <v>6-ALDOVER</v>
      </c>
    </row>
    <row r="6352" spans="1:5" x14ac:dyDescent="0.3">
      <c r="A6352" s="12">
        <v>43</v>
      </c>
      <c r="B6352" s="14">
        <v>7</v>
      </c>
      <c r="C6352" s="12" t="s">
        <v>6470</v>
      </c>
      <c r="E6352" t="str">
        <f t="shared" si="99"/>
        <v>7-ALEIXAR, L'</v>
      </c>
    </row>
    <row r="6353" spans="1:5" x14ac:dyDescent="0.3">
      <c r="A6353" s="12">
        <v>43</v>
      </c>
      <c r="B6353" s="14">
        <v>8</v>
      </c>
      <c r="C6353" s="12" t="s">
        <v>6471</v>
      </c>
      <c r="E6353" t="str">
        <f t="shared" si="99"/>
        <v>8-ALFARA DE CARLES</v>
      </c>
    </row>
    <row r="6354" spans="1:5" x14ac:dyDescent="0.3">
      <c r="A6354" s="12">
        <v>43</v>
      </c>
      <c r="B6354" s="14">
        <v>9</v>
      </c>
      <c r="C6354" s="12" t="s">
        <v>6472</v>
      </c>
      <c r="E6354" t="str">
        <f t="shared" si="99"/>
        <v>9-ALFORJA</v>
      </c>
    </row>
    <row r="6355" spans="1:5" x14ac:dyDescent="0.3">
      <c r="A6355" s="12">
        <v>43</v>
      </c>
      <c r="B6355" s="14">
        <v>10</v>
      </c>
      <c r="C6355" s="12" t="s">
        <v>6473</v>
      </c>
      <c r="E6355" t="str">
        <f t="shared" si="99"/>
        <v>10-ALIO</v>
      </c>
    </row>
    <row r="6356" spans="1:5" x14ac:dyDescent="0.3">
      <c r="A6356" s="12">
        <v>43</v>
      </c>
      <c r="B6356" s="14">
        <v>11</v>
      </c>
      <c r="C6356" s="12" t="s">
        <v>6474</v>
      </c>
      <c r="E6356" t="str">
        <f t="shared" si="99"/>
        <v>11-ALMOSTER</v>
      </c>
    </row>
    <row r="6357" spans="1:5" x14ac:dyDescent="0.3">
      <c r="A6357" s="12">
        <v>43</v>
      </c>
      <c r="B6357" s="14">
        <v>12</v>
      </c>
      <c r="C6357" s="12" t="s">
        <v>6475</v>
      </c>
      <c r="E6357" t="str">
        <f t="shared" si="99"/>
        <v>12-ALTAFULLA</v>
      </c>
    </row>
    <row r="6358" spans="1:5" x14ac:dyDescent="0.3">
      <c r="A6358" s="12">
        <v>43</v>
      </c>
      <c r="B6358" s="14">
        <v>13</v>
      </c>
      <c r="C6358" s="12" t="s">
        <v>6476</v>
      </c>
      <c r="E6358" t="str">
        <f t="shared" si="99"/>
        <v>13-AMETLLA DE MAR, L'</v>
      </c>
    </row>
    <row r="6359" spans="1:5" x14ac:dyDescent="0.3">
      <c r="A6359" s="12">
        <v>43</v>
      </c>
      <c r="B6359" s="14">
        <v>14</v>
      </c>
      <c r="C6359" s="12" t="s">
        <v>6477</v>
      </c>
      <c r="E6359" t="str">
        <f t="shared" si="99"/>
        <v>14-AMPOSTA</v>
      </c>
    </row>
    <row r="6360" spans="1:5" x14ac:dyDescent="0.3">
      <c r="A6360" s="12">
        <v>43</v>
      </c>
      <c r="B6360" s="14">
        <v>15</v>
      </c>
      <c r="C6360" s="12" t="s">
        <v>6478</v>
      </c>
      <c r="E6360" t="str">
        <f t="shared" si="99"/>
        <v>15-ARBOLI</v>
      </c>
    </row>
    <row r="6361" spans="1:5" x14ac:dyDescent="0.3">
      <c r="A6361" s="12">
        <v>43</v>
      </c>
      <c r="B6361" s="14">
        <v>16</v>
      </c>
      <c r="C6361" s="12" t="s">
        <v>6479</v>
      </c>
      <c r="E6361" t="str">
        <f t="shared" si="99"/>
        <v>16-ARBO?, L'</v>
      </c>
    </row>
    <row r="6362" spans="1:5" x14ac:dyDescent="0.3">
      <c r="A6362" s="12">
        <v>43</v>
      </c>
      <c r="B6362" s="14">
        <v>17</v>
      </c>
      <c r="C6362" s="12" t="s">
        <v>6480</v>
      </c>
      <c r="E6362" t="str">
        <f t="shared" si="99"/>
        <v>17-ARGENTERA, L'</v>
      </c>
    </row>
    <row r="6363" spans="1:5" x14ac:dyDescent="0.3">
      <c r="A6363" s="12">
        <v>43</v>
      </c>
      <c r="B6363" s="14">
        <v>18</v>
      </c>
      <c r="C6363" s="12" t="s">
        <v>6481</v>
      </c>
      <c r="E6363" t="str">
        <f t="shared" si="99"/>
        <v>18-ARNES</v>
      </c>
    </row>
    <row r="6364" spans="1:5" x14ac:dyDescent="0.3">
      <c r="A6364" s="12">
        <v>43</v>
      </c>
      <c r="B6364" s="14">
        <v>19</v>
      </c>
      <c r="C6364" s="12" t="s">
        <v>6482</v>
      </c>
      <c r="E6364" t="str">
        <f t="shared" si="99"/>
        <v>19-ASCO</v>
      </c>
    </row>
    <row r="6365" spans="1:5" x14ac:dyDescent="0.3">
      <c r="A6365" s="12">
        <v>43</v>
      </c>
      <c r="B6365" s="14">
        <v>20</v>
      </c>
      <c r="C6365" s="12" t="s">
        <v>6483</v>
      </c>
      <c r="E6365" t="str">
        <f t="shared" si="99"/>
        <v>20-BANYERES DEL PENEDES</v>
      </c>
    </row>
    <row r="6366" spans="1:5" x14ac:dyDescent="0.3">
      <c r="A6366" s="12">
        <v>43</v>
      </c>
      <c r="B6366" s="14">
        <v>21</v>
      </c>
      <c r="C6366" s="12" t="s">
        <v>6484</v>
      </c>
      <c r="E6366" t="str">
        <f t="shared" si="99"/>
        <v>21-BARBERA DE LA CONCA</v>
      </c>
    </row>
    <row r="6367" spans="1:5" x14ac:dyDescent="0.3">
      <c r="A6367" s="12">
        <v>43</v>
      </c>
      <c r="B6367" s="14">
        <v>22</v>
      </c>
      <c r="C6367" s="12" t="s">
        <v>6485</v>
      </c>
      <c r="E6367" t="str">
        <f t="shared" si="99"/>
        <v>22-BATEA</v>
      </c>
    </row>
    <row r="6368" spans="1:5" x14ac:dyDescent="0.3">
      <c r="A6368" s="12">
        <v>43</v>
      </c>
      <c r="B6368" s="14">
        <v>23</v>
      </c>
      <c r="C6368" s="12" t="s">
        <v>6486</v>
      </c>
      <c r="E6368" t="str">
        <f t="shared" si="99"/>
        <v>23-BELLMUNT DEL PRIORAT</v>
      </c>
    </row>
    <row r="6369" spans="1:5" x14ac:dyDescent="0.3">
      <c r="A6369" s="12">
        <v>43</v>
      </c>
      <c r="B6369" s="14">
        <v>24</v>
      </c>
      <c r="C6369" s="12" t="s">
        <v>6487</v>
      </c>
      <c r="E6369" t="str">
        <f t="shared" si="99"/>
        <v>24-BELLVEI</v>
      </c>
    </row>
    <row r="6370" spans="1:5" x14ac:dyDescent="0.3">
      <c r="A6370" s="12">
        <v>43</v>
      </c>
      <c r="B6370" s="14">
        <v>25</v>
      </c>
      <c r="C6370" s="12" t="s">
        <v>6488</v>
      </c>
      <c r="E6370" t="str">
        <f t="shared" si="99"/>
        <v>25-BENIFALLET</v>
      </c>
    </row>
    <row r="6371" spans="1:5" x14ac:dyDescent="0.3">
      <c r="A6371" s="12">
        <v>43</v>
      </c>
      <c r="B6371" s="14">
        <v>26</v>
      </c>
      <c r="C6371" s="12" t="s">
        <v>6489</v>
      </c>
      <c r="E6371" t="str">
        <f t="shared" si="99"/>
        <v>26-BENISSANET</v>
      </c>
    </row>
    <row r="6372" spans="1:5" x14ac:dyDescent="0.3">
      <c r="A6372" s="12">
        <v>43</v>
      </c>
      <c r="B6372" s="14">
        <v>27</v>
      </c>
      <c r="C6372" s="12" t="s">
        <v>6490</v>
      </c>
      <c r="E6372" t="str">
        <f t="shared" si="99"/>
        <v>27-BISBAL DE FALSET, LA</v>
      </c>
    </row>
    <row r="6373" spans="1:5" x14ac:dyDescent="0.3">
      <c r="A6373" s="12">
        <v>43</v>
      </c>
      <c r="B6373" s="14">
        <v>28</v>
      </c>
      <c r="C6373" s="12" t="s">
        <v>6491</v>
      </c>
      <c r="E6373" t="str">
        <f t="shared" si="99"/>
        <v>28-BISBAL DEL PENEDES, LA</v>
      </c>
    </row>
    <row r="6374" spans="1:5" x14ac:dyDescent="0.3">
      <c r="A6374" s="12">
        <v>43</v>
      </c>
      <c r="B6374" s="14">
        <v>29</v>
      </c>
      <c r="C6374" s="12" t="s">
        <v>6492</v>
      </c>
      <c r="E6374" t="str">
        <f t="shared" si="99"/>
        <v>29-BLANCAFORT</v>
      </c>
    </row>
    <row r="6375" spans="1:5" x14ac:dyDescent="0.3">
      <c r="A6375" s="12">
        <v>43</v>
      </c>
      <c r="B6375" s="14">
        <v>30</v>
      </c>
      <c r="C6375" s="12" t="s">
        <v>6493</v>
      </c>
      <c r="E6375" t="str">
        <f t="shared" si="99"/>
        <v>30-BONASTRE</v>
      </c>
    </row>
    <row r="6376" spans="1:5" x14ac:dyDescent="0.3">
      <c r="A6376" s="12">
        <v>43</v>
      </c>
      <c r="B6376" s="14">
        <v>31</v>
      </c>
      <c r="C6376" s="12" t="s">
        <v>6494</v>
      </c>
      <c r="E6376" t="str">
        <f t="shared" si="99"/>
        <v>31-BORGES DEL CAMP, LES</v>
      </c>
    </row>
    <row r="6377" spans="1:5" x14ac:dyDescent="0.3">
      <c r="A6377" s="12">
        <v>43</v>
      </c>
      <c r="B6377" s="14">
        <v>32</v>
      </c>
      <c r="C6377" s="12" t="s">
        <v>6495</v>
      </c>
      <c r="E6377" t="str">
        <f t="shared" si="99"/>
        <v>32-BOT</v>
      </c>
    </row>
    <row r="6378" spans="1:5" x14ac:dyDescent="0.3">
      <c r="A6378" s="12">
        <v>43</v>
      </c>
      <c r="B6378" s="14">
        <v>33</v>
      </c>
      <c r="C6378" s="12" t="s">
        <v>6496</v>
      </c>
      <c r="E6378" t="str">
        <f t="shared" si="99"/>
        <v>33-BOTARELL</v>
      </c>
    </row>
    <row r="6379" spans="1:5" x14ac:dyDescent="0.3">
      <c r="A6379" s="12">
        <v>43</v>
      </c>
      <c r="B6379" s="14">
        <v>34</v>
      </c>
      <c r="C6379" s="12" t="s">
        <v>6497</v>
      </c>
      <c r="E6379" t="str">
        <f t="shared" si="99"/>
        <v>34-BRAFIM</v>
      </c>
    </row>
    <row r="6380" spans="1:5" x14ac:dyDescent="0.3">
      <c r="A6380" s="12">
        <v>43</v>
      </c>
      <c r="B6380" s="14">
        <v>35</v>
      </c>
      <c r="C6380" s="12" t="s">
        <v>6498</v>
      </c>
      <c r="E6380" t="str">
        <f t="shared" si="99"/>
        <v>35-CABACES</v>
      </c>
    </row>
    <row r="6381" spans="1:5" x14ac:dyDescent="0.3">
      <c r="A6381" s="12">
        <v>43</v>
      </c>
      <c r="B6381" s="14">
        <v>36</v>
      </c>
      <c r="C6381" s="12" t="s">
        <v>6499</v>
      </c>
      <c r="E6381" t="str">
        <f t="shared" si="99"/>
        <v>36-CABRA DEL CAMP</v>
      </c>
    </row>
    <row r="6382" spans="1:5" x14ac:dyDescent="0.3">
      <c r="A6382" s="12">
        <v>43</v>
      </c>
      <c r="B6382" s="14">
        <v>37</v>
      </c>
      <c r="C6382" s="12" t="s">
        <v>6500</v>
      </c>
      <c r="E6382" t="str">
        <f t="shared" si="99"/>
        <v>37-CALAFELL</v>
      </c>
    </row>
    <row r="6383" spans="1:5" x14ac:dyDescent="0.3">
      <c r="A6383" s="12">
        <v>43</v>
      </c>
      <c r="B6383" s="14">
        <v>38</v>
      </c>
      <c r="C6383" s="12" t="s">
        <v>6501</v>
      </c>
      <c r="E6383" t="str">
        <f t="shared" si="99"/>
        <v>38-CAMBRILS</v>
      </c>
    </row>
    <row r="6384" spans="1:5" x14ac:dyDescent="0.3">
      <c r="A6384" s="12">
        <v>43</v>
      </c>
      <c r="B6384" s="14">
        <v>39</v>
      </c>
      <c r="C6384" s="12" t="s">
        <v>6502</v>
      </c>
      <c r="E6384" t="str">
        <f t="shared" si="99"/>
        <v>39-CAPAFONTS</v>
      </c>
    </row>
    <row r="6385" spans="1:5" x14ac:dyDescent="0.3">
      <c r="A6385" s="12">
        <v>43</v>
      </c>
      <c r="B6385" s="14">
        <v>40</v>
      </c>
      <c r="C6385" s="12" t="s">
        <v>6503</v>
      </c>
      <c r="E6385" t="str">
        <f t="shared" si="99"/>
        <v>40-CAP?ANES</v>
      </c>
    </row>
    <row r="6386" spans="1:5" x14ac:dyDescent="0.3">
      <c r="A6386" s="12">
        <v>43</v>
      </c>
      <c r="B6386" s="14">
        <v>41</v>
      </c>
      <c r="C6386" s="12" t="s">
        <v>6504</v>
      </c>
      <c r="E6386" t="str">
        <f t="shared" si="99"/>
        <v>41-CASERES</v>
      </c>
    </row>
    <row r="6387" spans="1:5" x14ac:dyDescent="0.3">
      <c r="A6387" s="12">
        <v>43</v>
      </c>
      <c r="B6387" s="14">
        <v>42</v>
      </c>
      <c r="C6387" s="12" t="s">
        <v>6505</v>
      </c>
      <c r="E6387" t="str">
        <f t="shared" si="99"/>
        <v>42-CASTELLVELL DEL CAMP</v>
      </c>
    </row>
    <row r="6388" spans="1:5" x14ac:dyDescent="0.3">
      <c r="A6388" s="12">
        <v>43</v>
      </c>
      <c r="B6388" s="14">
        <v>43</v>
      </c>
      <c r="C6388" s="12" t="s">
        <v>6506</v>
      </c>
      <c r="E6388" t="str">
        <f t="shared" si="99"/>
        <v>43-CATLLAR, EL</v>
      </c>
    </row>
    <row r="6389" spans="1:5" x14ac:dyDescent="0.3">
      <c r="A6389" s="12">
        <v>43</v>
      </c>
      <c r="B6389" s="14">
        <v>44</v>
      </c>
      <c r="C6389" s="12" t="s">
        <v>6507</v>
      </c>
      <c r="E6389" t="str">
        <f t="shared" si="99"/>
        <v>44-SENIA, LA</v>
      </c>
    </row>
    <row r="6390" spans="1:5" x14ac:dyDescent="0.3">
      <c r="A6390" s="12">
        <v>43</v>
      </c>
      <c r="B6390" s="14">
        <v>45</v>
      </c>
      <c r="C6390" s="12" t="s">
        <v>6508</v>
      </c>
      <c r="E6390" t="str">
        <f t="shared" si="99"/>
        <v>45-COLLDEJOU</v>
      </c>
    </row>
    <row r="6391" spans="1:5" x14ac:dyDescent="0.3">
      <c r="A6391" s="12">
        <v>43</v>
      </c>
      <c r="B6391" s="14">
        <v>46</v>
      </c>
      <c r="C6391" s="12" t="s">
        <v>6509</v>
      </c>
      <c r="E6391" t="str">
        <f t="shared" si="99"/>
        <v>46-CONESA</v>
      </c>
    </row>
    <row r="6392" spans="1:5" x14ac:dyDescent="0.3">
      <c r="A6392" s="12">
        <v>43</v>
      </c>
      <c r="B6392" s="14">
        <v>47</v>
      </c>
      <c r="C6392" s="12" t="s">
        <v>6510</v>
      </c>
      <c r="E6392" t="str">
        <f t="shared" si="99"/>
        <v>47-CONSTANTI</v>
      </c>
    </row>
    <row r="6393" spans="1:5" x14ac:dyDescent="0.3">
      <c r="A6393" s="12">
        <v>43</v>
      </c>
      <c r="B6393" s="14">
        <v>48</v>
      </c>
      <c r="C6393" s="12" t="s">
        <v>6511</v>
      </c>
      <c r="E6393" t="str">
        <f t="shared" si="99"/>
        <v>48-CORBERA D'EBRE</v>
      </c>
    </row>
    <row r="6394" spans="1:5" x14ac:dyDescent="0.3">
      <c r="A6394" s="12">
        <v>43</v>
      </c>
      <c r="B6394" s="14">
        <v>49</v>
      </c>
      <c r="C6394" s="12" t="s">
        <v>6512</v>
      </c>
      <c r="E6394" t="str">
        <f t="shared" si="99"/>
        <v>49-CORNUDELLA DE MONTSANT</v>
      </c>
    </row>
    <row r="6395" spans="1:5" x14ac:dyDescent="0.3">
      <c r="A6395" s="12">
        <v>43</v>
      </c>
      <c r="B6395" s="14">
        <v>50</v>
      </c>
      <c r="C6395" s="12" t="s">
        <v>6513</v>
      </c>
      <c r="E6395" t="str">
        <f t="shared" si="99"/>
        <v>50-CREIXELL</v>
      </c>
    </row>
    <row r="6396" spans="1:5" x14ac:dyDescent="0.3">
      <c r="A6396" s="12">
        <v>43</v>
      </c>
      <c r="B6396" s="14">
        <v>51</v>
      </c>
      <c r="C6396" s="12" t="s">
        <v>6514</v>
      </c>
      <c r="E6396" t="str">
        <f t="shared" si="99"/>
        <v>51-CUNIT</v>
      </c>
    </row>
    <row r="6397" spans="1:5" x14ac:dyDescent="0.3">
      <c r="A6397" s="12">
        <v>43</v>
      </c>
      <c r="B6397" s="14">
        <v>52</v>
      </c>
      <c r="C6397" s="12" t="s">
        <v>6515</v>
      </c>
      <c r="E6397" t="str">
        <f t="shared" si="99"/>
        <v>52-XERTA</v>
      </c>
    </row>
    <row r="6398" spans="1:5" x14ac:dyDescent="0.3">
      <c r="A6398" s="12">
        <v>43</v>
      </c>
      <c r="B6398" s="14">
        <v>53</v>
      </c>
      <c r="C6398" s="12" t="s">
        <v>6516</v>
      </c>
      <c r="E6398" t="str">
        <f t="shared" si="99"/>
        <v>53-DUESAIG?S</v>
      </c>
    </row>
    <row r="6399" spans="1:5" x14ac:dyDescent="0.3">
      <c r="A6399" s="12">
        <v>43</v>
      </c>
      <c r="B6399" s="14">
        <v>54</v>
      </c>
      <c r="C6399" s="12" t="s">
        <v>6517</v>
      </c>
      <c r="E6399" t="str">
        <f t="shared" si="99"/>
        <v>54-ESPLUGA DE FRANCOLI, L'</v>
      </c>
    </row>
    <row r="6400" spans="1:5" x14ac:dyDescent="0.3">
      <c r="A6400" s="12">
        <v>43</v>
      </c>
      <c r="B6400" s="14">
        <v>55</v>
      </c>
      <c r="C6400" s="12" t="s">
        <v>6518</v>
      </c>
      <c r="E6400" t="str">
        <f t="shared" si="99"/>
        <v>55-FALSET</v>
      </c>
    </row>
    <row r="6401" spans="1:5" x14ac:dyDescent="0.3">
      <c r="A6401" s="12">
        <v>43</v>
      </c>
      <c r="B6401" s="14">
        <v>56</v>
      </c>
      <c r="C6401" s="12" t="s">
        <v>6519</v>
      </c>
      <c r="E6401" t="str">
        <f t="shared" si="99"/>
        <v>56-FATARELLA, LA</v>
      </c>
    </row>
    <row r="6402" spans="1:5" x14ac:dyDescent="0.3">
      <c r="A6402" s="12">
        <v>43</v>
      </c>
      <c r="B6402" s="14">
        <v>57</v>
      </c>
      <c r="C6402" s="12" t="s">
        <v>6520</v>
      </c>
      <c r="E6402" t="str">
        <f t="shared" si="99"/>
        <v>57-FEBRO, LA</v>
      </c>
    </row>
    <row r="6403" spans="1:5" x14ac:dyDescent="0.3">
      <c r="A6403" s="12">
        <v>43</v>
      </c>
      <c r="B6403" s="14">
        <v>58</v>
      </c>
      <c r="C6403" s="12" t="s">
        <v>6521</v>
      </c>
      <c r="E6403" t="str">
        <f t="shared" ref="E6403:E6466" si="100">CONCATENATE(B6403,"-",C6403)</f>
        <v>58-FIGUERA, LA</v>
      </c>
    </row>
    <row r="6404" spans="1:5" x14ac:dyDescent="0.3">
      <c r="A6404" s="12">
        <v>43</v>
      </c>
      <c r="B6404" s="14">
        <v>59</v>
      </c>
      <c r="C6404" s="12" t="s">
        <v>6522</v>
      </c>
      <c r="E6404" t="str">
        <f t="shared" si="100"/>
        <v>59-FIGUEROLA DEL CAMP</v>
      </c>
    </row>
    <row r="6405" spans="1:5" x14ac:dyDescent="0.3">
      <c r="A6405" s="12">
        <v>43</v>
      </c>
      <c r="B6405" s="14">
        <v>60</v>
      </c>
      <c r="C6405" s="12" t="s">
        <v>6523</v>
      </c>
      <c r="E6405" t="str">
        <f t="shared" si="100"/>
        <v>60-FLIX</v>
      </c>
    </row>
    <row r="6406" spans="1:5" x14ac:dyDescent="0.3">
      <c r="A6406" s="12">
        <v>43</v>
      </c>
      <c r="B6406" s="14">
        <v>61</v>
      </c>
      <c r="C6406" s="12" t="s">
        <v>6524</v>
      </c>
      <c r="E6406" t="str">
        <f t="shared" si="100"/>
        <v>61-FORES</v>
      </c>
    </row>
    <row r="6407" spans="1:5" x14ac:dyDescent="0.3">
      <c r="A6407" s="12">
        <v>43</v>
      </c>
      <c r="B6407" s="14">
        <v>62</v>
      </c>
      <c r="C6407" s="12" t="s">
        <v>6525</v>
      </c>
      <c r="E6407" t="str">
        <f t="shared" si="100"/>
        <v>62-FREGINALS</v>
      </c>
    </row>
    <row r="6408" spans="1:5" x14ac:dyDescent="0.3">
      <c r="A6408" s="12">
        <v>43</v>
      </c>
      <c r="B6408" s="14">
        <v>63</v>
      </c>
      <c r="C6408" s="12" t="s">
        <v>6526</v>
      </c>
      <c r="E6408" t="str">
        <f t="shared" si="100"/>
        <v>63-GALERA, LA</v>
      </c>
    </row>
    <row r="6409" spans="1:5" x14ac:dyDescent="0.3">
      <c r="A6409" s="12">
        <v>43</v>
      </c>
      <c r="B6409" s="14">
        <v>64</v>
      </c>
      <c r="C6409" s="12" t="s">
        <v>6527</v>
      </c>
      <c r="E6409" t="str">
        <f t="shared" si="100"/>
        <v>64-GANDESA</v>
      </c>
    </row>
    <row r="6410" spans="1:5" x14ac:dyDescent="0.3">
      <c r="A6410" s="12">
        <v>43</v>
      </c>
      <c r="B6410" s="14">
        <v>65</v>
      </c>
      <c r="C6410" s="12" t="s">
        <v>6528</v>
      </c>
      <c r="E6410" t="str">
        <f t="shared" si="100"/>
        <v>65-GARCIA</v>
      </c>
    </row>
    <row r="6411" spans="1:5" x14ac:dyDescent="0.3">
      <c r="A6411" s="12">
        <v>43</v>
      </c>
      <c r="B6411" s="14">
        <v>66</v>
      </c>
      <c r="C6411" s="12" t="s">
        <v>6529</v>
      </c>
      <c r="E6411" t="str">
        <f t="shared" si="100"/>
        <v>66-GARIDELLS, ELS</v>
      </c>
    </row>
    <row r="6412" spans="1:5" x14ac:dyDescent="0.3">
      <c r="A6412" s="12">
        <v>43</v>
      </c>
      <c r="B6412" s="14">
        <v>67</v>
      </c>
      <c r="C6412" s="12" t="s">
        <v>6530</v>
      </c>
      <c r="E6412" t="str">
        <f t="shared" si="100"/>
        <v>67-GINESTAR</v>
      </c>
    </row>
    <row r="6413" spans="1:5" x14ac:dyDescent="0.3">
      <c r="A6413" s="12">
        <v>43</v>
      </c>
      <c r="B6413" s="14">
        <v>68</v>
      </c>
      <c r="C6413" s="12" t="s">
        <v>6531</v>
      </c>
      <c r="E6413" t="str">
        <f t="shared" si="100"/>
        <v>68-GODALL</v>
      </c>
    </row>
    <row r="6414" spans="1:5" x14ac:dyDescent="0.3">
      <c r="A6414" s="12">
        <v>43</v>
      </c>
      <c r="B6414" s="14">
        <v>69</v>
      </c>
      <c r="C6414" s="12" t="s">
        <v>6532</v>
      </c>
      <c r="E6414" t="str">
        <f t="shared" si="100"/>
        <v>69-GRATALLOPS</v>
      </c>
    </row>
    <row r="6415" spans="1:5" x14ac:dyDescent="0.3">
      <c r="A6415" s="12">
        <v>43</v>
      </c>
      <c r="B6415" s="14">
        <v>70</v>
      </c>
      <c r="C6415" s="12" t="s">
        <v>6533</v>
      </c>
      <c r="E6415" t="str">
        <f t="shared" si="100"/>
        <v>70-GUIAMETS, ELS</v>
      </c>
    </row>
    <row r="6416" spans="1:5" x14ac:dyDescent="0.3">
      <c r="A6416" s="12">
        <v>43</v>
      </c>
      <c r="B6416" s="14">
        <v>71</v>
      </c>
      <c r="C6416" s="12" t="s">
        <v>6534</v>
      </c>
      <c r="E6416" t="str">
        <f t="shared" si="100"/>
        <v>71-HORTA DE SANT JOAN</v>
      </c>
    </row>
    <row r="6417" spans="1:5" x14ac:dyDescent="0.3">
      <c r="A6417" s="12">
        <v>43</v>
      </c>
      <c r="B6417" s="14">
        <v>72</v>
      </c>
      <c r="C6417" s="12" t="s">
        <v>6535</v>
      </c>
      <c r="E6417" t="str">
        <f t="shared" si="100"/>
        <v>72-LLOAR, EL</v>
      </c>
    </row>
    <row r="6418" spans="1:5" x14ac:dyDescent="0.3">
      <c r="A6418" s="12">
        <v>43</v>
      </c>
      <c r="B6418" s="14">
        <v>73</v>
      </c>
      <c r="C6418" s="12" t="s">
        <v>6536</v>
      </c>
      <c r="E6418" t="str">
        <f t="shared" si="100"/>
        <v>73-LLORAC</v>
      </c>
    </row>
    <row r="6419" spans="1:5" x14ac:dyDescent="0.3">
      <c r="A6419" s="12">
        <v>43</v>
      </c>
      <c r="B6419" s="14">
        <v>74</v>
      </c>
      <c r="C6419" s="12" t="s">
        <v>6537</v>
      </c>
      <c r="E6419" t="str">
        <f t="shared" si="100"/>
        <v>74-LLOREN? DEL PENEDES</v>
      </c>
    </row>
    <row r="6420" spans="1:5" x14ac:dyDescent="0.3">
      <c r="A6420" s="12">
        <v>43</v>
      </c>
      <c r="B6420" s="14">
        <v>75</v>
      </c>
      <c r="C6420" s="12" t="s">
        <v>6538</v>
      </c>
      <c r="E6420" t="str">
        <f t="shared" si="100"/>
        <v>75-MARGALEF</v>
      </c>
    </row>
    <row r="6421" spans="1:5" x14ac:dyDescent="0.3">
      <c r="A6421" s="12">
        <v>43</v>
      </c>
      <c r="B6421" s="14">
        <v>76</v>
      </c>
      <c r="C6421" s="12" t="s">
        <v>6539</v>
      </c>
      <c r="E6421" t="str">
        <f t="shared" si="100"/>
        <v>76-MAR?A</v>
      </c>
    </row>
    <row r="6422" spans="1:5" x14ac:dyDescent="0.3">
      <c r="A6422" s="12">
        <v>43</v>
      </c>
      <c r="B6422" s="14">
        <v>77</v>
      </c>
      <c r="C6422" s="12" t="s">
        <v>6540</v>
      </c>
      <c r="E6422" t="str">
        <f t="shared" si="100"/>
        <v>77-MAS DE BARBERANS</v>
      </c>
    </row>
    <row r="6423" spans="1:5" x14ac:dyDescent="0.3">
      <c r="A6423" s="12">
        <v>43</v>
      </c>
      <c r="B6423" s="14">
        <v>78</v>
      </c>
      <c r="C6423" s="12" t="s">
        <v>6541</v>
      </c>
      <c r="E6423" t="str">
        <f t="shared" si="100"/>
        <v>78-MASDENVERGE</v>
      </c>
    </row>
    <row r="6424" spans="1:5" x14ac:dyDescent="0.3">
      <c r="A6424" s="12">
        <v>43</v>
      </c>
      <c r="B6424" s="14">
        <v>79</v>
      </c>
      <c r="C6424" s="12" t="s">
        <v>6542</v>
      </c>
      <c r="E6424" t="str">
        <f t="shared" si="100"/>
        <v>79-MASLLOREN?</v>
      </c>
    </row>
    <row r="6425" spans="1:5" x14ac:dyDescent="0.3">
      <c r="A6425" s="12">
        <v>43</v>
      </c>
      <c r="B6425" s="14">
        <v>80</v>
      </c>
      <c r="C6425" s="12" t="s">
        <v>6543</v>
      </c>
      <c r="E6425" t="str">
        <f t="shared" si="100"/>
        <v>80-MASO, LA</v>
      </c>
    </row>
    <row r="6426" spans="1:5" x14ac:dyDescent="0.3">
      <c r="A6426" s="12">
        <v>43</v>
      </c>
      <c r="B6426" s="14">
        <v>81</v>
      </c>
      <c r="C6426" s="12" t="s">
        <v>6544</v>
      </c>
      <c r="E6426" t="str">
        <f t="shared" si="100"/>
        <v>81-MASPUJOLS</v>
      </c>
    </row>
    <row r="6427" spans="1:5" x14ac:dyDescent="0.3">
      <c r="A6427" s="12">
        <v>43</v>
      </c>
      <c r="B6427" s="14">
        <v>82</v>
      </c>
      <c r="C6427" s="12" t="s">
        <v>6545</v>
      </c>
      <c r="E6427" t="str">
        <f t="shared" si="100"/>
        <v>82-MASROIG, EL</v>
      </c>
    </row>
    <row r="6428" spans="1:5" x14ac:dyDescent="0.3">
      <c r="A6428" s="12">
        <v>43</v>
      </c>
      <c r="B6428" s="14">
        <v>83</v>
      </c>
      <c r="C6428" s="12" t="s">
        <v>6546</v>
      </c>
      <c r="E6428" t="str">
        <f t="shared" si="100"/>
        <v>83-MILA, EL</v>
      </c>
    </row>
    <row r="6429" spans="1:5" x14ac:dyDescent="0.3">
      <c r="A6429" s="12">
        <v>43</v>
      </c>
      <c r="B6429" s="14">
        <v>84</v>
      </c>
      <c r="C6429" s="12" t="s">
        <v>6547</v>
      </c>
      <c r="E6429" t="str">
        <f t="shared" si="100"/>
        <v>84-MIRAVET</v>
      </c>
    </row>
    <row r="6430" spans="1:5" x14ac:dyDescent="0.3">
      <c r="A6430" s="12">
        <v>43</v>
      </c>
      <c r="B6430" s="14">
        <v>85</v>
      </c>
      <c r="C6430" s="12" t="s">
        <v>4496</v>
      </c>
      <c r="E6430" t="str">
        <f t="shared" si="100"/>
        <v>85-MOLAR, EL</v>
      </c>
    </row>
    <row r="6431" spans="1:5" x14ac:dyDescent="0.3">
      <c r="A6431" s="12">
        <v>43</v>
      </c>
      <c r="B6431" s="14">
        <v>86</v>
      </c>
      <c r="C6431" s="12" t="s">
        <v>6548</v>
      </c>
      <c r="E6431" t="str">
        <f t="shared" si="100"/>
        <v>86-MONTBLANC</v>
      </c>
    </row>
    <row r="6432" spans="1:5" x14ac:dyDescent="0.3">
      <c r="A6432" s="12">
        <v>43</v>
      </c>
      <c r="B6432" s="14">
        <v>88</v>
      </c>
      <c r="C6432" s="12" t="s">
        <v>6549</v>
      </c>
      <c r="E6432" t="str">
        <f t="shared" si="100"/>
        <v>88-MONTBRIO DEL CAMP</v>
      </c>
    </row>
    <row r="6433" spans="1:5" x14ac:dyDescent="0.3">
      <c r="A6433" s="12">
        <v>43</v>
      </c>
      <c r="B6433" s="14">
        <v>89</v>
      </c>
      <c r="C6433" s="12" t="s">
        <v>6550</v>
      </c>
      <c r="E6433" t="str">
        <f t="shared" si="100"/>
        <v>89-MONTFERRI</v>
      </c>
    </row>
    <row r="6434" spans="1:5" x14ac:dyDescent="0.3">
      <c r="A6434" s="12">
        <v>43</v>
      </c>
      <c r="B6434" s="14">
        <v>90</v>
      </c>
      <c r="C6434" s="12" t="s">
        <v>6551</v>
      </c>
      <c r="E6434" t="str">
        <f t="shared" si="100"/>
        <v>90-MONTMELL, EL</v>
      </c>
    </row>
    <row r="6435" spans="1:5" x14ac:dyDescent="0.3">
      <c r="A6435" s="12">
        <v>43</v>
      </c>
      <c r="B6435" s="14">
        <v>91</v>
      </c>
      <c r="C6435" s="12" t="s">
        <v>6552</v>
      </c>
      <c r="E6435" t="str">
        <f t="shared" si="100"/>
        <v>91-MONT-RAL</v>
      </c>
    </row>
    <row r="6436" spans="1:5" x14ac:dyDescent="0.3">
      <c r="A6436" s="12">
        <v>43</v>
      </c>
      <c r="B6436" s="14">
        <v>92</v>
      </c>
      <c r="C6436" s="12" t="s">
        <v>6553</v>
      </c>
      <c r="E6436" t="str">
        <f t="shared" si="100"/>
        <v>92-MONT-ROIG DEL CAMP</v>
      </c>
    </row>
    <row r="6437" spans="1:5" x14ac:dyDescent="0.3">
      <c r="A6437" s="12">
        <v>43</v>
      </c>
      <c r="B6437" s="14">
        <v>93</v>
      </c>
      <c r="C6437" s="12" t="s">
        <v>6554</v>
      </c>
      <c r="E6437" t="str">
        <f t="shared" si="100"/>
        <v>93-MORA D'EBRE</v>
      </c>
    </row>
    <row r="6438" spans="1:5" x14ac:dyDescent="0.3">
      <c r="A6438" s="12">
        <v>43</v>
      </c>
      <c r="B6438" s="14">
        <v>94</v>
      </c>
      <c r="C6438" s="12" t="s">
        <v>6555</v>
      </c>
      <c r="E6438" t="str">
        <f t="shared" si="100"/>
        <v>94-MORA LA NOVA</v>
      </c>
    </row>
    <row r="6439" spans="1:5" x14ac:dyDescent="0.3">
      <c r="A6439" s="12">
        <v>43</v>
      </c>
      <c r="B6439" s="14">
        <v>95</v>
      </c>
      <c r="C6439" s="12" t="s">
        <v>6556</v>
      </c>
      <c r="E6439" t="str">
        <f t="shared" si="100"/>
        <v>95-MORELL, EL</v>
      </c>
    </row>
    <row r="6440" spans="1:5" x14ac:dyDescent="0.3">
      <c r="A6440" s="12">
        <v>43</v>
      </c>
      <c r="B6440" s="14">
        <v>96</v>
      </c>
      <c r="C6440" s="12" t="s">
        <v>6557</v>
      </c>
      <c r="E6440" t="str">
        <f t="shared" si="100"/>
        <v>96-MORERA DE MONTSANT, LA</v>
      </c>
    </row>
    <row r="6441" spans="1:5" x14ac:dyDescent="0.3">
      <c r="A6441" s="12">
        <v>43</v>
      </c>
      <c r="B6441" s="14">
        <v>97</v>
      </c>
      <c r="C6441" s="12" t="s">
        <v>6558</v>
      </c>
      <c r="E6441" t="str">
        <f t="shared" si="100"/>
        <v>97-NOU DE GAIA, LA</v>
      </c>
    </row>
    <row r="6442" spans="1:5" x14ac:dyDescent="0.3">
      <c r="A6442" s="12">
        <v>43</v>
      </c>
      <c r="B6442" s="14">
        <v>98</v>
      </c>
      <c r="C6442" s="12" t="s">
        <v>6559</v>
      </c>
      <c r="E6442" t="str">
        <f t="shared" si="100"/>
        <v>98-NULLES</v>
      </c>
    </row>
    <row r="6443" spans="1:5" x14ac:dyDescent="0.3">
      <c r="A6443" s="12">
        <v>43</v>
      </c>
      <c r="B6443" s="14">
        <v>99</v>
      </c>
      <c r="C6443" s="12" t="s">
        <v>6560</v>
      </c>
      <c r="E6443" t="str">
        <f t="shared" si="100"/>
        <v>99-PALMA D'EBRE, LA</v>
      </c>
    </row>
    <row r="6444" spans="1:5" x14ac:dyDescent="0.3">
      <c r="A6444" s="12">
        <v>43</v>
      </c>
      <c r="B6444" s="14">
        <v>100</v>
      </c>
      <c r="C6444" s="12" t="s">
        <v>6561</v>
      </c>
      <c r="E6444" t="str">
        <f t="shared" si="100"/>
        <v>100-PALLARESOS, ELS</v>
      </c>
    </row>
    <row r="6445" spans="1:5" x14ac:dyDescent="0.3">
      <c r="A6445" s="12">
        <v>43</v>
      </c>
      <c r="B6445" s="14">
        <v>101</v>
      </c>
      <c r="C6445" s="12" t="s">
        <v>6562</v>
      </c>
      <c r="E6445" t="str">
        <f t="shared" si="100"/>
        <v>101-PASSANANT</v>
      </c>
    </row>
    <row r="6446" spans="1:5" x14ac:dyDescent="0.3">
      <c r="A6446" s="12">
        <v>43</v>
      </c>
      <c r="B6446" s="14">
        <v>102</v>
      </c>
      <c r="C6446" s="12" t="s">
        <v>6563</v>
      </c>
      <c r="E6446" t="str">
        <f t="shared" si="100"/>
        <v>102-PA?S</v>
      </c>
    </row>
    <row r="6447" spans="1:5" x14ac:dyDescent="0.3">
      <c r="A6447" s="12">
        <v>43</v>
      </c>
      <c r="B6447" s="14">
        <v>103</v>
      </c>
      <c r="C6447" s="12" t="s">
        <v>6564</v>
      </c>
      <c r="E6447" t="str">
        <f t="shared" si="100"/>
        <v>103-PERAFORT</v>
      </c>
    </row>
    <row r="6448" spans="1:5" x14ac:dyDescent="0.3">
      <c r="A6448" s="12">
        <v>43</v>
      </c>
      <c r="B6448" s="14">
        <v>104</v>
      </c>
      <c r="C6448" s="12" t="s">
        <v>6565</v>
      </c>
      <c r="E6448" t="str">
        <f t="shared" si="100"/>
        <v>104-PERELLO, EL</v>
      </c>
    </row>
    <row r="6449" spans="1:5" x14ac:dyDescent="0.3">
      <c r="A6449" s="12">
        <v>43</v>
      </c>
      <c r="B6449" s="14">
        <v>105</v>
      </c>
      <c r="C6449" s="12" t="s">
        <v>6566</v>
      </c>
      <c r="E6449" t="str">
        <f t="shared" si="100"/>
        <v>105-PILES, LES</v>
      </c>
    </row>
    <row r="6450" spans="1:5" x14ac:dyDescent="0.3">
      <c r="A6450" s="12">
        <v>43</v>
      </c>
      <c r="B6450" s="14">
        <v>106</v>
      </c>
      <c r="C6450" s="12" t="s">
        <v>6567</v>
      </c>
      <c r="E6450" t="str">
        <f t="shared" si="100"/>
        <v>106-PINELL DE BRAI, EL</v>
      </c>
    </row>
    <row r="6451" spans="1:5" x14ac:dyDescent="0.3">
      <c r="A6451" s="12">
        <v>43</v>
      </c>
      <c r="B6451" s="14">
        <v>107</v>
      </c>
      <c r="C6451" s="12" t="s">
        <v>6568</v>
      </c>
      <c r="E6451" t="str">
        <f t="shared" si="100"/>
        <v>107-PIRA</v>
      </c>
    </row>
    <row r="6452" spans="1:5" x14ac:dyDescent="0.3">
      <c r="A6452" s="12">
        <v>43</v>
      </c>
      <c r="B6452" s="14">
        <v>108</v>
      </c>
      <c r="C6452" s="12" t="s">
        <v>6569</v>
      </c>
      <c r="E6452" t="str">
        <f t="shared" si="100"/>
        <v>108-PLA DE SANTA MARIA, EL</v>
      </c>
    </row>
    <row r="6453" spans="1:5" x14ac:dyDescent="0.3">
      <c r="A6453" s="12">
        <v>43</v>
      </c>
      <c r="B6453" s="14">
        <v>109</v>
      </c>
      <c r="C6453" s="12" t="s">
        <v>6570</v>
      </c>
      <c r="E6453" t="str">
        <f t="shared" si="100"/>
        <v>109-POBLA DE MAFUMET, LA</v>
      </c>
    </row>
    <row r="6454" spans="1:5" x14ac:dyDescent="0.3">
      <c r="A6454" s="12">
        <v>43</v>
      </c>
      <c r="B6454" s="14">
        <v>110</v>
      </c>
      <c r="C6454" s="12" t="s">
        <v>6571</v>
      </c>
      <c r="E6454" t="str">
        <f t="shared" si="100"/>
        <v>110-POBLA DE MASSALUCA, LA</v>
      </c>
    </row>
    <row r="6455" spans="1:5" x14ac:dyDescent="0.3">
      <c r="A6455" s="12">
        <v>43</v>
      </c>
      <c r="B6455" s="14">
        <v>111</v>
      </c>
      <c r="C6455" s="12" t="s">
        <v>6572</v>
      </c>
      <c r="E6455" t="str">
        <f t="shared" si="100"/>
        <v>111-POBLA DE MONTORNES, LA</v>
      </c>
    </row>
    <row r="6456" spans="1:5" x14ac:dyDescent="0.3">
      <c r="A6456" s="12">
        <v>43</v>
      </c>
      <c r="B6456" s="14">
        <v>112</v>
      </c>
      <c r="C6456" s="12" t="s">
        <v>6573</v>
      </c>
      <c r="E6456" t="str">
        <f t="shared" si="100"/>
        <v>112-POBOLEDA</v>
      </c>
    </row>
    <row r="6457" spans="1:5" x14ac:dyDescent="0.3">
      <c r="A6457" s="12">
        <v>43</v>
      </c>
      <c r="B6457" s="14">
        <v>113</v>
      </c>
      <c r="C6457" s="12" t="s">
        <v>6574</v>
      </c>
      <c r="E6457" t="str">
        <f t="shared" si="100"/>
        <v>113-PONT D'ARMENTERA, EL</v>
      </c>
    </row>
    <row r="6458" spans="1:5" x14ac:dyDescent="0.3">
      <c r="A6458" s="12">
        <v>43</v>
      </c>
      <c r="B6458" s="14">
        <v>114</v>
      </c>
      <c r="C6458" s="12" t="s">
        <v>6575</v>
      </c>
      <c r="E6458" t="str">
        <f t="shared" si="100"/>
        <v>114-PORRERA</v>
      </c>
    </row>
    <row r="6459" spans="1:5" x14ac:dyDescent="0.3">
      <c r="A6459" s="12">
        <v>43</v>
      </c>
      <c r="B6459" s="14">
        <v>115</v>
      </c>
      <c r="C6459" s="12" t="s">
        <v>6576</v>
      </c>
      <c r="E6459" t="str">
        <f t="shared" si="100"/>
        <v>115-PRADELL DE LA TEIXETA</v>
      </c>
    </row>
    <row r="6460" spans="1:5" x14ac:dyDescent="0.3">
      <c r="A6460" s="12">
        <v>43</v>
      </c>
      <c r="B6460" s="14">
        <v>116</v>
      </c>
      <c r="C6460" s="12" t="s">
        <v>6577</v>
      </c>
      <c r="E6460" t="str">
        <f t="shared" si="100"/>
        <v>116-PRADES</v>
      </c>
    </row>
    <row r="6461" spans="1:5" x14ac:dyDescent="0.3">
      <c r="A6461" s="12">
        <v>43</v>
      </c>
      <c r="B6461" s="14">
        <v>117</v>
      </c>
      <c r="C6461" s="12" t="s">
        <v>6578</v>
      </c>
      <c r="E6461" t="str">
        <f t="shared" si="100"/>
        <v>117-PRAT DE COMTE</v>
      </c>
    </row>
    <row r="6462" spans="1:5" x14ac:dyDescent="0.3">
      <c r="A6462" s="12">
        <v>43</v>
      </c>
      <c r="B6462" s="14">
        <v>118</v>
      </c>
      <c r="C6462" s="12" t="s">
        <v>6579</v>
      </c>
      <c r="E6462" t="str">
        <f t="shared" si="100"/>
        <v>118-PRATDIP</v>
      </c>
    </row>
    <row r="6463" spans="1:5" x14ac:dyDescent="0.3">
      <c r="A6463" s="12">
        <v>43</v>
      </c>
      <c r="B6463" s="14">
        <v>119</v>
      </c>
      <c r="C6463" s="12" t="s">
        <v>6580</v>
      </c>
      <c r="E6463" t="str">
        <f t="shared" si="100"/>
        <v>119-PUIGPELAT</v>
      </c>
    </row>
    <row r="6464" spans="1:5" x14ac:dyDescent="0.3">
      <c r="A6464" s="12">
        <v>43</v>
      </c>
      <c r="B6464" s="14">
        <v>120</v>
      </c>
      <c r="C6464" s="12" t="s">
        <v>6581</v>
      </c>
      <c r="E6464" t="str">
        <f t="shared" si="100"/>
        <v>120-QUEROL</v>
      </c>
    </row>
    <row r="6465" spans="1:5" x14ac:dyDescent="0.3">
      <c r="A6465" s="12">
        <v>43</v>
      </c>
      <c r="B6465" s="14">
        <v>121</v>
      </c>
      <c r="C6465" s="12" t="s">
        <v>6582</v>
      </c>
      <c r="E6465" t="str">
        <f t="shared" si="100"/>
        <v>121-RASQUERA</v>
      </c>
    </row>
    <row r="6466" spans="1:5" x14ac:dyDescent="0.3">
      <c r="A6466" s="12">
        <v>43</v>
      </c>
      <c r="B6466" s="14">
        <v>122</v>
      </c>
      <c r="C6466" s="12" t="s">
        <v>6583</v>
      </c>
      <c r="E6466" t="str">
        <f t="shared" si="100"/>
        <v>122-RENAU</v>
      </c>
    </row>
    <row r="6467" spans="1:5" x14ac:dyDescent="0.3">
      <c r="A6467" s="12">
        <v>43</v>
      </c>
      <c r="B6467" s="14">
        <v>123</v>
      </c>
      <c r="C6467" s="12" t="s">
        <v>6584</v>
      </c>
      <c r="E6467" t="str">
        <f t="shared" ref="E6467:E6530" si="101">CONCATENATE(B6467,"-",C6467)</f>
        <v>123-REUS</v>
      </c>
    </row>
    <row r="6468" spans="1:5" x14ac:dyDescent="0.3">
      <c r="A6468" s="12">
        <v>43</v>
      </c>
      <c r="B6468" s="14">
        <v>124</v>
      </c>
      <c r="C6468" s="12" t="s">
        <v>6585</v>
      </c>
      <c r="E6468" t="str">
        <f t="shared" si="101"/>
        <v>124-RIBA, LA</v>
      </c>
    </row>
    <row r="6469" spans="1:5" x14ac:dyDescent="0.3">
      <c r="A6469" s="12">
        <v>43</v>
      </c>
      <c r="B6469" s="14">
        <v>125</v>
      </c>
      <c r="C6469" s="12" t="s">
        <v>6586</v>
      </c>
      <c r="E6469" t="str">
        <f t="shared" si="101"/>
        <v>125-RIBA-ROJA D'EBRE</v>
      </c>
    </row>
    <row r="6470" spans="1:5" x14ac:dyDescent="0.3">
      <c r="A6470" s="12">
        <v>43</v>
      </c>
      <c r="B6470" s="14">
        <v>126</v>
      </c>
      <c r="C6470" s="12" t="s">
        <v>6587</v>
      </c>
      <c r="E6470" t="str">
        <f t="shared" si="101"/>
        <v>126-RIERA DE GAIA, LA</v>
      </c>
    </row>
    <row r="6471" spans="1:5" x14ac:dyDescent="0.3">
      <c r="A6471" s="12">
        <v>43</v>
      </c>
      <c r="B6471" s="14">
        <v>127</v>
      </c>
      <c r="C6471" s="12" t="s">
        <v>6588</v>
      </c>
      <c r="E6471" t="str">
        <f t="shared" si="101"/>
        <v>127-RIUDECANYES</v>
      </c>
    </row>
    <row r="6472" spans="1:5" x14ac:dyDescent="0.3">
      <c r="A6472" s="12">
        <v>43</v>
      </c>
      <c r="B6472" s="14">
        <v>128</v>
      </c>
      <c r="C6472" s="12" t="s">
        <v>6589</v>
      </c>
      <c r="E6472" t="str">
        <f t="shared" si="101"/>
        <v>128-RIUDECOLS</v>
      </c>
    </row>
    <row r="6473" spans="1:5" x14ac:dyDescent="0.3">
      <c r="A6473" s="12">
        <v>43</v>
      </c>
      <c r="B6473" s="14">
        <v>129</v>
      </c>
      <c r="C6473" s="12" t="s">
        <v>6590</v>
      </c>
      <c r="E6473" t="str">
        <f t="shared" si="101"/>
        <v>129-RIUDOMS</v>
      </c>
    </row>
    <row r="6474" spans="1:5" x14ac:dyDescent="0.3">
      <c r="A6474" s="12">
        <v>43</v>
      </c>
      <c r="B6474" s="14">
        <v>130</v>
      </c>
      <c r="C6474" s="12" t="s">
        <v>6591</v>
      </c>
      <c r="E6474" t="str">
        <f t="shared" si="101"/>
        <v>130-ROCAFORT DE QUERALT</v>
      </c>
    </row>
    <row r="6475" spans="1:5" x14ac:dyDescent="0.3">
      <c r="A6475" s="12">
        <v>43</v>
      </c>
      <c r="B6475" s="14">
        <v>131</v>
      </c>
      <c r="C6475" s="12" t="s">
        <v>6592</v>
      </c>
      <c r="E6475" t="str">
        <f t="shared" si="101"/>
        <v>131-RODA DE BARA</v>
      </c>
    </row>
    <row r="6476" spans="1:5" x14ac:dyDescent="0.3">
      <c r="A6476" s="12">
        <v>43</v>
      </c>
      <c r="B6476" s="14">
        <v>132</v>
      </c>
      <c r="C6476" s="12" t="s">
        <v>6593</v>
      </c>
      <c r="E6476" t="str">
        <f t="shared" si="101"/>
        <v>132-RODONYA</v>
      </c>
    </row>
    <row r="6477" spans="1:5" x14ac:dyDescent="0.3">
      <c r="A6477" s="12">
        <v>43</v>
      </c>
      <c r="B6477" s="14">
        <v>133</v>
      </c>
      <c r="C6477" s="12" t="s">
        <v>6594</v>
      </c>
      <c r="E6477" t="str">
        <f t="shared" si="101"/>
        <v>133-ROQUETES</v>
      </c>
    </row>
    <row r="6478" spans="1:5" x14ac:dyDescent="0.3">
      <c r="A6478" s="12">
        <v>43</v>
      </c>
      <c r="B6478" s="14">
        <v>134</v>
      </c>
      <c r="C6478" s="12" t="s">
        <v>6595</v>
      </c>
      <c r="E6478" t="str">
        <f t="shared" si="101"/>
        <v>134-ROURELL, EL</v>
      </c>
    </row>
    <row r="6479" spans="1:5" x14ac:dyDescent="0.3">
      <c r="A6479" s="12">
        <v>43</v>
      </c>
      <c r="B6479" s="14">
        <v>135</v>
      </c>
      <c r="C6479" s="12" t="s">
        <v>6596</v>
      </c>
      <c r="E6479" t="str">
        <f t="shared" si="101"/>
        <v>135-SALOMO</v>
      </c>
    </row>
    <row r="6480" spans="1:5" x14ac:dyDescent="0.3">
      <c r="A6480" s="12">
        <v>43</v>
      </c>
      <c r="B6480" s="14">
        <v>136</v>
      </c>
      <c r="C6480" s="12" t="s">
        <v>6597</v>
      </c>
      <c r="E6480" t="str">
        <f t="shared" si="101"/>
        <v>136-SANT CARLES DE LA RAPITA</v>
      </c>
    </row>
    <row r="6481" spans="1:5" x14ac:dyDescent="0.3">
      <c r="A6481" s="12">
        <v>43</v>
      </c>
      <c r="B6481" s="14">
        <v>137</v>
      </c>
      <c r="C6481" s="12" t="s">
        <v>6598</v>
      </c>
      <c r="E6481" t="str">
        <f t="shared" si="101"/>
        <v>137-SANT JAUME DELS DOMENYS</v>
      </c>
    </row>
    <row r="6482" spans="1:5" x14ac:dyDescent="0.3">
      <c r="A6482" s="12">
        <v>43</v>
      </c>
      <c r="B6482" s="14">
        <v>138</v>
      </c>
      <c r="C6482" s="12" t="s">
        <v>6599</v>
      </c>
      <c r="E6482" t="str">
        <f t="shared" si="101"/>
        <v>138-SANTA BARBARA</v>
      </c>
    </row>
    <row r="6483" spans="1:5" x14ac:dyDescent="0.3">
      <c r="A6483" s="12">
        <v>43</v>
      </c>
      <c r="B6483" s="14">
        <v>139</v>
      </c>
      <c r="C6483" s="12" t="s">
        <v>6600</v>
      </c>
      <c r="E6483" t="str">
        <f t="shared" si="101"/>
        <v>139-SANTA COLOMA DE QUERALT</v>
      </c>
    </row>
    <row r="6484" spans="1:5" x14ac:dyDescent="0.3">
      <c r="A6484" s="12">
        <v>43</v>
      </c>
      <c r="B6484" s="14">
        <v>140</v>
      </c>
      <c r="C6484" s="12" t="s">
        <v>6601</v>
      </c>
      <c r="E6484" t="str">
        <f t="shared" si="101"/>
        <v>140-SANTA OLIVA</v>
      </c>
    </row>
    <row r="6485" spans="1:5" x14ac:dyDescent="0.3">
      <c r="A6485" s="12">
        <v>43</v>
      </c>
      <c r="B6485" s="14">
        <v>141</v>
      </c>
      <c r="C6485" s="12" t="s">
        <v>6602</v>
      </c>
      <c r="E6485" t="str">
        <f t="shared" si="101"/>
        <v>141-PONTILS</v>
      </c>
    </row>
    <row r="6486" spans="1:5" x14ac:dyDescent="0.3">
      <c r="A6486" s="12">
        <v>43</v>
      </c>
      <c r="B6486" s="14">
        <v>142</v>
      </c>
      <c r="C6486" s="12" t="s">
        <v>6603</v>
      </c>
      <c r="E6486" t="str">
        <f t="shared" si="101"/>
        <v>142-SARRAL</v>
      </c>
    </row>
    <row r="6487" spans="1:5" x14ac:dyDescent="0.3">
      <c r="A6487" s="12">
        <v>43</v>
      </c>
      <c r="B6487" s="14">
        <v>143</v>
      </c>
      <c r="C6487" s="12" t="s">
        <v>6604</v>
      </c>
      <c r="E6487" t="str">
        <f t="shared" si="101"/>
        <v>143-SAVALLA DEL COMTAT</v>
      </c>
    </row>
    <row r="6488" spans="1:5" x14ac:dyDescent="0.3">
      <c r="A6488" s="12">
        <v>43</v>
      </c>
      <c r="B6488" s="14">
        <v>144</v>
      </c>
      <c r="C6488" s="12" t="s">
        <v>6605</v>
      </c>
      <c r="E6488" t="str">
        <f t="shared" si="101"/>
        <v>144-SECUITA, LA</v>
      </c>
    </row>
    <row r="6489" spans="1:5" x14ac:dyDescent="0.3">
      <c r="A6489" s="12">
        <v>43</v>
      </c>
      <c r="B6489" s="14">
        <v>145</v>
      </c>
      <c r="C6489" s="12" t="s">
        <v>6606</v>
      </c>
      <c r="E6489" t="str">
        <f t="shared" si="101"/>
        <v>145-SELVA DEL CAMP, LA</v>
      </c>
    </row>
    <row r="6490" spans="1:5" x14ac:dyDescent="0.3">
      <c r="A6490" s="12">
        <v>43</v>
      </c>
      <c r="B6490" s="14">
        <v>146</v>
      </c>
      <c r="C6490" s="12" t="s">
        <v>6607</v>
      </c>
      <c r="E6490" t="str">
        <f t="shared" si="101"/>
        <v>146-SENAN</v>
      </c>
    </row>
    <row r="6491" spans="1:5" x14ac:dyDescent="0.3">
      <c r="A6491" s="12">
        <v>43</v>
      </c>
      <c r="B6491" s="14">
        <v>147</v>
      </c>
      <c r="C6491" s="12" t="s">
        <v>6608</v>
      </c>
      <c r="E6491" t="str">
        <f t="shared" si="101"/>
        <v>147-SOLIVELLA</v>
      </c>
    </row>
    <row r="6492" spans="1:5" x14ac:dyDescent="0.3">
      <c r="A6492" s="12">
        <v>43</v>
      </c>
      <c r="B6492" s="14">
        <v>148</v>
      </c>
      <c r="C6492" s="12" t="s">
        <v>150</v>
      </c>
      <c r="E6492" t="str">
        <f t="shared" si="101"/>
        <v>148-TARRAGONA</v>
      </c>
    </row>
    <row r="6493" spans="1:5" x14ac:dyDescent="0.3">
      <c r="A6493" s="12">
        <v>43</v>
      </c>
      <c r="B6493" s="14">
        <v>149</v>
      </c>
      <c r="C6493" s="12" t="s">
        <v>6609</v>
      </c>
      <c r="E6493" t="str">
        <f t="shared" si="101"/>
        <v>149-TIVENYS</v>
      </c>
    </row>
    <row r="6494" spans="1:5" x14ac:dyDescent="0.3">
      <c r="A6494" s="12">
        <v>43</v>
      </c>
      <c r="B6494" s="14">
        <v>150</v>
      </c>
      <c r="C6494" s="12" t="s">
        <v>6610</v>
      </c>
      <c r="E6494" t="str">
        <f t="shared" si="101"/>
        <v>150-TIVISSA</v>
      </c>
    </row>
    <row r="6495" spans="1:5" x14ac:dyDescent="0.3">
      <c r="A6495" s="12">
        <v>43</v>
      </c>
      <c r="B6495" s="14">
        <v>151</v>
      </c>
      <c r="C6495" s="12" t="s">
        <v>6611</v>
      </c>
      <c r="E6495" t="str">
        <f t="shared" si="101"/>
        <v>151-TORRE DE FONTAUBELLA, LA</v>
      </c>
    </row>
    <row r="6496" spans="1:5" x14ac:dyDescent="0.3">
      <c r="A6496" s="12">
        <v>43</v>
      </c>
      <c r="B6496" s="14">
        <v>152</v>
      </c>
      <c r="C6496" s="12" t="s">
        <v>6612</v>
      </c>
      <c r="E6496" t="str">
        <f t="shared" si="101"/>
        <v>152-TORRE DE L'ESPANYOL, LA</v>
      </c>
    </row>
    <row r="6497" spans="1:5" x14ac:dyDescent="0.3">
      <c r="A6497" s="12">
        <v>43</v>
      </c>
      <c r="B6497" s="14">
        <v>153</v>
      </c>
      <c r="C6497" s="12" t="s">
        <v>6613</v>
      </c>
      <c r="E6497" t="str">
        <f t="shared" si="101"/>
        <v>153-TORREDEMBARRA</v>
      </c>
    </row>
    <row r="6498" spans="1:5" x14ac:dyDescent="0.3">
      <c r="A6498" s="12">
        <v>43</v>
      </c>
      <c r="B6498" s="14">
        <v>154</v>
      </c>
      <c r="C6498" s="12" t="s">
        <v>6614</v>
      </c>
      <c r="E6498" t="str">
        <f t="shared" si="101"/>
        <v>154-TORROJA DEL PRIORAT</v>
      </c>
    </row>
    <row r="6499" spans="1:5" x14ac:dyDescent="0.3">
      <c r="A6499" s="12">
        <v>43</v>
      </c>
      <c r="B6499" s="14">
        <v>155</v>
      </c>
      <c r="C6499" s="12" t="s">
        <v>6615</v>
      </c>
      <c r="E6499" t="str">
        <f t="shared" si="101"/>
        <v>155-TORTOSA</v>
      </c>
    </row>
    <row r="6500" spans="1:5" x14ac:dyDescent="0.3">
      <c r="A6500" s="12">
        <v>43</v>
      </c>
      <c r="B6500" s="14">
        <v>156</v>
      </c>
      <c r="C6500" s="12" t="s">
        <v>6616</v>
      </c>
      <c r="E6500" t="str">
        <f t="shared" si="101"/>
        <v>156-ULLDECONA</v>
      </c>
    </row>
    <row r="6501" spans="1:5" x14ac:dyDescent="0.3">
      <c r="A6501" s="12">
        <v>43</v>
      </c>
      <c r="B6501" s="14">
        <v>157</v>
      </c>
      <c r="C6501" s="12" t="s">
        <v>6617</v>
      </c>
      <c r="E6501" t="str">
        <f t="shared" si="101"/>
        <v>157-ULLDEMOLINS</v>
      </c>
    </row>
    <row r="6502" spans="1:5" x14ac:dyDescent="0.3">
      <c r="A6502" s="12">
        <v>43</v>
      </c>
      <c r="B6502" s="14">
        <v>158</v>
      </c>
      <c r="C6502" s="12" t="s">
        <v>6618</v>
      </c>
      <c r="E6502" t="str">
        <f t="shared" si="101"/>
        <v>158-VALLCLARA</v>
      </c>
    </row>
    <row r="6503" spans="1:5" x14ac:dyDescent="0.3">
      <c r="A6503" s="12">
        <v>43</v>
      </c>
      <c r="B6503" s="14">
        <v>159</v>
      </c>
      <c r="C6503" s="12" t="s">
        <v>6619</v>
      </c>
      <c r="E6503" t="str">
        <f t="shared" si="101"/>
        <v>159-VALLFOGONA DE RIUCORB</v>
      </c>
    </row>
    <row r="6504" spans="1:5" x14ac:dyDescent="0.3">
      <c r="A6504" s="12">
        <v>43</v>
      </c>
      <c r="B6504" s="14">
        <v>160</v>
      </c>
      <c r="C6504" s="12" t="s">
        <v>6620</v>
      </c>
      <c r="E6504" t="str">
        <f t="shared" si="101"/>
        <v>160-VALLMOLL</v>
      </c>
    </row>
    <row r="6505" spans="1:5" x14ac:dyDescent="0.3">
      <c r="A6505" s="12">
        <v>43</v>
      </c>
      <c r="B6505" s="14">
        <v>161</v>
      </c>
      <c r="C6505" s="12" t="s">
        <v>6621</v>
      </c>
      <c r="E6505" t="str">
        <f t="shared" si="101"/>
        <v>161-VALLS</v>
      </c>
    </row>
    <row r="6506" spans="1:5" x14ac:dyDescent="0.3">
      <c r="A6506" s="12">
        <v>43</v>
      </c>
      <c r="B6506" s="14">
        <v>162</v>
      </c>
      <c r="C6506" s="12" t="s">
        <v>6622</v>
      </c>
      <c r="E6506" t="str">
        <f t="shared" si="101"/>
        <v>162-VANDELLOS I L'HOSPITALET DE L'INFANT</v>
      </c>
    </row>
    <row r="6507" spans="1:5" x14ac:dyDescent="0.3">
      <c r="A6507" s="12">
        <v>43</v>
      </c>
      <c r="B6507" s="14">
        <v>163</v>
      </c>
      <c r="C6507" s="12" t="s">
        <v>6623</v>
      </c>
      <c r="E6507" t="str">
        <f t="shared" si="101"/>
        <v>163-VENDRELL, EL</v>
      </c>
    </row>
    <row r="6508" spans="1:5" x14ac:dyDescent="0.3">
      <c r="A6508" s="12">
        <v>43</v>
      </c>
      <c r="B6508" s="14">
        <v>164</v>
      </c>
      <c r="C6508" s="12" t="s">
        <v>6624</v>
      </c>
      <c r="E6508" t="str">
        <f t="shared" si="101"/>
        <v>164-VESPELLA DE GAIA</v>
      </c>
    </row>
    <row r="6509" spans="1:5" x14ac:dyDescent="0.3">
      <c r="A6509" s="12">
        <v>43</v>
      </c>
      <c r="B6509" s="14">
        <v>165</v>
      </c>
      <c r="C6509" s="12" t="s">
        <v>6625</v>
      </c>
      <c r="E6509" t="str">
        <f t="shared" si="101"/>
        <v>165-VILABELLA</v>
      </c>
    </row>
    <row r="6510" spans="1:5" x14ac:dyDescent="0.3">
      <c r="A6510" s="12">
        <v>43</v>
      </c>
      <c r="B6510" s="14">
        <v>166</v>
      </c>
      <c r="C6510" s="12" t="s">
        <v>6626</v>
      </c>
      <c r="E6510" t="str">
        <f t="shared" si="101"/>
        <v>166-VILALLONGA DEL CAMP</v>
      </c>
    </row>
    <row r="6511" spans="1:5" x14ac:dyDescent="0.3">
      <c r="A6511" s="12">
        <v>43</v>
      </c>
      <c r="B6511" s="14">
        <v>167</v>
      </c>
      <c r="C6511" s="12" t="s">
        <v>6627</v>
      </c>
      <c r="E6511" t="str">
        <f t="shared" si="101"/>
        <v>167-VILANOVA D'ESCORNALBOU</v>
      </c>
    </row>
    <row r="6512" spans="1:5" x14ac:dyDescent="0.3">
      <c r="A6512" s="12">
        <v>43</v>
      </c>
      <c r="B6512" s="14">
        <v>168</v>
      </c>
      <c r="C6512" s="12" t="s">
        <v>6628</v>
      </c>
      <c r="E6512" t="str">
        <f t="shared" si="101"/>
        <v>168-VILANOVA DE PRADES</v>
      </c>
    </row>
    <row r="6513" spans="1:5" x14ac:dyDescent="0.3">
      <c r="A6513" s="12">
        <v>43</v>
      </c>
      <c r="B6513" s="14">
        <v>169</v>
      </c>
      <c r="C6513" s="12" t="s">
        <v>6629</v>
      </c>
      <c r="E6513" t="str">
        <f t="shared" si="101"/>
        <v>169-VILAPLANA</v>
      </c>
    </row>
    <row r="6514" spans="1:5" x14ac:dyDescent="0.3">
      <c r="A6514" s="12">
        <v>43</v>
      </c>
      <c r="B6514" s="14">
        <v>170</v>
      </c>
      <c r="C6514" s="12" t="s">
        <v>6630</v>
      </c>
      <c r="E6514" t="str">
        <f t="shared" si="101"/>
        <v>170-VILA-RODONA</v>
      </c>
    </row>
    <row r="6515" spans="1:5" x14ac:dyDescent="0.3">
      <c r="A6515" s="12">
        <v>43</v>
      </c>
      <c r="B6515" s="14">
        <v>171</v>
      </c>
      <c r="C6515" s="12" t="s">
        <v>6631</v>
      </c>
      <c r="E6515" t="str">
        <f t="shared" si="101"/>
        <v>171-VILA-SECA</v>
      </c>
    </row>
    <row r="6516" spans="1:5" x14ac:dyDescent="0.3">
      <c r="A6516" s="12">
        <v>43</v>
      </c>
      <c r="B6516" s="14">
        <v>172</v>
      </c>
      <c r="C6516" s="12" t="s">
        <v>6632</v>
      </c>
      <c r="E6516" t="str">
        <f t="shared" si="101"/>
        <v>172-VILAVERD</v>
      </c>
    </row>
    <row r="6517" spans="1:5" x14ac:dyDescent="0.3">
      <c r="A6517" s="12">
        <v>43</v>
      </c>
      <c r="B6517" s="14">
        <v>173</v>
      </c>
      <c r="C6517" s="12" t="s">
        <v>6633</v>
      </c>
      <c r="E6517" t="str">
        <f t="shared" si="101"/>
        <v>173-VILELLA ALTA, LA</v>
      </c>
    </row>
    <row r="6518" spans="1:5" x14ac:dyDescent="0.3">
      <c r="A6518" s="12">
        <v>43</v>
      </c>
      <c r="B6518" s="14">
        <v>174</v>
      </c>
      <c r="C6518" s="12" t="s">
        <v>6634</v>
      </c>
      <c r="E6518" t="str">
        <f t="shared" si="101"/>
        <v>174-VILELLA BAIXA, LA</v>
      </c>
    </row>
    <row r="6519" spans="1:5" x14ac:dyDescent="0.3">
      <c r="A6519" s="12">
        <v>43</v>
      </c>
      <c r="B6519" s="14">
        <v>175</v>
      </c>
      <c r="C6519" s="12" t="s">
        <v>6635</v>
      </c>
      <c r="E6519" t="str">
        <f t="shared" si="101"/>
        <v>175-VILALBA DELS ARCS</v>
      </c>
    </row>
    <row r="6520" spans="1:5" x14ac:dyDescent="0.3">
      <c r="A6520" s="12">
        <v>43</v>
      </c>
      <c r="B6520" s="14">
        <v>176</v>
      </c>
      <c r="C6520" s="12" t="s">
        <v>6636</v>
      </c>
      <c r="E6520" t="str">
        <f t="shared" si="101"/>
        <v>176-VIMBODI</v>
      </c>
    </row>
    <row r="6521" spans="1:5" x14ac:dyDescent="0.3">
      <c r="A6521" s="12">
        <v>43</v>
      </c>
      <c r="B6521" s="14">
        <v>177</v>
      </c>
      <c r="C6521" s="12" t="s">
        <v>6637</v>
      </c>
      <c r="E6521" t="str">
        <f t="shared" si="101"/>
        <v>177-VINEBRE</v>
      </c>
    </row>
    <row r="6522" spans="1:5" x14ac:dyDescent="0.3">
      <c r="A6522" s="12">
        <v>43</v>
      </c>
      <c r="B6522" s="14">
        <v>178</v>
      </c>
      <c r="C6522" s="12" t="s">
        <v>6638</v>
      </c>
      <c r="E6522" t="str">
        <f t="shared" si="101"/>
        <v>178-VINYOLS I ELS ARCS</v>
      </c>
    </row>
    <row r="6523" spans="1:5" x14ac:dyDescent="0.3">
      <c r="A6523" s="12">
        <v>43</v>
      </c>
      <c r="B6523" s="14">
        <v>901</v>
      </c>
      <c r="C6523" s="12" t="s">
        <v>6639</v>
      </c>
      <c r="E6523" t="str">
        <f t="shared" si="101"/>
        <v>901-DELTEBRE</v>
      </c>
    </row>
    <row r="6524" spans="1:5" x14ac:dyDescent="0.3">
      <c r="A6524" s="12">
        <v>43</v>
      </c>
      <c r="B6524" s="14">
        <v>902</v>
      </c>
      <c r="C6524" s="12" t="s">
        <v>6640</v>
      </c>
      <c r="E6524" t="str">
        <f t="shared" si="101"/>
        <v>902-SANT JAUME D'ENVEJA</v>
      </c>
    </row>
    <row r="6525" spans="1:5" x14ac:dyDescent="0.3">
      <c r="A6525" s="12">
        <v>43</v>
      </c>
      <c r="B6525" s="14">
        <v>903</v>
      </c>
      <c r="C6525" s="12" t="s">
        <v>6641</v>
      </c>
      <c r="E6525" t="str">
        <f t="shared" si="101"/>
        <v>903-CAMARLES</v>
      </c>
    </row>
    <row r="6526" spans="1:5" x14ac:dyDescent="0.3">
      <c r="A6526" s="12">
        <v>43</v>
      </c>
      <c r="B6526" s="14">
        <v>904</v>
      </c>
      <c r="C6526" s="12" t="s">
        <v>6642</v>
      </c>
      <c r="E6526" t="str">
        <f t="shared" si="101"/>
        <v>904-ALDEA, L'</v>
      </c>
    </row>
    <row r="6527" spans="1:5" x14ac:dyDescent="0.3">
      <c r="A6527" s="12">
        <v>43</v>
      </c>
      <c r="B6527" s="14">
        <v>905</v>
      </c>
      <c r="C6527" s="12" t="s">
        <v>6643</v>
      </c>
      <c r="E6527" t="str">
        <f t="shared" si="101"/>
        <v>905-SALOU</v>
      </c>
    </row>
    <row r="6528" spans="1:5" x14ac:dyDescent="0.3">
      <c r="A6528" s="12">
        <v>43</v>
      </c>
      <c r="B6528" s="14">
        <v>906</v>
      </c>
      <c r="C6528" s="12" t="s">
        <v>6644</v>
      </c>
      <c r="E6528" t="str">
        <f t="shared" si="101"/>
        <v>906-AMPOLLA, L'</v>
      </c>
    </row>
    <row r="6529" spans="1:5" x14ac:dyDescent="0.3">
      <c r="A6529" s="12">
        <v>44</v>
      </c>
      <c r="B6529" s="14">
        <v>1</v>
      </c>
      <c r="C6529" s="12" t="s">
        <v>6645</v>
      </c>
      <c r="E6529" t="str">
        <f t="shared" si="101"/>
        <v>1-ABABUJ</v>
      </c>
    </row>
    <row r="6530" spans="1:5" x14ac:dyDescent="0.3">
      <c r="A6530" s="12">
        <v>44</v>
      </c>
      <c r="B6530" s="14">
        <v>2</v>
      </c>
      <c r="C6530" s="12" t="s">
        <v>6646</v>
      </c>
      <c r="E6530" t="str">
        <f t="shared" si="101"/>
        <v>2-ABEJUELA</v>
      </c>
    </row>
    <row r="6531" spans="1:5" x14ac:dyDescent="0.3">
      <c r="A6531" s="12">
        <v>44</v>
      </c>
      <c r="B6531" s="14">
        <v>3</v>
      </c>
      <c r="C6531" s="12" t="s">
        <v>6647</v>
      </c>
      <c r="E6531" t="str">
        <f t="shared" ref="E6531:E6594" si="102">CONCATENATE(B6531,"-",C6531)</f>
        <v>3-AGUATON</v>
      </c>
    </row>
    <row r="6532" spans="1:5" x14ac:dyDescent="0.3">
      <c r="A6532" s="12">
        <v>44</v>
      </c>
      <c r="B6532" s="14">
        <v>4</v>
      </c>
      <c r="C6532" s="12" t="s">
        <v>6648</v>
      </c>
      <c r="E6532" t="str">
        <f t="shared" si="102"/>
        <v>4-AGUAVIVA</v>
      </c>
    </row>
    <row r="6533" spans="1:5" x14ac:dyDescent="0.3">
      <c r="A6533" s="12">
        <v>44</v>
      </c>
      <c r="B6533" s="14">
        <v>5</v>
      </c>
      <c r="C6533" s="12" t="s">
        <v>6649</v>
      </c>
      <c r="E6533" t="str">
        <f t="shared" si="102"/>
        <v>5-AGUILAR DEL ALFAMBRA</v>
      </c>
    </row>
    <row r="6534" spans="1:5" x14ac:dyDescent="0.3">
      <c r="A6534" s="12">
        <v>44</v>
      </c>
      <c r="B6534" s="14">
        <v>6</v>
      </c>
      <c r="C6534" s="12" t="s">
        <v>6650</v>
      </c>
      <c r="E6534" t="str">
        <f t="shared" si="102"/>
        <v>6-ALACON</v>
      </c>
    </row>
    <row r="6535" spans="1:5" x14ac:dyDescent="0.3">
      <c r="A6535" s="12">
        <v>44</v>
      </c>
      <c r="B6535" s="14">
        <v>7</v>
      </c>
      <c r="C6535" s="12" t="s">
        <v>6651</v>
      </c>
      <c r="E6535" t="str">
        <f t="shared" si="102"/>
        <v>7-ALBA</v>
      </c>
    </row>
    <row r="6536" spans="1:5" x14ac:dyDescent="0.3">
      <c r="A6536" s="12">
        <v>44</v>
      </c>
      <c r="B6536" s="14">
        <v>8</v>
      </c>
      <c r="C6536" s="12" t="s">
        <v>6652</v>
      </c>
      <c r="E6536" t="str">
        <f t="shared" si="102"/>
        <v>8-ALBALATE DEL ARZOBISPO</v>
      </c>
    </row>
    <row r="6537" spans="1:5" x14ac:dyDescent="0.3">
      <c r="A6537" s="12">
        <v>44</v>
      </c>
      <c r="B6537" s="14">
        <v>9</v>
      </c>
      <c r="C6537" s="12" t="s">
        <v>6653</v>
      </c>
      <c r="E6537" t="str">
        <f t="shared" si="102"/>
        <v>9-ALBARRACIN</v>
      </c>
    </row>
    <row r="6538" spans="1:5" x14ac:dyDescent="0.3">
      <c r="A6538" s="12">
        <v>44</v>
      </c>
      <c r="B6538" s="14">
        <v>10</v>
      </c>
      <c r="C6538" s="12" t="s">
        <v>6654</v>
      </c>
      <c r="E6538" t="str">
        <f t="shared" si="102"/>
        <v>10-ALBENTOSA</v>
      </c>
    </row>
    <row r="6539" spans="1:5" x14ac:dyDescent="0.3">
      <c r="A6539" s="12">
        <v>44</v>
      </c>
      <c r="B6539" s="14">
        <v>11</v>
      </c>
      <c r="C6539" s="12" t="s">
        <v>6655</v>
      </c>
      <c r="E6539" t="str">
        <f t="shared" si="102"/>
        <v>11-ALCAINE</v>
      </c>
    </row>
    <row r="6540" spans="1:5" x14ac:dyDescent="0.3">
      <c r="A6540" s="12">
        <v>44</v>
      </c>
      <c r="B6540" s="14">
        <v>12</v>
      </c>
      <c r="C6540" s="12" t="s">
        <v>6656</v>
      </c>
      <c r="E6540" t="str">
        <f t="shared" si="102"/>
        <v>12-ALCALA DE LA SELVA</v>
      </c>
    </row>
    <row r="6541" spans="1:5" x14ac:dyDescent="0.3">
      <c r="A6541" s="12">
        <v>44</v>
      </c>
      <c r="B6541" s="14">
        <v>13</v>
      </c>
      <c r="C6541" s="12" t="s">
        <v>6657</v>
      </c>
      <c r="E6541" t="str">
        <f t="shared" si="102"/>
        <v>13-ALCAÑIZ</v>
      </c>
    </row>
    <row r="6542" spans="1:5" x14ac:dyDescent="0.3">
      <c r="A6542" s="12">
        <v>44</v>
      </c>
      <c r="B6542" s="14">
        <v>14</v>
      </c>
      <c r="C6542" s="12" t="s">
        <v>6658</v>
      </c>
      <c r="E6542" t="str">
        <f t="shared" si="102"/>
        <v>14-ALCORISA</v>
      </c>
    </row>
    <row r="6543" spans="1:5" x14ac:dyDescent="0.3">
      <c r="A6543" s="12">
        <v>44</v>
      </c>
      <c r="B6543" s="14">
        <v>16</v>
      </c>
      <c r="C6543" s="12" t="s">
        <v>6659</v>
      </c>
      <c r="E6543" t="str">
        <f t="shared" si="102"/>
        <v>16-ALFAMBRA</v>
      </c>
    </row>
    <row r="6544" spans="1:5" x14ac:dyDescent="0.3">
      <c r="A6544" s="12">
        <v>44</v>
      </c>
      <c r="B6544" s="14">
        <v>17</v>
      </c>
      <c r="C6544" s="12" t="s">
        <v>6660</v>
      </c>
      <c r="E6544" t="str">
        <f t="shared" si="102"/>
        <v>17-ALIAGA</v>
      </c>
    </row>
    <row r="6545" spans="1:5" x14ac:dyDescent="0.3">
      <c r="A6545" s="12">
        <v>44</v>
      </c>
      <c r="B6545" s="14">
        <v>18</v>
      </c>
      <c r="C6545" s="12" t="s">
        <v>6661</v>
      </c>
      <c r="E6545" t="str">
        <f t="shared" si="102"/>
        <v>18-ALMOHAJA</v>
      </c>
    </row>
    <row r="6546" spans="1:5" x14ac:dyDescent="0.3">
      <c r="A6546" s="12">
        <v>44</v>
      </c>
      <c r="B6546" s="14">
        <v>19</v>
      </c>
      <c r="C6546" s="12" t="s">
        <v>6662</v>
      </c>
      <c r="E6546" t="str">
        <f t="shared" si="102"/>
        <v>19-ALOBRAS</v>
      </c>
    </row>
    <row r="6547" spans="1:5" x14ac:dyDescent="0.3">
      <c r="A6547" s="12">
        <v>44</v>
      </c>
      <c r="B6547" s="14">
        <v>20</v>
      </c>
      <c r="C6547" s="12" t="s">
        <v>6663</v>
      </c>
      <c r="E6547" t="str">
        <f t="shared" si="102"/>
        <v>20-ALPEÑES</v>
      </c>
    </row>
    <row r="6548" spans="1:5" x14ac:dyDescent="0.3">
      <c r="A6548" s="12">
        <v>44</v>
      </c>
      <c r="B6548" s="14">
        <v>21</v>
      </c>
      <c r="C6548" s="12" t="s">
        <v>6664</v>
      </c>
      <c r="E6548" t="str">
        <f t="shared" si="102"/>
        <v>21-ALLEPUZ</v>
      </c>
    </row>
    <row r="6549" spans="1:5" x14ac:dyDescent="0.3">
      <c r="A6549" s="12">
        <v>44</v>
      </c>
      <c r="B6549" s="14">
        <v>22</v>
      </c>
      <c r="C6549" s="12" t="s">
        <v>6665</v>
      </c>
      <c r="E6549" t="str">
        <f t="shared" si="102"/>
        <v>22-ALLOZA</v>
      </c>
    </row>
    <row r="6550" spans="1:5" x14ac:dyDescent="0.3">
      <c r="A6550" s="12">
        <v>44</v>
      </c>
      <c r="B6550" s="14">
        <v>23</v>
      </c>
      <c r="C6550" s="12" t="s">
        <v>6666</v>
      </c>
      <c r="E6550" t="str">
        <f t="shared" si="102"/>
        <v>23-ALLUEVA</v>
      </c>
    </row>
    <row r="6551" spans="1:5" x14ac:dyDescent="0.3">
      <c r="A6551" s="12">
        <v>44</v>
      </c>
      <c r="B6551" s="14">
        <v>24</v>
      </c>
      <c r="C6551" s="12" t="s">
        <v>6667</v>
      </c>
      <c r="E6551" t="str">
        <f t="shared" si="102"/>
        <v>24-ANADON</v>
      </c>
    </row>
    <row r="6552" spans="1:5" x14ac:dyDescent="0.3">
      <c r="A6552" s="12">
        <v>44</v>
      </c>
      <c r="B6552" s="14">
        <v>25</v>
      </c>
      <c r="C6552" s="12" t="s">
        <v>6668</v>
      </c>
      <c r="E6552" t="str">
        <f t="shared" si="102"/>
        <v>25-ANDORRA</v>
      </c>
    </row>
    <row r="6553" spans="1:5" x14ac:dyDescent="0.3">
      <c r="A6553" s="12">
        <v>44</v>
      </c>
      <c r="B6553" s="14">
        <v>26</v>
      </c>
      <c r="C6553" s="12" t="s">
        <v>6669</v>
      </c>
      <c r="E6553" t="str">
        <f t="shared" si="102"/>
        <v>26-ARCOS DE LAS SALINAS</v>
      </c>
    </row>
    <row r="6554" spans="1:5" x14ac:dyDescent="0.3">
      <c r="A6554" s="12">
        <v>44</v>
      </c>
      <c r="B6554" s="14">
        <v>27</v>
      </c>
      <c r="C6554" s="12" t="s">
        <v>6670</v>
      </c>
      <c r="E6554" t="str">
        <f t="shared" si="102"/>
        <v>27-ARENS DE LLEDO</v>
      </c>
    </row>
    <row r="6555" spans="1:5" x14ac:dyDescent="0.3">
      <c r="A6555" s="12">
        <v>44</v>
      </c>
      <c r="B6555" s="14">
        <v>28</v>
      </c>
      <c r="C6555" s="12" t="s">
        <v>6671</v>
      </c>
      <c r="E6555" t="str">
        <f t="shared" si="102"/>
        <v>28-ARGENTE</v>
      </c>
    </row>
    <row r="6556" spans="1:5" x14ac:dyDescent="0.3">
      <c r="A6556" s="12">
        <v>44</v>
      </c>
      <c r="B6556" s="14">
        <v>29</v>
      </c>
      <c r="C6556" s="12" t="s">
        <v>6672</v>
      </c>
      <c r="E6556" t="str">
        <f t="shared" si="102"/>
        <v>29-ARIÑO</v>
      </c>
    </row>
    <row r="6557" spans="1:5" x14ac:dyDescent="0.3">
      <c r="A6557" s="12">
        <v>44</v>
      </c>
      <c r="B6557" s="14">
        <v>31</v>
      </c>
      <c r="C6557" s="12" t="s">
        <v>6673</v>
      </c>
      <c r="E6557" t="str">
        <f t="shared" si="102"/>
        <v>31-AZAILA</v>
      </c>
    </row>
    <row r="6558" spans="1:5" x14ac:dyDescent="0.3">
      <c r="A6558" s="12">
        <v>44</v>
      </c>
      <c r="B6558" s="14">
        <v>32</v>
      </c>
      <c r="C6558" s="12" t="s">
        <v>6674</v>
      </c>
      <c r="E6558" t="str">
        <f t="shared" si="102"/>
        <v>32-BADENAS</v>
      </c>
    </row>
    <row r="6559" spans="1:5" x14ac:dyDescent="0.3">
      <c r="A6559" s="12">
        <v>44</v>
      </c>
      <c r="B6559" s="14">
        <v>33</v>
      </c>
      <c r="C6559" s="12" t="s">
        <v>6675</v>
      </c>
      <c r="E6559" t="str">
        <f t="shared" si="102"/>
        <v>33-BAGUENA</v>
      </c>
    </row>
    <row r="6560" spans="1:5" x14ac:dyDescent="0.3">
      <c r="A6560" s="12">
        <v>44</v>
      </c>
      <c r="B6560" s="14">
        <v>34</v>
      </c>
      <c r="C6560" s="12" t="s">
        <v>6676</v>
      </c>
      <c r="E6560" t="str">
        <f t="shared" si="102"/>
        <v>34-BAÑON</v>
      </c>
    </row>
    <row r="6561" spans="1:5" x14ac:dyDescent="0.3">
      <c r="A6561" s="12">
        <v>44</v>
      </c>
      <c r="B6561" s="14">
        <v>35</v>
      </c>
      <c r="C6561" s="12" t="s">
        <v>6677</v>
      </c>
      <c r="E6561" t="str">
        <f t="shared" si="102"/>
        <v>35-BARRACHINA</v>
      </c>
    </row>
    <row r="6562" spans="1:5" x14ac:dyDescent="0.3">
      <c r="A6562" s="12">
        <v>44</v>
      </c>
      <c r="B6562" s="14">
        <v>36</v>
      </c>
      <c r="C6562" s="12" t="s">
        <v>6678</v>
      </c>
      <c r="E6562" t="str">
        <f t="shared" si="102"/>
        <v>36-BEA</v>
      </c>
    </row>
    <row r="6563" spans="1:5" x14ac:dyDescent="0.3">
      <c r="A6563" s="12">
        <v>44</v>
      </c>
      <c r="B6563" s="14">
        <v>37</v>
      </c>
      <c r="C6563" s="12" t="s">
        <v>6679</v>
      </c>
      <c r="E6563" t="str">
        <f t="shared" si="102"/>
        <v>37-BECEITE</v>
      </c>
    </row>
    <row r="6564" spans="1:5" x14ac:dyDescent="0.3">
      <c r="A6564" s="12">
        <v>44</v>
      </c>
      <c r="B6564" s="14">
        <v>38</v>
      </c>
      <c r="C6564" s="12" t="s">
        <v>6680</v>
      </c>
      <c r="E6564" t="str">
        <f t="shared" si="102"/>
        <v>38-BELMONTE DE SAN JOSE</v>
      </c>
    </row>
    <row r="6565" spans="1:5" x14ac:dyDescent="0.3">
      <c r="A6565" s="12">
        <v>44</v>
      </c>
      <c r="B6565" s="14">
        <v>39</v>
      </c>
      <c r="C6565" s="12" t="s">
        <v>6681</v>
      </c>
      <c r="E6565" t="str">
        <f t="shared" si="102"/>
        <v>39-BELLO</v>
      </c>
    </row>
    <row r="6566" spans="1:5" x14ac:dyDescent="0.3">
      <c r="A6566" s="12">
        <v>44</v>
      </c>
      <c r="B6566" s="14">
        <v>40</v>
      </c>
      <c r="C6566" s="12" t="s">
        <v>6682</v>
      </c>
      <c r="E6566" t="str">
        <f t="shared" si="102"/>
        <v>40-BERGE</v>
      </c>
    </row>
    <row r="6567" spans="1:5" x14ac:dyDescent="0.3">
      <c r="A6567" s="12">
        <v>44</v>
      </c>
      <c r="B6567" s="14">
        <v>41</v>
      </c>
      <c r="C6567" s="12" t="s">
        <v>6683</v>
      </c>
      <c r="E6567" t="str">
        <f t="shared" si="102"/>
        <v>41-BEZAS</v>
      </c>
    </row>
    <row r="6568" spans="1:5" x14ac:dyDescent="0.3">
      <c r="A6568" s="12">
        <v>44</v>
      </c>
      <c r="B6568" s="14">
        <v>42</v>
      </c>
      <c r="C6568" s="12" t="s">
        <v>6684</v>
      </c>
      <c r="E6568" t="str">
        <f t="shared" si="102"/>
        <v>42-BLANCAS</v>
      </c>
    </row>
    <row r="6569" spans="1:5" x14ac:dyDescent="0.3">
      <c r="A6569" s="12">
        <v>44</v>
      </c>
      <c r="B6569" s="14">
        <v>43</v>
      </c>
      <c r="C6569" s="12" t="s">
        <v>6685</v>
      </c>
      <c r="E6569" t="str">
        <f t="shared" si="102"/>
        <v>43-BLESA</v>
      </c>
    </row>
    <row r="6570" spans="1:5" x14ac:dyDescent="0.3">
      <c r="A6570" s="12">
        <v>44</v>
      </c>
      <c r="B6570" s="14">
        <v>44</v>
      </c>
      <c r="C6570" s="12" t="s">
        <v>6686</v>
      </c>
      <c r="E6570" t="str">
        <f t="shared" si="102"/>
        <v>44-BORDON</v>
      </c>
    </row>
    <row r="6571" spans="1:5" x14ac:dyDescent="0.3">
      <c r="A6571" s="12">
        <v>44</v>
      </c>
      <c r="B6571" s="14">
        <v>45</v>
      </c>
      <c r="C6571" s="12" t="s">
        <v>6687</v>
      </c>
      <c r="E6571" t="str">
        <f t="shared" si="102"/>
        <v>45-BRONCHALES</v>
      </c>
    </row>
    <row r="6572" spans="1:5" x14ac:dyDescent="0.3">
      <c r="A6572" s="12">
        <v>44</v>
      </c>
      <c r="B6572" s="14">
        <v>46</v>
      </c>
      <c r="C6572" s="12" t="s">
        <v>6688</v>
      </c>
      <c r="E6572" t="str">
        <f t="shared" si="102"/>
        <v>46-BUEÑA</v>
      </c>
    </row>
    <row r="6573" spans="1:5" x14ac:dyDescent="0.3">
      <c r="A6573" s="12">
        <v>44</v>
      </c>
      <c r="B6573" s="14">
        <v>47</v>
      </c>
      <c r="C6573" s="12" t="s">
        <v>6689</v>
      </c>
      <c r="E6573" t="str">
        <f t="shared" si="102"/>
        <v>47-BURBAGUENA</v>
      </c>
    </row>
    <row r="6574" spans="1:5" x14ac:dyDescent="0.3">
      <c r="A6574" s="12">
        <v>44</v>
      </c>
      <c r="B6574" s="14">
        <v>48</v>
      </c>
      <c r="C6574" s="12" t="s">
        <v>6690</v>
      </c>
      <c r="E6574" t="str">
        <f t="shared" si="102"/>
        <v>48-CABRA DE MORA</v>
      </c>
    </row>
    <row r="6575" spans="1:5" x14ac:dyDescent="0.3">
      <c r="A6575" s="12">
        <v>44</v>
      </c>
      <c r="B6575" s="14">
        <v>49</v>
      </c>
      <c r="C6575" s="12" t="s">
        <v>6691</v>
      </c>
      <c r="E6575" t="str">
        <f t="shared" si="102"/>
        <v>49-CALACEITE</v>
      </c>
    </row>
    <row r="6576" spans="1:5" x14ac:dyDescent="0.3">
      <c r="A6576" s="12">
        <v>44</v>
      </c>
      <c r="B6576" s="14">
        <v>50</v>
      </c>
      <c r="C6576" s="12" t="s">
        <v>6692</v>
      </c>
      <c r="E6576" t="str">
        <f t="shared" si="102"/>
        <v>50-CALAMOCHA</v>
      </c>
    </row>
    <row r="6577" spans="1:5" x14ac:dyDescent="0.3">
      <c r="A6577" s="12">
        <v>44</v>
      </c>
      <c r="B6577" s="14">
        <v>51</v>
      </c>
      <c r="C6577" s="12" t="s">
        <v>6693</v>
      </c>
      <c r="E6577" t="str">
        <f t="shared" si="102"/>
        <v>51-CALANDA</v>
      </c>
    </row>
    <row r="6578" spans="1:5" x14ac:dyDescent="0.3">
      <c r="A6578" s="12">
        <v>44</v>
      </c>
      <c r="B6578" s="14">
        <v>52</v>
      </c>
      <c r="C6578" s="12" t="s">
        <v>6694</v>
      </c>
      <c r="E6578" t="str">
        <f t="shared" si="102"/>
        <v>52-CALOMARDE</v>
      </c>
    </row>
    <row r="6579" spans="1:5" x14ac:dyDescent="0.3">
      <c r="A6579" s="12">
        <v>44</v>
      </c>
      <c r="B6579" s="14">
        <v>53</v>
      </c>
      <c r="C6579" s="12" t="s">
        <v>6695</v>
      </c>
      <c r="E6579" t="str">
        <f t="shared" si="102"/>
        <v>53-CAMAÑAS</v>
      </c>
    </row>
    <row r="6580" spans="1:5" x14ac:dyDescent="0.3">
      <c r="A6580" s="12">
        <v>44</v>
      </c>
      <c r="B6580" s="14">
        <v>54</v>
      </c>
      <c r="C6580" s="12" t="s">
        <v>6696</v>
      </c>
      <c r="E6580" t="str">
        <f t="shared" si="102"/>
        <v>54-CAMARENA DE LA SIERRA</v>
      </c>
    </row>
    <row r="6581" spans="1:5" x14ac:dyDescent="0.3">
      <c r="A6581" s="12">
        <v>44</v>
      </c>
      <c r="B6581" s="14">
        <v>55</v>
      </c>
      <c r="C6581" s="12" t="s">
        <v>6697</v>
      </c>
      <c r="E6581" t="str">
        <f t="shared" si="102"/>
        <v>55-CAMARILLAS</v>
      </c>
    </row>
    <row r="6582" spans="1:5" x14ac:dyDescent="0.3">
      <c r="A6582" s="12">
        <v>44</v>
      </c>
      <c r="B6582" s="14">
        <v>56</v>
      </c>
      <c r="C6582" s="12" t="s">
        <v>6698</v>
      </c>
      <c r="E6582" t="str">
        <f t="shared" si="102"/>
        <v>56-CAMINREAL</v>
      </c>
    </row>
    <row r="6583" spans="1:5" x14ac:dyDescent="0.3">
      <c r="A6583" s="12">
        <v>44</v>
      </c>
      <c r="B6583" s="14">
        <v>59</v>
      </c>
      <c r="C6583" s="12" t="s">
        <v>6699</v>
      </c>
      <c r="E6583" t="str">
        <f t="shared" si="102"/>
        <v>59-CANTAVIEJA</v>
      </c>
    </row>
    <row r="6584" spans="1:5" x14ac:dyDescent="0.3">
      <c r="A6584" s="12">
        <v>44</v>
      </c>
      <c r="B6584" s="14">
        <v>60</v>
      </c>
      <c r="C6584" s="12" t="s">
        <v>6700</v>
      </c>
      <c r="E6584" t="str">
        <f t="shared" si="102"/>
        <v>60-CAÑADA DE BENATANDUZ</v>
      </c>
    </row>
    <row r="6585" spans="1:5" x14ac:dyDescent="0.3">
      <c r="A6585" s="12">
        <v>44</v>
      </c>
      <c r="B6585" s="14">
        <v>61</v>
      </c>
      <c r="C6585" s="12" t="s">
        <v>6701</v>
      </c>
      <c r="E6585" t="str">
        <f t="shared" si="102"/>
        <v>61-CAÑADA DE VERICH, LA</v>
      </c>
    </row>
    <row r="6586" spans="1:5" x14ac:dyDescent="0.3">
      <c r="A6586" s="12">
        <v>44</v>
      </c>
      <c r="B6586" s="14">
        <v>62</v>
      </c>
      <c r="C6586" s="12" t="s">
        <v>6702</v>
      </c>
      <c r="E6586" t="str">
        <f t="shared" si="102"/>
        <v>62-CAÑADA VELLIDA</v>
      </c>
    </row>
    <row r="6587" spans="1:5" x14ac:dyDescent="0.3">
      <c r="A6587" s="12">
        <v>44</v>
      </c>
      <c r="B6587" s="14">
        <v>63</v>
      </c>
      <c r="C6587" s="12" t="s">
        <v>6703</v>
      </c>
      <c r="E6587" t="str">
        <f t="shared" si="102"/>
        <v>63-CAÑIZAR DEL OLIVAR</v>
      </c>
    </row>
    <row r="6588" spans="1:5" x14ac:dyDescent="0.3">
      <c r="A6588" s="12">
        <v>44</v>
      </c>
      <c r="B6588" s="14">
        <v>64</v>
      </c>
      <c r="C6588" s="12" t="s">
        <v>6704</v>
      </c>
      <c r="E6588" t="str">
        <f t="shared" si="102"/>
        <v>64-CASCANTE DEL RIO</v>
      </c>
    </row>
    <row r="6589" spans="1:5" x14ac:dyDescent="0.3">
      <c r="A6589" s="12">
        <v>44</v>
      </c>
      <c r="B6589" s="14">
        <v>65</v>
      </c>
      <c r="C6589" s="12" t="s">
        <v>6705</v>
      </c>
      <c r="E6589" t="str">
        <f t="shared" si="102"/>
        <v>65-CASTEJON DE TORNOS</v>
      </c>
    </row>
    <row r="6590" spans="1:5" x14ac:dyDescent="0.3">
      <c r="A6590" s="12">
        <v>44</v>
      </c>
      <c r="B6590" s="14">
        <v>66</v>
      </c>
      <c r="C6590" s="12" t="s">
        <v>6706</v>
      </c>
      <c r="E6590" t="str">
        <f t="shared" si="102"/>
        <v>66-CASTEL DE CABRA</v>
      </c>
    </row>
    <row r="6591" spans="1:5" x14ac:dyDescent="0.3">
      <c r="A6591" s="12">
        <v>44</v>
      </c>
      <c r="B6591" s="14">
        <v>67</v>
      </c>
      <c r="C6591" s="12" t="s">
        <v>6707</v>
      </c>
      <c r="E6591" t="str">
        <f t="shared" si="102"/>
        <v>67-CASTELNOU</v>
      </c>
    </row>
    <row r="6592" spans="1:5" x14ac:dyDescent="0.3">
      <c r="A6592" s="12">
        <v>44</v>
      </c>
      <c r="B6592" s="14">
        <v>68</v>
      </c>
      <c r="C6592" s="12" t="s">
        <v>6708</v>
      </c>
      <c r="E6592" t="str">
        <f t="shared" si="102"/>
        <v>68-CASTELSERAS</v>
      </c>
    </row>
    <row r="6593" spans="1:5" x14ac:dyDescent="0.3">
      <c r="A6593" s="12">
        <v>44</v>
      </c>
      <c r="B6593" s="14">
        <v>70</v>
      </c>
      <c r="C6593" s="12" t="s">
        <v>6709</v>
      </c>
      <c r="E6593" t="str">
        <f t="shared" si="102"/>
        <v>70-CASTELLAR, EL</v>
      </c>
    </row>
    <row r="6594" spans="1:5" x14ac:dyDescent="0.3">
      <c r="A6594" s="12">
        <v>44</v>
      </c>
      <c r="B6594" s="14">
        <v>71</v>
      </c>
      <c r="C6594" s="12" t="s">
        <v>6710</v>
      </c>
      <c r="E6594" t="str">
        <f t="shared" si="102"/>
        <v>71-CASTELLOTE</v>
      </c>
    </row>
    <row r="6595" spans="1:5" x14ac:dyDescent="0.3">
      <c r="A6595" s="12">
        <v>44</v>
      </c>
      <c r="B6595" s="14">
        <v>74</v>
      </c>
      <c r="C6595" s="12" t="s">
        <v>6711</v>
      </c>
      <c r="E6595" t="str">
        <f t="shared" ref="E6595:E6658" si="103">CONCATENATE(B6595,"-",C6595)</f>
        <v>74-CEDRILLAS</v>
      </c>
    </row>
    <row r="6596" spans="1:5" x14ac:dyDescent="0.3">
      <c r="A6596" s="12">
        <v>44</v>
      </c>
      <c r="B6596" s="14">
        <v>75</v>
      </c>
      <c r="C6596" s="12" t="s">
        <v>6712</v>
      </c>
      <c r="E6596" t="str">
        <f t="shared" si="103"/>
        <v>75-CELADAS</v>
      </c>
    </row>
    <row r="6597" spans="1:5" x14ac:dyDescent="0.3">
      <c r="A6597" s="12">
        <v>44</v>
      </c>
      <c r="B6597" s="14">
        <v>76</v>
      </c>
      <c r="C6597" s="12" t="s">
        <v>6713</v>
      </c>
      <c r="E6597" t="str">
        <f t="shared" si="103"/>
        <v>76-CELLA</v>
      </c>
    </row>
    <row r="6598" spans="1:5" x14ac:dyDescent="0.3">
      <c r="A6598" s="12">
        <v>44</v>
      </c>
      <c r="B6598" s="14">
        <v>77</v>
      </c>
      <c r="C6598" s="12" t="s">
        <v>6714</v>
      </c>
      <c r="E6598" t="str">
        <f t="shared" si="103"/>
        <v>77-CEROLLERA, LA</v>
      </c>
    </row>
    <row r="6599" spans="1:5" x14ac:dyDescent="0.3">
      <c r="A6599" s="12">
        <v>44</v>
      </c>
      <c r="B6599" s="14">
        <v>80</v>
      </c>
      <c r="C6599" s="12" t="s">
        <v>6715</v>
      </c>
      <c r="E6599" t="str">
        <f t="shared" si="103"/>
        <v>80-CODOÑERA, LA</v>
      </c>
    </row>
    <row r="6600" spans="1:5" x14ac:dyDescent="0.3">
      <c r="A6600" s="12">
        <v>44</v>
      </c>
      <c r="B6600" s="14">
        <v>82</v>
      </c>
      <c r="C6600" s="12" t="s">
        <v>6716</v>
      </c>
      <c r="E6600" t="str">
        <f t="shared" si="103"/>
        <v>82-CORBALAN</v>
      </c>
    </row>
    <row r="6601" spans="1:5" x14ac:dyDescent="0.3">
      <c r="A6601" s="12">
        <v>44</v>
      </c>
      <c r="B6601" s="14">
        <v>84</v>
      </c>
      <c r="C6601" s="12" t="s">
        <v>6717</v>
      </c>
      <c r="E6601" t="str">
        <f t="shared" si="103"/>
        <v>84-CORTES DE ARAGON</v>
      </c>
    </row>
    <row r="6602" spans="1:5" x14ac:dyDescent="0.3">
      <c r="A6602" s="12">
        <v>44</v>
      </c>
      <c r="B6602" s="14">
        <v>85</v>
      </c>
      <c r="C6602" s="12" t="s">
        <v>6718</v>
      </c>
      <c r="E6602" t="str">
        <f t="shared" si="103"/>
        <v>85-COSA</v>
      </c>
    </row>
    <row r="6603" spans="1:5" x14ac:dyDescent="0.3">
      <c r="A6603" s="12">
        <v>44</v>
      </c>
      <c r="B6603" s="14">
        <v>86</v>
      </c>
      <c r="C6603" s="12" t="s">
        <v>6719</v>
      </c>
      <c r="E6603" t="str">
        <f t="shared" si="103"/>
        <v>86-CRETAS</v>
      </c>
    </row>
    <row r="6604" spans="1:5" x14ac:dyDescent="0.3">
      <c r="A6604" s="12">
        <v>44</v>
      </c>
      <c r="B6604" s="14">
        <v>87</v>
      </c>
      <c r="C6604" s="12" t="s">
        <v>6720</v>
      </c>
      <c r="E6604" t="str">
        <f t="shared" si="103"/>
        <v>87-CRIVILLEN</v>
      </c>
    </row>
    <row r="6605" spans="1:5" x14ac:dyDescent="0.3">
      <c r="A6605" s="12">
        <v>44</v>
      </c>
      <c r="B6605" s="14">
        <v>88</v>
      </c>
      <c r="C6605" s="12" t="s">
        <v>6721</v>
      </c>
      <c r="E6605" t="str">
        <f t="shared" si="103"/>
        <v>88-CUBA, LA</v>
      </c>
    </row>
    <row r="6606" spans="1:5" x14ac:dyDescent="0.3">
      <c r="A6606" s="12">
        <v>44</v>
      </c>
      <c r="B6606" s="14">
        <v>89</v>
      </c>
      <c r="C6606" s="12" t="s">
        <v>6722</v>
      </c>
      <c r="E6606" t="str">
        <f t="shared" si="103"/>
        <v>89-CUBLA</v>
      </c>
    </row>
    <row r="6607" spans="1:5" x14ac:dyDescent="0.3">
      <c r="A6607" s="12">
        <v>44</v>
      </c>
      <c r="B6607" s="14">
        <v>90</v>
      </c>
      <c r="C6607" s="12" t="s">
        <v>6723</v>
      </c>
      <c r="E6607" t="str">
        <f t="shared" si="103"/>
        <v>90-CUCALON</v>
      </c>
    </row>
    <row r="6608" spans="1:5" x14ac:dyDescent="0.3">
      <c r="A6608" s="12">
        <v>44</v>
      </c>
      <c r="B6608" s="14">
        <v>92</v>
      </c>
      <c r="C6608" s="12" t="s">
        <v>6724</v>
      </c>
      <c r="E6608" t="str">
        <f t="shared" si="103"/>
        <v>92-CUERVO, EL</v>
      </c>
    </row>
    <row r="6609" spans="1:5" x14ac:dyDescent="0.3">
      <c r="A6609" s="12">
        <v>44</v>
      </c>
      <c r="B6609" s="14">
        <v>93</v>
      </c>
      <c r="C6609" s="12" t="s">
        <v>6725</v>
      </c>
      <c r="E6609" t="str">
        <f t="shared" si="103"/>
        <v>93-CUEVAS DE ALMUDEN</v>
      </c>
    </row>
    <row r="6610" spans="1:5" x14ac:dyDescent="0.3">
      <c r="A6610" s="12">
        <v>44</v>
      </c>
      <c r="B6610" s="14">
        <v>94</v>
      </c>
      <c r="C6610" s="12" t="s">
        <v>6726</v>
      </c>
      <c r="E6610" t="str">
        <f t="shared" si="103"/>
        <v>94-CUEVAS LABRADAS</v>
      </c>
    </row>
    <row r="6611" spans="1:5" x14ac:dyDescent="0.3">
      <c r="A6611" s="12">
        <v>44</v>
      </c>
      <c r="B6611" s="14">
        <v>96</v>
      </c>
      <c r="C6611" s="12" t="s">
        <v>6727</v>
      </c>
      <c r="E6611" t="str">
        <f t="shared" si="103"/>
        <v>96-EJULVE</v>
      </c>
    </row>
    <row r="6612" spans="1:5" x14ac:dyDescent="0.3">
      <c r="A6612" s="12">
        <v>44</v>
      </c>
      <c r="B6612" s="14">
        <v>97</v>
      </c>
      <c r="C6612" s="12" t="s">
        <v>6728</v>
      </c>
      <c r="E6612" t="str">
        <f t="shared" si="103"/>
        <v>97-ESCORIHUELA</v>
      </c>
    </row>
    <row r="6613" spans="1:5" x14ac:dyDescent="0.3">
      <c r="A6613" s="12">
        <v>44</v>
      </c>
      <c r="B6613" s="14">
        <v>99</v>
      </c>
      <c r="C6613" s="12" t="s">
        <v>6729</v>
      </c>
      <c r="E6613" t="str">
        <f t="shared" si="103"/>
        <v>99-ESCUCHA</v>
      </c>
    </row>
    <row r="6614" spans="1:5" x14ac:dyDescent="0.3">
      <c r="A6614" s="12">
        <v>44</v>
      </c>
      <c r="B6614" s="14">
        <v>100</v>
      </c>
      <c r="C6614" s="12" t="s">
        <v>6730</v>
      </c>
      <c r="E6614" t="str">
        <f t="shared" si="103"/>
        <v>100-ESTERCUEL</v>
      </c>
    </row>
    <row r="6615" spans="1:5" x14ac:dyDescent="0.3">
      <c r="A6615" s="12">
        <v>44</v>
      </c>
      <c r="B6615" s="14">
        <v>101</v>
      </c>
      <c r="C6615" s="12" t="s">
        <v>6731</v>
      </c>
      <c r="E6615" t="str">
        <f t="shared" si="103"/>
        <v>101-FERRERUELA DE HUERVA</v>
      </c>
    </row>
    <row r="6616" spans="1:5" x14ac:dyDescent="0.3">
      <c r="A6616" s="12">
        <v>44</v>
      </c>
      <c r="B6616" s="14">
        <v>102</v>
      </c>
      <c r="C6616" s="12" t="s">
        <v>6732</v>
      </c>
      <c r="E6616" t="str">
        <f t="shared" si="103"/>
        <v>102-FONFRIA</v>
      </c>
    </row>
    <row r="6617" spans="1:5" x14ac:dyDescent="0.3">
      <c r="A6617" s="12">
        <v>44</v>
      </c>
      <c r="B6617" s="14">
        <v>103</v>
      </c>
      <c r="C6617" s="12" t="s">
        <v>6733</v>
      </c>
      <c r="E6617" t="str">
        <f t="shared" si="103"/>
        <v>103-FORMICHE ALTO</v>
      </c>
    </row>
    <row r="6618" spans="1:5" x14ac:dyDescent="0.3">
      <c r="A6618" s="12">
        <v>44</v>
      </c>
      <c r="B6618" s="14">
        <v>105</v>
      </c>
      <c r="C6618" s="12" t="s">
        <v>6734</v>
      </c>
      <c r="E6618" t="str">
        <f t="shared" si="103"/>
        <v>105-FORNOLES</v>
      </c>
    </row>
    <row r="6619" spans="1:5" x14ac:dyDescent="0.3">
      <c r="A6619" s="12">
        <v>44</v>
      </c>
      <c r="B6619" s="14">
        <v>106</v>
      </c>
      <c r="C6619" s="12" t="s">
        <v>6735</v>
      </c>
      <c r="E6619" t="str">
        <f t="shared" si="103"/>
        <v>106-FORTANETE</v>
      </c>
    </row>
    <row r="6620" spans="1:5" x14ac:dyDescent="0.3">
      <c r="A6620" s="12">
        <v>44</v>
      </c>
      <c r="B6620" s="14">
        <v>107</v>
      </c>
      <c r="C6620" s="12" t="s">
        <v>6736</v>
      </c>
      <c r="E6620" t="str">
        <f t="shared" si="103"/>
        <v>107-FOZ-CALANDA</v>
      </c>
    </row>
    <row r="6621" spans="1:5" x14ac:dyDescent="0.3">
      <c r="A6621" s="12">
        <v>44</v>
      </c>
      <c r="B6621" s="14">
        <v>108</v>
      </c>
      <c r="C6621" s="12" t="s">
        <v>6737</v>
      </c>
      <c r="E6621" t="str">
        <f t="shared" si="103"/>
        <v>108-FRESNEDA, LA</v>
      </c>
    </row>
    <row r="6622" spans="1:5" x14ac:dyDescent="0.3">
      <c r="A6622" s="12">
        <v>44</v>
      </c>
      <c r="B6622" s="14">
        <v>109</v>
      </c>
      <c r="C6622" s="12" t="s">
        <v>6738</v>
      </c>
      <c r="E6622" t="str">
        <f t="shared" si="103"/>
        <v>109-FRIAS DE ALBARRACIN</v>
      </c>
    </row>
    <row r="6623" spans="1:5" x14ac:dyDescent="0.3">
      <c r="A6623" s="12">
        <v>44</v>
      </c>
      <c r="B6623" s="14">
        <v>110</v>
      </c>
      <c r="C6623" s="12" t="s">
        <v>6739</v>
      </c>
      <c r="E6623" t="str">
        <f t="shared" si="103"/>
        <v>110-FUENFERRADA</v>
      </c>
    </row>
    <row r="6624" spans="1:5" x14ac:dyDescent="0.3">
      <c r="A6624" s="12">
        <v>44</v>
      </c>
      <c r="B6624" s="14">
        <v>111</v>
      </c>
      <c r="C6624" s="12" t="s">
        <v>6740</v>
      </c>
      <c r="E6624" t="str">
        <f t="shared" si="103"/>
        <v>111-FUENTES CALIENTES</v>
      </c>
    </row>
    <row r="6625" spans="1:5" x14ac:dyDescent="0.3">
      <c r="A6625" s="12">
        <v>44</v>
      </c>
      <c r="B6625" s="14">
        <v>112</v>
      </c>
      <c r="C6625" s="12" t="s">
        <v>6741</v>
      </c>
      <c r="E6625" t="str">
        <f t="shared" si="103"/>
        <v>112-FUENTES CLARAS</v>
      </c>
    </row>
    <row r="6626" spans="1:5" x14ac:dyDescent="0.3">
      <c r="A6626" s="12">
        <v>44</v>
      </c>
      <c r="B6626" s="14">
        <v>113</v>
      </c>
      <c r="C6626" s="12" t="s">
        <v>6742</v>
      </c>
      <c r="E6626" t="str">
        <f t="shared" si="103"/>
        <v>113-FUENTES DE RUBIELOS</v>
      </c>
    </row>
    <row r="6627" spans="1:5" x14ac:dyDescent="0.3">
      <c r="A6627" s="12">
        <v>44</v>
      </c>
      <c r="B6627" s="14">
        <v>114</v>
      </c>
      <c r="C6627" s="12" t="s">
        <v>6743</v>
      </c>
      <c r="E6627" t="str">
        <f t="shared" si="103"/>
        <v>114-FUENTESPALDA</v>
      </c>
    </row>
    <row r="6628" spans="1:5" x14ac:dyDescent="0.3">
      <c r="A6628" s="12">
        <v>44</v>
      </c>
      <c r="B6628" s="14">
        <v>115</v>
      </c>
      <c r="C6628" s="12" t="s">
        <v>6744</v>
      </c>
      <c r="E6628" t="str">
        <f t="shared" si="103"/>
        <v>115-GALVE</v>
      </c>
    </row>
    <row r="6629" spans="1:5" x14ac:dyDescent="0.3">
      <c r="A6629" s="12">
        <v>44</v>
      </c>
      <c r="B6629" s="14">
        <v>116</v>
      </c>
      <c r="C6629" s="12" t="s">
        <v>6745</v>
      </c>
      <c r="E6629" t="str">
        <f t="shared" si="103"/>
        <v>116-GARGALLO</v>
      </c>
    </row>
    <row r="6630" spans="1:5" x14ac:dyDescent="0.3">
      <c r="A6630" s="12">
        <v>44</v>
      </c>
      <c r="B6630" s="14">
        <v>117</v>
      </c>
      <c r="C6630" s="12" t="s">
        <v>6746</v>
      </c>
      <c r="E6630" t="str">
        <f t="shared" si="103"/>
        <v>117-GEA DE ALBARRACIN</v>
      </c>
    </row>
    <row r="6631" spans="1:5" x14ac:dyDescent="0.3">
      <c r="A6631" s="12">
        <v>44</v>
      </c>
      <c r="B6631" s="14">
        <v>118</v>
      </c>
      <c r="C6631" s="12" t="s">
        <v>6747</v>
      </c>
      <c r="E6631" t="str">
        <f t="shared" si="103"/>
        <v>118-GINEBROSA, LA</v>
      </c>
    </row>
    <row r="6632" spans="1:5" x14ac:dyDescent="0.3">
      <c r="A6632" s="12">
        <v>44</v>
      </c>
      <c r="B6632" s="14">
        <v>119</v>
      </c>
      <c r="C6632" s="12" t="s">
        <v>6748</v>
      </c>
      <c r="E6632" t="str">
        <f t="shared" si="103"/>
        <v>119-GRIEGOS</v>
      </c>
    </row>
    <row r="6633" spans="1:5" x14ac:dyDescent="0.3">
      <c r="A6633" s="12">
        <v>44</v>
      </c>
      <c r="B6633" s="14">
        <v>120</v>
      </c>
      <c r="C6633" s="12" t="s">
        <v>6749</v>
      </c>
      <c r="E6633" t="str">
        <f t="shared" si="103"/>
        <v>120-GUADALAVIAR</v>
      </c>
    </row>
    <row r="6634" spans="1:5" x14ac:dyDescent="0.3">
      <c r="A6634" s="12">
        <v>44</v>
      </c>
      <c r="B6634" s="14">
        <v>121</v>
      </c>
      <c r="C6634" s="12" t="s">
        <v>6750</v>
      </c>
      <c r="E6634" t="str">
        <f t="shared" si="103"/>
        <v>121-GUDAR</v>
      </c>
    </row>
    <row r="6635" spans="1:5" x14ac:dyDescent="0.3">
      <c r="A6635" s="12">
        <v>44</v>
      </c>
      <c r="B6635" s="14">
        <v>122</v>
      </c>
      <c r="C6635" s="12" t="s">
        <v>6751</v>
      </c>
      <c r="E6635" t="str">
        <f t="shared" si="103"/>
        <v>122-HIJAR</v>
      </c>
    </row>
    <row r="6636" spans="1:5" x14ac:dyDescent="0.3">
      <c r="A6636" s="12">
        <v>44</v>
      </c>
      <c r="B6636" s="14">
        <v>123</v>
      </c>
      <c r="C6636" s="12" t="s">
        <v>6752</v>
      </c>
      <c r="E6636" t="str">
        <f t="shared" si="103"/>
        <v>123-HINOJOSA DE JARQUE</v>
      </c>
    </row>
    <row r="6637" spans="1:5" x14ac:dyDescent="0.3">
      <c r="A6637" s="12">
        <v>44</v>
      </c>
      <c r="B6637" s="14">
        <v>124</v>
      </c>
      <c r="C6637" s="12" t="s">
        <v>6753</v>
      </c>
      <c r="E6637" t="str">
        <f t="shared" si="103"/>
        <v>124-HOZ DE LA VIEJA, LA</v>
      </c>
    </row>
    <row r="6638" spans="1:5" x14ac:dyDescent="0.3">
      <c r="A6638" s="12">
        <v>44</v>
      </c>
      <c r="B6638" s="14">
        <v>125</v>
      </c>
      <c r="C6638" s="12" t="s">
        <v>6754</v>
      </c>
      <c r="E6638" t="str">
        <f t="shared" si="103"/>
        <v>125-HUESA DEL COMUN</v>
      </c>
    </row>
    <row r="6639" spans="1:5" x14ac:dyDescent="0.3">
      <c r="A6639" s="12">
        <v>44</v>
      </c>
      <c r="B6639" s="14">
        <v>126</v>
      </c>
      <c r="C6639" s="12" t="s">
        <v>6755</v>
      </c>
      <c r="E6639" t="str">
        <f t="shared" si="103"/>
        <v>126-IGLESUELA DEL CID, LA</v>
      </c>
    </row>
    <row r="6640" spans="1:5" x14ac:dyDescent="0.3">
      <c r="A6640" s="12">
        <v>44</v>
      </c>
      <c r="B6640" s="14">
        <v>127</v>
      </c>
      <c r="C6640" s="12" t="s">
        <v>6756</v>
      </c>
      <c r="E6640" t="str">
        <f t="shared" si="103"/>
        <v>127-JABALOYAS</v>
      </c>
    </row>
    <row r="6641" spans="1:5" x14ac:dyDescent="0.3">
      <c r="A6641" s="12">
        <v>44</v>
      </c>
      <c r="B6641" s="14">
        <v>128</v>
      </c>
      <c r="C6641" s="12" t="s">
        <v>6757</v>
      </c>
      <c r="E6641" t="str">
        <f t="shared" si="103"/>
        <v>128-JARQUE DE LA VAL</v>
      </c>
    </row>
    <row r="6642" spans="1:5" x14ac:dyDescent="0.3">
      <c r="A6642" s="12">
        <v>44</v>
      </c>
      <c r="B6642" s="14">
        <v>129</v>
      </c>
      <c r="C6642" s="12" t="s">
        <v>6758</v>
      </c>
      <c r="E6642" t="str">
        <f t="shared" si="103"/>
        <v>129-JATIEL</v>
      </c>
    </row>
    <row r="6643" spans="1:5" x14ac:dyDescent="0.3">
      <c r="A6643" s="12">
        <v>44</v>
      </c>
      <c r="B6643" s="14">
        <v>130</v>
      </c>
      <c r="C6643" s="12" t="s">
        <v>6759</v>
      </c>
      <c r="E6643" t="str">
        <f t="shared" si="103"/>
        <v>130-JORCAS</v>
      </c>
    </row>
    <row r="6644" spans="1:5" x14ac:dyDescent="0.3">
      <c r="A6644" s="12">
        <v>44</v>
      </c>
      <c r="B6644" s="14">
        <v>131</v>
      </c>
      <c r="C6644" s="12" t="s">
        <v>6760</v>
      </c>
      <c r="E6644" t="str">
        <f t="shared" si="103"/>
        <v>131-JOSA</v>
      </c>
    </row>
    <row r="6645" spans="1:5" x14ac:dyDescent="0.3">
      <c r="A6645" s="12">
        <v>44</v>
      </c>
      <c r="B6645" s="14">
        <v>132</v>
      </c>
      <c r="C6645" s="12" t="s">
        <v>6761</v>
      </c>
      <c r="E6645" t="str">
        <f t="shared" si="103"/>
        <v>132-LAGUERUELA</v>
      </c>
    </row>
    <row r="6646" spans="1:5" x14ac:dyDescent="0.3">
      <c r="A6646" s="12">
        <v>44</v>
      </c>
      <c r="B6646" s="14">
        <v>133</v>
      </c>
      <c r="C6646" s="12" t="s">
        <v>6762</v>
      </c>
      <c r="E6646" t="str">
        <f t="shared" si="103"/>
        <v>133-LANZUELA</v>
      </c>
    </row>
    <row r="6647" spans="1:5" x14ac:dyDescent="0.3">
      <c r="A6647" s="12">
        <v>44</v>
      </c>
      <c r="B6647" s="14">
        <v>135</v>
      </c>
      <c r="C6647" s="12" t="s">
        <v>6763</v>
      </c>
      <c r="E6647" t="str">
        <f t="shared" si="103"/>
        <v>135-LIBROS</v>
      </c>
    </row>
    <row r="6648" spans="1:5" x14ac:dyDescent="0.3">
      <c r="A6648" s="12">
        <v>44</v>
      </c>
      <c r="B6648" s="14">
        <v>136</v>
      </c>
      <c r="C6648" s="12" t="s">
        <v>6764</v>
      </c>
      <c r="E6648" t="str">
        <f t="shared" si="103"/>
        <v>136-LIDON</v>
      </c>
    </row>
    <row r="6649" spans="1:5" x14ac:dyDescent="0.3">
      <c r="A6649" s="12">
        <v>44</v>
      </c>
      <c r="B6649" s="14">
        <v>137</v>
      </c>
      <c r="C6649" s="12" t="s">
        <v>6765</v>
      </c>
      <c r="E6649" t="str">
        <f t="shared" si="103"/>
        <v>137-LINARES DE MORA</v>
      </c>
    </row>
    <row r="6650" spans="1:5" x14ac:dyDescent="0.3">
      <c r="A6650" s="12">
        <v>44</v>
      </c>
      <c r="B6650" s="14">
        <v>138</v>
      </c>
      <c r="C6650" s="12" t="s">
        <v>6766</v>
      </c>
      <c r="E6650" t="str">
        <f t="shared" si="103"/>
        <v>138-LOSCOS</v>
      </c>
    </row>
    <row r="6651" spans="1:5" x14ac:dyDescent="0.3">
      <c r="A6651" s="12">
        <v>44</v>
      </c>
      <c r="B6651" s="14">
        <v>141</v>
      </c>
      <c r="C6651" s="12" t="s">
        <v>6767</v>
      </c>
      <c r="E6651" t="str">
        <f t="shared" si="103"/>
        <v>141-LLEDO</v>
      </c>
    </row>
    <row r="6652" spans="1:5" x14ac:dyDescent="0.3">
      <c r="A6652" s="12">
        <v>44</v>
      </c>
      <c r="B6652" s="14">
        <v>142</v>
      </c>
      <c r="C6652" s="12" t="s">
        <v>6768</v>
      </c>
      <c r="E6652" t="str">
        <f t="shared" si="103"/>
        <v>142-MAICAS</v>
      </c>
    </row>
    <row r="6653" spans="1:5" x14ac:dyDescent="0.3">
      <c r="A6653" s="12">
        <v>44</v>
      </c>
      <c r="B6653" s="14">
        <v>143</v>
      </c>
      <c r="C6653" s="12" t="s">
        <v>6769</v>
      </c>
      <c r="E6653" t="str">
        <f t="shared" si="103"/>
        <v>143-MANZANERA</v>
      </c>
    </row>
    <row r="6654" spans="1:5" x14ac:dyDescent="0.3">
      <c r="A6654" s="12">
        <v>44</v>
      </c>
      <c r="B6654" s="14">
        <v>144</v>
      </c>
      <c r="C6654" s="12" t="s">
        <v>6770</v>
      </c>
      <c r="E6654" t="str">
        <f t="shared" si="103"/>
        <v>144-MARTIN DEL RIO</v>
      </c>
    </row>
    <row r="6655" spans="1:5" x14ac:dyDescent="0.3">
      <c r="A6655" s="12">
        <v>44</v>
      </c>
      <c r="B6655" s="14">
        <v>145</v>
      </c>
      <c r="C6655" s="12" t="s">
        <v>6771</v>
      </c>
      <c r="E6655" t="str">
        <f t="shared" si="103"/>
        <v>145-MAS DE LAS MATAS</v>
      </c>
    </row>
    <row r="6656" spans="1:5" x14ac:dyDescent="0.3">
      <c r="A6656" s="12">
        <v>44</v>
      </c>
      <c r="B6656" s="14">
        <v>146</v>
      </c>
      <c r="C6656" s="12" t="s">
        <v>6772</v>
      </c>
      <c r="E6656" t="str">
        <f t="shared" si="103"/>
        <v>146-MATA DE LOS OLMOS, LA</v>
      </c>
    </row>
    <row r="6657" spans="1:5" x14ac:dyDescent="0.3">
      <c r="A6657" s="12">
        <v>44</v>
      </c>
      <c r="B6657" s="14">
        <v>147</v>
      </c>
      <c r="C6657" s="12" t="s">
        <v>6773</v>
      </c>
      <c r="E6657" t="str">
        <f t="shared" si="103"/>
        <v>147-MAZALEON</v>
      </c>
    </row>
    <row r="6658" spans="1:5" x14ac:dyDescent="0.3">
      <c r="A6658" s="12">
        <v>44</v>
      </c>
      <c r="B6658" s="14">
        <v>148</v>
      </c>
      <c r="C6658" s="12" t="s">
        <v>6774</v>
      </c>
      <c r="E6658" t="str">
        <f t="shared" si="103"/>
        <v>148-MEZQUITA DE JARQUE</v>
      </c>
    </row>
    <row r="6659" spans="1:5" x14ac:dyDescent="0.3">
      <c r="A6659" s="12">
        <v>44</v>
      </c>
      <c r="B6659" s="14">
        <v>149</v>
      </c>
      <c r="C6659" s="12" t="s">
        <v>6775</v>
      </c>
      <c r="E6659" t="str">
        <f t="shared" ref="E6659:E6722" si="104">CONCATENATE(B6659,"-",C6659)</f>
        <v>149-MIRAMBEL</v>
      </c>
    </row>
    <row r="6660" spans="1:5" x14ac:dyDescent="0.3">
      <c r="A6660" s="12">
        <v>44</v>
      </c>
      <c r="B6660" s="14">
        <v>150</v>
      </c>
      <c r="C6660" s="12" t="s">
        <v>6776</v>
      </c>
      <c r="E6660" t="str">
        <f t="shared" si="104"/>
        <v>150-MIRAVETE DE LA SIERRA</v>
      </c>
    </row>
    <row r="6661" spans="1:5" x14ac:dyDescent="0.3">
      <c r="A6661" s="12">
        <v>44</v>
      </c>
      <c r="B6661" s="14">
        <v>151</v>
      </c>
      <c r="C6661" s="12" t="s">
        <v>6777</v>
      </c>
      <c r="E6661" t="str">
        <f t="shared" si="104"/>
        <v>151-MOLINOS</v>
      </c>
    </row>
    <row r="6662" spans="1:5" x14ac:dyDescent="0.3">
      <c r="A6662" s="12">
        <v>44</v>
      </c>
      <c r="B6662" s="14">
        <v>152</v>
      </c>
      <c r="C6662" s="12" t="s">
        <v>6778</v>
      </c>
      <c r="E6662" t="str">
        <f t="shared" si="104"/>
        <v>152-MONFORTE DE MOYUELA</v>
      </c>
    </row>
    <row r="6663" spans="1:5" x14ac:dyDescent="0.3">
      <c r="A6663" s="12">
        <v>44</v>
      </c>
      <c r="B6663" s="14">
        <v>153</v>
      </c>
      <c r="C6663" s="12" t="s">
        <v>6779</v>
      </c>
      <c r="E6663" t="str">
        <f t="shared" si="104"/>
        <v>153-MONREAL DEL CAMPO</v>
      </c>
    </row>
    <row r="6664" spans="1:5" x14ac:dyDescent="0.3">
      <c r="A6664" s="12">
        <v>44</v>
      </c>
      <c r="B6664" s="14">
        <v>154</v>
      </c>
      <c r="C6664" s="12" t="s">
        <v>6780</v>
      </c>
      <c r="E6664" t="str">
        <f t="shared" si="104"/>
        <v>154-MONROYO</v>
      </c>
    </row>
    <row r="6665" spans="1:5" x14ac:dyDescent="0.3">
      <c r="A6665" s="12">
        <v>44</v>
      </c>
      <c r="B6665" s="14">
        <v>155</v>
      </c>
      <c r="C6665" s="12" t="s">
        <v>6781</v>
      </c>
      <c r="E6665" t="str">
        <f t="shared" si="104"/>
        <v>155-MONTALBAN</v>
      </c>
    </row>
    <row r="6666" spans="1:5" x14ac:dyDescent="0.3">
      <c r="A6666" s="12">
        <v>44</v>
      </c>
      <c r="B6666" s="14">
        <v>156</v>
      </c>
      <c r="C6666" s="12" t="s">
        <v>6782</v>
      </c>
      <c r="E6666" t="str">
        <f t="shared" si="104"/>
        <v>156-MONTEAGUDO DEL CASTILLO</v>
      </c>
    </row>
    <row r="6667" spans="1:5" x14ac:dyDescent="0.3">
      <c r="A6667" s="12">
        <v>44</v>
      </c>
      <c r="B6667" s="14">
        <v>157</v>
      </c>
      <c r="C6667" s="12" t="s">
        <v>6783</v>
      </c>
      <c r="E6667" t="str">
        <f t="shared" si="104"/>
        <v>157-MONTERDE DE ALBARRACIN</v>
      </c>
    </row>
    <row r="6668" spans="1:5" x14ac:dyDescent="0.3">
      <c r="A6668" s="12">
        <v>44</v>
      </c>
      <c r="B6668" s="14">
        <v>158</v>
      </c>
      <c r="C6668" s="12" t="s">
        <v>6784</v>
      </c>
      <c r="E6668" t="str">
        <f t="shared" si="104"/>
        <v>158-MORA DE RUBIELOS</v>
      </c>
    </row>
    <row r="6669" spans="1:5" x14ac:dyDescent="0.3">
      <c r="A6669" s="12">
        <v>44</v>
      </c>
      <c r="B6669" s="14">
        <v>159</v>
      </c>
      <c r="C6669" s="12" t="s">
        <v>6785</v>
      </c>
      <c r="E6669" t="str">
        <f t="shared" si="104"/>
        <v>159-MOSCARDON</v>
      </c>
    </row>
    <row r="6670" spans="1:5" x14ac:dyDescent="0.3">
      <c r="A6670" s="12">
        <v>44</v>
      </c>
      <c r="B6670" s="14">
        <v>160</v>
      </c>
      <c r="C6670" s="12" t="s">
        <v>6786</v>
      </c>
      <c r="E6670" t="str">
        <f t="shared" si="104"/>
        <v>160-MOSQUERUELA</v>
      </c>
    </row>
    <row r="6671" spans="1:5" x14ac:dyDescent="0.3">
      <c r="A6671" s="12">
        <v>44</v>
      </c>
      <c r="B6671" s="14">
        <v>161</v>
      </c>
      <c r="C6671" s="12" t="s">
        <v>6787</v>
      </c>
      <c r="E6671" t="str">
        <f t="shared" si="104"/>
        <v>161-MUNIESA</v>
      </c>
    </row>
    <row r="6672" spans="1:5" x14ac:dyDescent="0.3">
      <c r="A6672" s="12">
        <v>44</v>
      </c>
      <c r="B6672" s="14">
        <v>163</v>
      </c>
      <c r="C6672" s="12" t="s">
        <v>6788</v>
      </c>
      <c r="E6672" t="str">
        <f t="shared" si="104"/>
        <v>163-NOGUERA DE ALBARRACIN</v>
      </c>
    </row>
    <row r="6673" spans="1:5" x14ac:dyDescent="0.3">
      <c r="A6673" s="12">
        <v>44</v>
      </c>
      <c r="B6673" s="14">
        <v>164</v>
      </c>
      <c r="C6673" s="12" t="s">
        <v>6789</v>
      </c>
      <c r="E6673" t="str">
        <f t="shared" si="104"/>
        <v>164-NOGUERAS</v>
      </c>
    </row>
    <row r="6674" spans="1:5" x14ac:dyDescent="0.3">
      <c r="A6674" s="12">
        <v>44</v>
      </c>
      <c r="B6674" s="14">
        <v>165</v>
      </c>
      <c r="C6674" s="12" t="s">
        <v>6790</v>
      </c>
      <c r="E6674" t="str">
        <f t="shared" si="104"/>
        <v>165-NOGUERUELAS</v>
      </c>
    </row>
    <row r="6675" spans="1:5" x14ac:dyDescent="0.3">
      <c r="A6675" s="12">
        <v>44</v>
      </c>
      <c r="B6675" s="14">
        <v>167</v>
      </c>
      <c r="C6675" s="12" t="s">
        <v>6791</v>
      </c>
      <c r="E6675" t="str">
        <f t="shared" si="104"/>
        <v>167-OBON</v>
      </c>
    </row>
    <row r="6676" spans="1:5" x14ac:dyDescent="0.3">
      <c r="A6676" s="12">
        <v>44</v>
      </c>
      <c r="B6676" s="14">
        <v>168</v>
      </c>
      <c r="C6676" s="12" t="s">
        <v>6792</v>
      </c>
      <c r="E6676" t="str">
        <f t="shared" si="104"/>
        <v>168-ODON</v>
      </c>
    </row>
    <row r="6677" spans="1:5" x14ac:dyDescent="0.3">
      <c r="A6677" s="12">
        <v>44</v>
      </c>
      <c r="B6677" s="14">
        <v>169</v>
      </c>
      <c r="C6677" s="12" t="s">
        <v>6793</v>
      </c>
      <c r="E6677" t="str">
        <f t="shared" si="104"/>
        <v>169-OJOS NEGROS</v>
      </c>
    </row>
    <row r="6678" spans="1:5" x14ac:dyDescent="0.3">
      <c r="A6678" s="12">
        <v>44</v>
      </c>
      <c r="B6678" s="14">
        <v>171</v>
      </c>
      <c r="C6678" s="12" t="s">
        <v>6794</v>
      </c>
      <c r="E6678" t="str">
        <f t="shared" si="104"/>
        <v>171-OLBA</v>
      </c>
    </row>
    <row r="6679" spans="1:5" x14ac:dyDescent="0.3">
      <c r="A6679" s="12">
        <v>44</v>
      </c>
      <c r="B6679" s="14">
        <v>172</v>
      </c>
      <c r="C6679" s="12" t="s">
        <v>6795</v>
      </c>
      <c r="E6679" t="str">
        <f t="shared" si="104"/>
        <v>172-OLIETE</v>
      </c>
    </row>
    <row r="6680" spans="1:5" x14ac:dyDescent="0.3">
      <c r="A6680" s="12">
        <v>44</v>
      </c>
      <c r="B6680" s="14">
        <v>173</v>
      </c>
      <c r="C6680" s="12" t="s">
        <v>6796</v>
      </c>
      <c r="E6680" t="str">
        <f t="shared" si="104"/>
        <v>173-OLMOS, LOS</v>
      </c>
    </row>
    <row r="6681" spans="1:5" x14ac:dyDescent="0.3">
      <c r="A6681" s="12">
        <v>44</v>
      </c>
      <c r="B6681" s="14">
        <v>174</v>
      </c>
      <c r="C6681" s="12" t="s">
        <v>6797</v>
      </c>
      <c r="E6681" t="str">
        <f t="shared" si="104"/>
        <v>174-ORIHUELA DEL TREMEDAL</v>
      </c>
    </row>
    <row r="6682" spans="1:5" x14ac:dyDescent="0.3">
      <c r="A6682" s="12">
        <v>44</v>
      </c>
      <c r="B6682" s="14">
        <v>175</v>
      </c>
      <c r="C6682" s="12" t="s">
        <v>6798</v>
      </c>
      <c r="E6682" t="str">
        <f t="shared" si="104"/>
        <v>175-ORRIOS</v>
      </c>
    </row>
    <row r="6683" spans="1:5" x14ac:dyDescent="0.3">
      <c r="A6683" s="12">
        <v>44</v>
      </c>
      <c r="B6683" s="14">
        <v>176</v>
      </c>
      <c r="C6683" s="12" t="s">
        <v>6799</v>
      </c>
      <c r="E6683" t="str">
        <f t="shared" si="104"/>
        <v>176-PALOMAR DE ARROYOS</v>
      </c>
    </row>
    <row r="6684" spans="1:5" x14ac:dyDescent="0.3">
      <c r="A6684" s="12">
        <v>44</v>
      </c>
      <c r="B6684" s="14">
        <v>177</v>
      </c>
      <c r="C6684" s="12" t="s">
        <v>6800</v>
      </c>
      <c r="E6684" t="str">
        <f t="shared" si="104"/>
        <v>177-PANCRUDO</v>
      </c>
    </row>
    <row r="6685" spans="1:5" x14ac:dyDescent="0.3">
      <c r="A6685" s="12">
        <v>44</v>
      </c>
      <c r="B6685" s="14">
        <v>178</v>
      </c>
      <c r="C6685" s="12" t="s">
        <v>6801</v>
      </c>
      <c r="E6685" t="str">
        <f t="shared" si="104"/>
        <v>178-PARRAS DE CASTELLOTE, LAS</v>
      </c>
    </row>
    <row r="6686" spans="1:5" x14ac:dyDescent="0.3">
      <c r="A6686" s="12">
        <v>44</v>
      </c>
      <c r="B6686" s="14">
        <v>179</v>
      </c>
      <c r="C6686" s="12" t="s">
        <v>6802</v>
      </c>
      <c r="E6686" t="str">
        <f t="shared" si="104"/>
        <v>179-PEÑARROYA DE TASTAVINS</v>
      </c>
    </row>
    <row r="6687" spans="1:5" x14ac:dyDescent="0.3">
      <c r="A6687" s="12">
        <v>44</v>
      </c>
      <c r="B6687" s="14">
        <v>180</v>
      </c>
      <c r="C6687" s="12" t="s">
        <v>6803</v>
      </c>
      <c r="E6687" t="str">
        <f t="shared" si="104"/>
        <v>180-PERACENSE</v>
      </c>
    </row>
    <row r="6688" spans="1:5" x14ac:dyDescent="0.3">
      <c r="A6688" s="12">
        <v>44</v>
      </c>
      <c r="B6688" s="14">
        <v>181</v>
      </c>
      <c r="C6688" s="12" t="s">
        <v>6804</v>
      </c>
      <c r="E6688" t="str">
        <f t="shared" si="104"/>
        <v>181-PERALEJOS</v>
      </c>
    </row>
    <row r="6689" spans="1:5" x14ac:dyDescent="0.3">
      <c r="A6689" s="12">
        <v>44</v>
      </c>
      <c r="B6689" s="14">
        <v>182</v>
      </c>
      <c r="C6689" s="12" t="s">
        <v>6805</v>
      </c>
      <c r="E6689" t="str">
        <f t="shared" si="104"/>
        <v>182-PERALES DEL ALFAMBRA</v>
      </c>
    </row>
    <row r="6690" spans="1:5" x14ac:dyDescent="0.3">
      <c r="A6690" s="12">
        <v>44</v>
      </c>
      <c r="B6690" s="14">
        <v>183</v>
      </c>
      <c r="C6690" s="12" t="s">
        <v>6806</v>
      </c>
      <c r="E6690" t="str">
        <f t="shared" si="104"/>
        <v>183-PITARQUE</v>
      </c>
    </row>
    <row r="6691" spans="1:5" x14ac:dyDescent="0.3">
      <c r="A6691" s="12">
        <v>44</v>
      </c>
      <c r="B6691" s="14">
        <v>184</v>
      </c>
      <c r="C6691" s="12" t="s">
        <v>6807</v>
      </c>
      <c r="E6691" t="str">
        <f t="shared" si="104"/>
        <v>184-PLOU</v>
      </c>
    </row>
    <row r="6692" spans="1:5" x14ac:dyDescent="0.3">
      <c r="A6692" s="12">
        <v>44</v>
      </c>
      <c r="B6692" s="14">
        <v>185</v>
      </c>
      <c r="C6692" s="12" t="s">
        <v>6808</v>
      </c>
      <c r="E6692" t="str">
        <f t="shared" si="104"/>
        <v>185-POBO, EL</v>
      </c>
    </row>
    <row r="6693" spans="1:5" x14ac:dyDescent="0.3">
      <c r="A6693" s="12">
        <v>44</v>
      </c>
      <c r="B6693" s="14">
        <v>187</v>
      </c>
      <c r="C6693" s="12" t="s">
        <v>6809</v>
      </c>
      <c r="E6693" t="str">
        <f t="shared" si="104"/>
        <v>187-PORTELLADA, LA</v>
      </c>
    </row>
    <row r="6694" spans="1:5" x14ac:dyDescent="0.3">
      <c r="A6694" s="12">
        <v>44</v>
      </c>
      <c r="B6694" s="14">
        <v>189</v>
      </c>
      <c r="C6694" s="12" t="s">
        <v>6810</v>
      </c>
      <c r="E6694" t="str">
        <f t="shared" si="104"/>
        <v>189-POZONDON</v>
      </c>
    </row>
    <row r="6695" spans="1:5" x14ac:dyDescent="0.3">
      <c r="A6695" s="12">
        <v>44</v>
      </c>
      <c r="B6695" s="14">
        <v>190</v>
      </c>
      <c r="C6695" s="12" t="s">
        <v>6811</v>
      </c>
      <c r="E6695" t="str">
        <f t="shared" si="104"/>
        <v>190-POZUEL DEL CAMPO</v>
      </c>
    </row>
    <row r="6696" spans="1:5" x14ac:dyDescent="0.3">
      <c r="A6696" s="12">
        <v>44</v>
      </c>
      <c r="B6696" s="14">
        <v>191</v>
      </c>
      <c r="C6696" s="12" t="s">
        <v>6812</v>
      </c>
      <c r="E6696" t="str">
        <f t="shared" si="104"/>
        <v>191-PUEBLA DE HIJAR, LA</v>
      </c>
    </row>
    <row r="6697" spans="1:5" x14ac:dyDescent="0.3">
      <c r="A6697" s="12">
        <v>44</v>
      </c>
      <c r="B6697" s="14">
        <v>192</v>
      </c>
      <c r="C6697" s="12" t="s">
        <v>6813</v>
      </c>
      <c r="E6697" t="str">
        <f t="shared" si="104"/>
        <v>192-PUEBLA DE VALVERDE, LA</v>
      </c>
    </row>
    <row r="6698" spans="1:5" x14ac:dyDescent="0.3">
      <c r="A6698" s="12">
        <v>44</v>
      </c>
      <c r="B6698" s="14">
        <v>193</v>
      </c>
      <c r="C6698" s="12" t="s">
        <v>6814</v>
      </c>
      <c r="E6698" t="str">
        <f t="shared" si="104"/>
        <v>193-PUERTOMINGALVO</v>
      </c>
    </row>
    <row r="6699" spans="1:5" x14ac:dyDescent="0.3">
      <c r="A6699" s="12">
        <v>44</v>
      </c>
      <c r="B6699" s="14">
        <v>194</v>
      </c>
      <c r="C6699" s="12" t="s">
        <v>6815</v>
      </c>
      <c r="E6699" t="str">
        <f t="shared" si="104"/>
        <v>194-RAFALES</v>
      </c>
    </row>
    <row r="6700" spans="1:5" x14ac:dyDescent="0.3">
      <c r="A6700" s="12">
        <v>44</v>
      </c>
      <c r="B6700" s="14">
        <v>195</v>
      </c>
      <c r="C6700" s="12" t="s">
        <v>6816</v>
      </c>
      <c r="E6700" t="str">
        <f t="shared" si="104"/>
        <v>195-RILLO</v>
      </c>
    </row>
    <row r="6701" spans="1:5" x14ac:dyDescent="0.3">
      <c r="A6701" s="12">
        <v>44</v>
      </c>
      <c r="B6701" s="14">
        <v>196</v>
      </c>
      <c r="C6701" s="12" t="s">
        <v>6817</v>
      </c>
      <c r="E6701" t="str">
        <f t="shared" si="104"/>
        <v>196-RIODEVA</v>
      </c>
    </row>
    <row r="6702" spans="1:5" x14ac:dyDescent="0.3">
      <c r="A6702" s="12">
        <v>44</v>
      </c>
      <c r="B6702" s="14">
        <v>197</v>
      </c>
      <c r="C6702" s="12" t="s">
        <v>6818</v>
      </c>
      <c r="E6702" t="str">
        <f t="shared" si="104"/>
        <v>197-RODENAS</v>
      </c>
    </row>
    <row r="6703" spans="1:5" x14ac:dyDescent="0.3">
      <c r="A6703" s="12">
        <v>44</v>
      </c>
      <c r="B6703" s="14">
        <v>198</v>
      </c>
      <c r="C6703" s="12" t="s">
        <v>6819</v>
      </c>
      <c r="E6703" t="str">
        <f t="shared" si="104"/>
        <v>198-ROYUELA</v>
      </c>
    </row>
    <row r="6704" spans="1:5" x14ac:dyDescent="0.3">
      <c r="A6704" s="12">
        <v>44</v>
      </c>
      <c r="B6704" s="14">
        <v>199</v>
      </c>
      <c r="C6704" s="12" t="s">
        <v>6820</v>
      </c>
      <c r="E6704" t="str">
        <f t="shared" si="104"/>
        <v>199-RUBIALES</v>
      </c>
    </row>
    <row r="6705" spans="1:5" x14ac:dyDescent="0.3">
      <c r="A6705" s="12">
        <v>44</v>
      </c>
      <c r="B6705" s="14">
        <v>200</v>
      </c>
      <c r="C6705" s="12" t="s">
        <v>6821</v>
      </c>
      <c r="E6705" t="str">
        <f t="shared" si="104"/>
        <v>200-RUBIELOS DE LA CERIDA</v>
      </c>
    </row>
    <row r="6706" spans="1:5" x14ac:dyDescent="0.3">
      <c r="A6706" s="12">
        <v>44</v>
      </c>
      <c r="B6706" s="14">
        <v>201</v>
      </c>
      <c r="C6706" s="12" t="s">
        <v>6822</v>
      </c>
      <c r="E6706" t="str">
        <f t="shared" si="104"/>
        <v>201-RUBIELOS DE MORA</v>
      </c>
    </row>
    <row r="6707" spans="1:5" x14ac:dyDescent="0.3">
      <c r="A6707" s="12">
        <v>44</v>
      </c>
      <c r="B6707" s="14">
        <v>203</v>
      </c>
      <c r="C6707" s="12" t="s">
        <v>6823</v>
      </c>
      <c r="E6707" t="str">
        <f t="shared" si="104"/>
        <v>203-SALCEDILLO</v>
      </c>
    </row>
    <row r="6708" spans="1:5" x14ac:dyDescent="0.3">
      <c r="A6708" s="12">
        <v>44</v>
      </c>
      <c r="B6708" s="14">
        <v>204</v>
      </c>
      <c r="C6708" s="12" t="s">
        <v>6824</v>
      </c>
      <c r="E6708" t="str">
        <f t="shared" si="104"/>
        <v>204-SALDON</v>
      </c>
    </row>
    <row r="6709" spans="1:5" x14ac:dyDescent="0.3">
      <c r="A6709" s="12">
        <v>44</v>
      </c>
      <c r="B6709" s="14">
        <v>205</v>
      </c>
      <c r="C6709" s="12" t="s">
        <v>6825</v>
      </c>
      <c r="E6709" t="str">
        <f t="shared" si="104"/>
        <v>205-SAMPER DE CALANDA</v>
      </c>
    </row>
    <row r="6710" spans="1:5" x14ac:dyDescent="0.3">
      <c r="A6710" s="12">
        <v>44</v>
      </c>
      <c r="B6710" s="14">
        <v>206</v>
      </c>
      <c r="C6710" s="12" t="s">
        <v>6826</v>
      </c>
      <c r="E6710" t="str">
        <f t="shared" si="104"/>
        <v>206-SAN AGUSTIN</v>
      </c>
    </row>
    <row r="6711" spans="1:5" x14ac:dyDescent="0.3">
      <c r="A6711" s="12">
        <v>44</v>
      </c>
      <c r="B6711" s="14">
        <v>207</v>
      </c>
      <c r="C6711" s="12" t="s">
        <v>6827</v>
      </c>
      <c r="E6711" t="str">
        <f t="shared" si="104"/>
        <v>207-SAN MARTIN DEL RIO</v>
      </c>
    </row>
    <row r="6712" spans="1:5" x14ac:dyDescent="0.3">
      <c r="A6712" s="12">
        <v>44</v>
      </c>
      <c r="B6712" s="14">
        <v>208</v>
      </c>
      <c r="C6712" s="12" t="s">
        <v>6828</v>
      </c>
      <c r="E6712" t="str">
        <f t="shared" si="104"/>
        <v>208-SANTA CRUZ DE NOGUERAS</v>
      </c>
    </row>
    <row r="6713" spans="1:5" x14ac:dyDescent="0.3">
      <c r="A6713" s="12">
        <v>44</v>
      </c>
      <c r="B6713" s="14">
        <v>209</v>
      </c>
      <c r="C6713" s="12" t="s">
        <v>6829</v>
      </c>
      <c r="E6713" t="str">
        <f t="shared" si="104"/>
        <v>209-SANTA EULALIA</v>
      </c>
    </row>
    <row r="6714" spans="1:5" x14ac:dyDescent="0.3">
      <c r="A6714" s="12">
        <v>44</v>
      </c>
      <c r="B6714" s="14">
        <v>210</v>
      </c>
      <c r="C6714" s="12" t="s">
        <v>6830</v>
      </c>
      <c r="E6714" t="str">
        <f t="shared" si="104"/>
        <v>210-SARRION</v>
      </c>
    </row>
    <row r="6715" spans="1:5" x14ac:dyDescent="0.3">
      <c r="A6715" s="12">
        <v>44</v>
      </c>
      <c r="B6715" s="14">
        <v>211</v>
      </c>
      <c r="C6715" s="12" t="s">
        <v>6831</v>
      </c>
      <c r="E6715" t="str">
        <f t="shared" si="104"/>
        <v>211-SEGURA DE LOS BAÑOS</v>
      </c>
    </row>
    <row r="6716" spans="1:5" x14ac:dyDescent="0.3">
      <c r="A6716" s="12">
        <v>44</v>
      </c>
      <c r="B6716" s="14">
        <v>212</v>
      </c>
      <c r="C6716" s="12" t="s">
        <v>6832</v>
      </c>
      <c r="E6716" t="str">
        <f t="shared" si="104"/>
        <v>212-SENO</v>
      </c>
    </row>
    <row r="6717" spans="1:5" x14ac:dyDescent="0.3">
      <c r="A6717" s="12">
        <v>44</v>
      </c>
      <c r="B6717" s="14">
        <v>213</v>
      </c>
      <c r="C6717" s="12" t="s">
        <v>6833</v>
      </c>
      <c r="E6717" t="str">
        <f t="shared" si="104"/>
        <v>213-SINGRA</v>
      </c>
    </row>
    <row r="6718" spans="1:5" x14ac:dyDescent="0.3">
      <c r="A6718" s="12">
        <v>44</v>
      </c>
      <c r="B6718" s="14">
        <v>215</v>
      </c>
      <c r="C6718" s="12" t="s">
        <v>6834</v>
      </c>
      <c r="E6718" t="str">
        <f t="shared" si="104"/>
        <v>215-TERRIENTE</v>
      </c>
    </row>
    <row r="6719" spans="1:5" x14ac:dyDescent="0.3">
      <c r="A6719" s="12">
        <v>44</v>
      </c>
      <c r="B6719" s="14">
        <v>216</v>
      </c>
      <c r="C6719" s="12" t="s">
        <v>151</v>
      </c>
      <c r="E6719" t="str">
        <f t="shared" si="104"/>
        <v>216-TERUEL</v>
      </c>
    </row>
    <row r="6720" spans="1:5" x14ac:dyDescent="0.3">
      <c r="A6720" s="12">
        <v>44</v>
      </c>
      <c r="B6720" s="14">
        <v>217</v>
      </c>
      <c r="C6720" s="12" t="s">
        <v>6835</v>
      </c>
      <c r="E6720" t="str">
        <f t="shared" si="104"/>
        <v>217-TORIL Y MASEGOSO</v>
      </c>
    </row>
    <row r="6721" spans="1:5" x14ac:dyDescent="0.3">
      <c r="A6721" s="12">
        <v>44</v>
      </c>
      <c r="B6721" s="14">
        <v>218</v>
      </c>
      <c r="C6721" s="12" t="s">
        <v>6836</v>
      </c>
      <c r="E6721" t="str">
        <f t="shared" si="104"/>
        <v>218-TORMON</v>
      </c>
    </row>
    <row r="6722" spans="1:5" x14ac:dyDescent="0.3">
      <c r="A6722" s="12">
        <v>44</v>
      </c>
      <c r="B6722" s="14">
        <v>219</v>
      </c>
      <c r="C6722" s="12" t="s">
        <v>6837</v>
      </c>
      <c r="E6722" t="str">
        <f t="shared" si="104"/>
        <v>219-TORNOS</v>
      </c>
    </row>
    <row r="6723" spans="1:5" x14ac:dyDescent="0.3">
      <c r="A6723" s="12">
        <v>44</v>
      </c>
      <c r="B6723" s="14">
        <v>220</v>
      </c>
      <c r="C6723" s="12" t="s">
        <v>6838</v>
      </c>
      <c r="E6723" t="str">
        <f t="shared" ref="E6723:E6786" si="105">CONCATENATE(B6723,"-",C6723)</f>
        <v>220-TORRALBA DE LOS SISONES</v>
      </c>
    </row>
    <row r="6724" spans="1:5" x14ac:dyDescent="0.3">
      <c r="A6724" s="12">
        <v>44</v>
      </c>
      <c r="B6724" s="14">
        <v>221</v>
      </c>
      <c r="C6724" s="12" t="s">
        <v>6839</v>
      </c>
      <c r="E6724" t="str">
        <f t="shared" si="105"/>
        <v>221-TORRECILLA DE ALCAÑIZ</v>
      </c>
    </row>
    <row r="6725" spans="1:5" x14ac:dyDescent="0.3">
      <c r="A6725" s="12">
        <v>44</v>
      </c>
      <c r="B6725" s="14">
        <v>222</v>
      </c>
      <c r="C6725" s="12" t="s">
        <v>6840</v>
      </c>
      <c r="E6725" t="str">
        <f t="shared" si="105"/>
        <v>222-TORRECILLA DEL REBOLLAR</v>
      </c>
    </row>
    <row r="6726" spans="1:5" x14ac:dyDescent="0.3">
      <c r="A6726" s="12">
        <v>44</v>
      </c>
      <c r="B6726" s="14">
        <v>223</v>
      </c>
      <c r="C6726" s="12" t="s">
        <v>6841</v>
      </c>
      <c r="E6726" t="str">
        <f t="shared" si="105"/>
        <v>223-TORRE DE ARCAS</v>
      </c>
    </row>
    <row r="6727" spans="1:5" x14ac:dyDescent="0.3">
      <c r="A6727" s="12">
        <v>44</v>
      </c>
      <c r="B6727" s="14">
        <v>224</v>
      </c>
      <c r="C6727" s="12" t="s">
        <v>6842</v>
      </c>
      <c r="E6727" t="str">
        <f t="shared" si="105"/>
        <v>224-TORRE DE LAS ARCAS</v>
      </c>
    </row>
    <row r="6728" spans="1:5" x14ac:dyDescent="0.3">
      <c r="A6728" s="12">
        <v>44</v>
      </c>
      <c r="B6728" s="14">
        <v>225</v>
      </c>
      <c r="C6728" s="12" t="s">
        <v>6843</v>
      </c>
      <c r="E6728" t="str">
        <f t="shared" si="105"/>
        <v>225-TORRE DEL COMPTE</v>
      </c>
    </row>
    <row r="6729" spans="1:5" x14ac:dyDescent="0.3">
      <c r="A6729" s="12">
        <v>44</v>
      </c>
      <c r="B6729" s="14">
        <v>226</v>
      </c>
      <c r="C6729" s="12" t="s">
        <v>6844</v>
      </c>
      <c r="E6729" t="str">
        <f t="shared" si="105"/>
        <v>226-TORRELACARCEL</v>
      </c>
    </row>
    <row r="6730" spans="1:5" x14ac:dyDescent="0.3">
      <c r="A6730" s="12">
        <v>44</v>
      </c>
      <c r="B6730" s="14">
        <v>227</v>
      </c>
      <c r="C6730" s="12" t="s">
        <v>6845</v>
      </c>
      <c r="E6730" t="str">
        <f t="shared" si="105"/>
        <v>227-TORRE LOS NEGROS</v>
      </c>
    </row>
    <row r="6731" spans="1:5" x14ac:dyDescent="0.3">
      <c r="A6731" s="12">
        <v>44</v>
      </c>
      <c r="B6731" s="14">
        <v>228</v>
      </c>
      <c r="C6731" s="12" t="s">
        <v>6846</v>
      </c>
      <c r="E6731" t="str">
        <f t="shared" si="105"/>
        <v>228-TORREMOCHA DE JILOCA</v>
      </c>
    </row>
    <row r="6732" spans="1:5" x14ac:dyDescent="0.3">
      <c r="A6732" s="12">
        <v>44</v>
      </c>
      <c r="B6732" s="14">
        <v>229</v>
      </c>
      <c r="C6732" s="12" t="s">
        <v>6847</v>
      </c>
      <c r="E6732" t="str">
        <f t="shared" si="105"/>
        <v>229-TORRES DE ALBARRACIN</v>
      </c>
    </row>
    <row r="6733" spans="1:5" x14ac:dyDescent="0.3">
      <c r="A6733" s="12">
        <v>44</v>
      </c>
      <c r="B6733" s="14">
        <v>230</v>
      </c>
      <c r="C6733" s="12" t="s">
        <v>6848</v>
      </c>
      <c r="E6733" t="str">
        <f t="shared" si="105"/>
        <v>230-TORREVELILLA</v>
      </c>
    </row>
    <row r="6734" spans="1:5" x14ac:dyDescent="0.3">
      <c r="A6734" s="12">
        <v>44</v>
      </c>
      <c r="B6734" s="14">
        <v>231</v>
      </c>
      <c r="C6734" s="12" t="s">
        <v>6849</v>
      </c>
      <c r="E6734" t="str">
        <f t="shared" si="105"/>
        <v>231-TORRIJAS</v>
      </c>
    </row>
    <row r="6735" spans="1:5" x14ac:dyDescent="0.3">
      <c r="A6735" s="12">
        <v>44</v>
      </c>
      <c r="B6735" s="14">
        <v>232</v>
      </c>
      <c r="C6735" s="12" t="s">
        <v>6850</v>
      </c>
      <c r="E6735" t="str">
        <f t="shared" si="105"/>
        <v>232-TORRIJO DEL CAMPO</v>
      </c>
    </row>
    <row r="6736" spans="1:5" x14ac:dyDescent="0.3">
      <c r="A6736" s="12">
        <v>44</v>
      </c>
      <c r="B6736" s="14">
        <v>234</v>
      </c>
      <c r="C6736" s="12" t="s">
        <v>6851</v>
      </c>
      <c r="E6736" t="str">
        <f t="shared" si="105"/>
        <v>234-TRAMACASTIEL</v>
      </c>
    </row>
    <row r="6737" spans="1:5" x14ac:dyDescent="0.3">
      <c r="A6737" s="12">
        <v>44</v>
      </c>
      <c r="B6737" s="14">
        <v>235</v>
      </c>
      <c r="C6737" s="12" t="s">
        <v>6852</v>
      </c>
      <c r="E6737" t="str">
        <f t="shared" si="105"/>
        <v>235-TRAMACASTILLA</v>
      </c>
    </row>
    <row r="6738" spans="1:5" x14ac:dyDescent="0.3">
      <c r="A6738" s="12">
        <v>44</v>
      </c>
      <c r="B6738" s="14">
        <v>236</v>
      </c>
      <c r="C6738" s="12" t="s">
        <v>6853</v>
      </c>
      <c r="E6738" t="str">
        <f t="shared" si="105"/>
        <v>236-TRONCHON</v>
      </c>
    </row>
    <row r="6739" spans="1:5" x14ac:dyDescent="0.3">
      <c r="A6739" s="12">
        <v>44</v>
      </c>
      <c r="B6739" s="14">
        <v>237</v>
      </c>
      <c r="C6739" s="12" t="s">
        <v>6854</v>
      </c>
      <c r="E6739" t="str">
        <f t="shared" si="105"/>
        <v>237-URREA DE GAEN</v>
      </c>
    </row>
    <row r="6740" spans="1:5" x14ac:dyDescent="0.3">
      <c r="A6740" s="12">
        <v>44</v>
      </c>
      <c r="B6740" s="14">
        <v>238</v>
      </c>
      <c r="C6740" s="12" t="s">
        <v>6855</v>
      </c>
      <c r="E6740" t="str">
        <f t="shared" si="105"/>
        <v>238-UTRILLAS</v>
      </c>
    </row>
    <row r="6741" spans="1:5" x14ac:dyDescent="0.3">
      <c r="A6741" s="12">
        <v>44</v>
      </c>
      <c r="B6741" s="14">
        <v>239</v>
      </c>
      <c r="C6741" s="12" t="s">
        <v>6856</v>
      </c>
      <c r="E6741" t="str">
        <f t="shared" si="105"/>
        <v>239-VALACLOCHE</v>
      </c>
    </row>
    <row r="6742" spans="1:5" x14ac:dyDescent="0.3">
      <c r="A6742" s="12">
        <v>44</v>
      </c>
      <c r="B6742" s="14">
        <v>240</v>
      </c>
      <c r="C6742" s="12" t="s">
        <v>6857</v>
      </c>
      <c r="E6742" t="str">
        <f t="shared" si="105"/>
        <v>240-VALBONA</v>
      </c>
    </row>
    <row r="6743" spans="1:5" x14ac:dyDescent="0.3">
      <c r="A6743" s="12">
        <v>44</v>
      </c>
      <c r="B6743" s="14">
        <v>241</v>
      </c>
      <c r="C6743" s="12" t="s">
        <v>6858</v>
      </c>
      <c r="E6743" t="str">
        <f t="shared" si="105"/>
        <v>241-VALDEALGORFA</v>
      </c>
    </row>
    <row r="6744" spans="1:5" x14ac:dyDescent="0.3">
      <c r="A6744" s="12">
        <v>44</v>
      </c>
      <c r="B6744" s="14">
        <v>243</v>
      </c>
      <c r="C6744" s="12" t="s">
        <v>6859</v>
      </c>
      <c r="E6744" t="str">
        <f t="shared" si="105"/>
        <v>243-VALDECUENCA</v>
      </c>
    </row>
    <row r="6745" spans="1:5" x14ac:dyDescent="0.3">
      <c r="A6745" s="12">
        <v>44</v>
      </c>
      <c r="B6745" s="14">
        <v>244</v>
      </c>
      <c r="C6745" s="12" t="s">
        <v>6860</v>
      </c>
      <c r="E6745" t="str">
        <f t="shared" si="105"/>
        <v>244-VALDELINARES</v>
      </c>
    </row>
    <row r="6746" spans="1:5" x14ac:dyDescent="0.3">
      <c r="A6746" s="12">
        <v>44</v>
      </c>
      <c r="B6746" s="14">
        <v>245</v>
      </c>
      <c r="C6746" s="12" t="s">
        <v>6861</v>
      </c>
      <c r="E6746" t="str">
        <f t="shared" si="105"/>
        <v>245-VALDELTORMO</v>
      </c>
    </row>
    <row r="6747" spans="1:5" x14ac:dyDescent="0.3">
      <c r="A6747" s="12">
        <v>44</v>
      </c>
      <c r="B6747" s="14">
        <v>246</v>
      </c>
      <c r="C6747" s="12" t="s">
        <v>6862</v>
      </c>
      <c r="E6747" t="str">
        <f t="shared" si="105"/>
        <v>246-VALDERROBRES</v>
      </c>
    </row>
    <row r="6748" spans="1:5" x14ac:dyDescent="0.3">
      <c r="A6748" s="12">
        <v>44</v>
      </c>
      <c r="B6748" s="14">
        <v>247</v>
      </c>
      <c r="C6748" s="12" t="s">
        <v>6863</v>
      </c>
      <c r="E6748" t="str">
        <f t="shared" si="105"/>
        <v>247-VALJUNQUERA</v>
      </c>
    </row>
    <row r="6749" spans="1:5" x14ac:dyDescent="0.3">
      <c r="A6749" s="12">
        <v>44</v>
      </c>
      <c r="B6749" s="14">
        <v>249</v>
      </c>
      <c r="C6749" s="12" t="s">
        <v>6864</v>
      </c>
      <c r="E6749" t="str">
        <f t="shared" si="105"/>
        <v>249-VALLECILLO, EL</v>
      </c>
    </row>
    <row r="6750" spans="1:5" x14ac:dyDescent="0.3">
      <c r="A6750" s="12">
        <v>44</v>
      </c>
      <c r="B6750" s="14">
        <v>250</v>
      </c>
      <c r="C6750" s="12" t="s">
        <v>6865</v>
      </c>
      <c r="E6750" t="str">
        <f t="shared" si="105"/>
        <v>250-VEGUILLAS DE LA SIERRA</v>
      </c>
    </row>
    <row r="6751" spans="1:5" x14ac:dyDescent="0.3">
      <c r="A6751" s="12">
        <v>44</v>
      </c>
      <c r="B6751" s="14">
        <v>251</v>
      </c>
      <c r="C6751" s="12" t="s">
        <v>6866</v>
      </c>
      <c r="E6751" t="str">
        <f t="shared" si="105"/>
        <v>251-VILLAFRANCA DEL CAMPO</v>
      </c>
    </row>
    <row r="6752" spans="1:5" x14ac:dyDescent="0.3">
      <c r="A6752" s="12">
        <v>44</v>
      </c>
      <c r="B6752" s="14">
        <v>252</v>
      </c>
      <c r="C6752" s="12" t="s">
        <v>6867</v>
      </c>
      <c r="E6752" t="str">
        <f t="shared" si="105"/>
        <v>252-VILLAHERMOSA DEL CAMPO</v>
      </c>
    </row>
    <row r="6753" spans="1:5" x14ac:dyDescent="0.3">
      <c r="A6753" s="12">
        <v>44</v>
      </c>
      <c r="B6753" s="14">
        <v>256</v>
      </c>
      <c r="C6753" s="12" t="s">
        <v>6868</v>
      </c>
      <c r="E6753" t="str">
        <f t="shared" si="105"/>
        <v>256-VILLANUEVA DEL REBOLLAR DE LA SIERRA</v>
      </c>
    </row>
    <row r="6754" spans="1:5" x14ac:dyDescent="0.3">
      <c r="A6754" s="12">
        <v>44</v>
      </c>
      <c r="B6754" s="14">
        <v>257</v>
      </c>
      <c r="C6754" s="12" t="s">
        <v>6869</v>
      </c>
      <c r="E6754" t="str">
        <f t="shared" si="105"/>
        <v>257-VILLAR DEL COBO</v>
      </c>
    </row>
    <row r="6755" spans="1:5" x14ac:dyDescent="0.3">
      <c r="A6755" s="12">
        <v>44</v>
      </c>
      <c r="B6755" s="14">
        <v>258</v>
      </c>
      <c r="C6755" s="12" t="s">
        <v>6870</v>
      </c>
      <c r="E6755" t="str">
        <f t="shared" si="105"/>
        <v>258-VILLAR DEL SALZ</v>
      </c>
    </row>
    <row r="6756" spans="1:5" x14ac:dyDescent="0.3">
      <c r="A6756" s="12">
        <v>44</v>
      </c>
      <c r="B6756" s="14">
        <v>260</v>
      </c>
      <c r="C6756" s="12" t="s">
        <v>6871</v>
      </c>
      <c r="E6756" t="str">
        <f t="shared" si="105"/>
        <v>260-VILLARLUENGO</v>
      </c>
    </row>
    <row r="6757" spans="1:5" x14ac:dyDescent="0.3">
      <c r="A6757" s="12">
        <v>44</v>
      </c>
      <c r="B6757" s="14">
        <v>261</v>
      </c>
      <c r="C6757" s="12" t="s">
        <v>6872</v>
      </c>
      <c r="E6757" t="str">
        <f t="shared" si="105"/>
        <v>261-VILLARQUEMADO</v>
      </c>
    </row>
    <row r="6758" spans="1:5" x14ac:dyDescent="0.3">
      <c r="A6758" s="12">
        <v>44</v>
      </c>
      <c r="B6758" s="14">
        <v>262</v>
      </c>
      <c r="C6758" s="12" t="s">
        <v>6873</v>
      </c>
      <c r="E6758" t="str">
        <f t="shared" si="105"/>
        <v>262-VILLARROYA DE LOS PINARES</v>
      </c>
    </row>
    <row r="6759" spans="1:5" x14ac:dyDescent="0.3">
      <c r="A6759" s="12">
        <v>44</v>
      </c>
      <c r="B6759" s="14">
        <v>263</v>
      </c>
      <c r="C6759" s="12" t="s">
        <v>6874</v>
      </c>
      <c r="E6759" t="str">
        <f t="shared" si="105"/>
        <v>263-VILLASTAR</v>
      </c>
    </row>
    <row r="6760" spans="1:5" x14ac:dyDescent="0.3">
      <c r="A6760" s="12">
        <v>44</v>
      </c>
      <c r="B6760" s="14">
        <v>264</v>
      </c>
      <c r="C6760" s="12" t="s">
        <v>6875</v>
      </c>
      <c r="E6760" t="str">
        <f t="shared" si="105"/>
        <v>264-VILLEL</v>
      </c>
    </row>
    <row r="6761" spans="1:5" x14ac:dyDescent="0.3">
      <c r="A6761" s="12">
        <v>44</v>
      </c>
      <c r="B6761" s="14">
        <v>265</v>
      </c>
      <c r="C6761" s="12" t="s">
        <v>6876</v>
      </c>
      <c r="E6761" t="str">
        <f t="shared" si="105"/>
        <v>265-VINACEITE</v>
      </c>
    </row>
    <row r="6762" spans="1:5" x14ac:dyDescent="0.3">
      <c r="A6762" s="12">
        <v>44</v>
      </c>
      <c r="B6762" s="14">
        <v>266</v>
      </c>
      <c r="C6762" s="12" t="s">
        <v>6877</v>
      </c>
      <c r="E6762" t="str">
        <f t="shared" si="105"/>
        <v>266-VISIEDO</v>
      </c>
    </row>
    <row r="6763" spans="1:5" x14ac:dyDescent="0.3">
      <c r="A6763" s="12">
        <v>44</v>
      </c>
      <c r="B6763" s="14">
        <v>267</v>
      </c>
      <c r="C6763" s="12" t="s">
        <v>6878</v>
      </c>
      <c r="E6763" t="str">
        <f t="shared" si="105"/>
        <v>267-VIVEL DEL RIO MARTIN</v>
      </c>
    </row>
    <row r="6764" spans="1:5" x14ac:dyDescent="0.3">
      <c r="A6764" s="12">
        <v>44</v>
      </c>
      <c r="B6764" s="14">
        <v>268</v>
      </c>
      <c r="C6764" s="12" t="s">
        <v>6879</v>
      </c>
      <c r="E6764" t="str">
        <f t="shared" si="105"/>
        <v>268-ZOMA, LA</v>
      </c>
    </row>
    <row r="6765" spans="1:5" x14ac:dyDescent="0.3">
      <c r="A6765" s="12">
        <v>45</v>
      </c>
      <c r="B6765" s="14">
        <v>1</v>
      </c>
      <c r="C6765" s="12" t="s">
        <v>6880</v>
      </c>
      <c r="E6765" t="str">
        <f t="shared" si="105"/>
        <v>1-AJOFRIN</v>
      </c>
    </row>
    <row r="6766" spans="1:5" x14ac:dyDescent="0.3">
      <c r="A6766" s="12">
        <v>45</v>
      </c>
      <c r="B6766" s="14">
        <v>2</v>
      </c>
      <c r="C6766" s="12" t="s">
        <v>6881</v>
      </c>
      <c r="E6766" t="str">
        <f t="shared" si="105"/>
        <v>2-ALAMEDA DE LA SAGRA</v>
      </c>
    </row>
    <row r="6767" spans="1:5" x14ac:dyDescent="0.3">
      <c r="A6767" s="12">
        <v>45</v>
      </c>
      <c r="B6767" s="14">
        <v>3</v>
      </c>
      <c r="C6767" s="12" t="s">
        <v>6882</v>
      </c>
      <c r="E6767" t="str">
        <f t="shared" si="105"/>
        <v>3-ALBARREAL DE TAJO</v>
      </c>
    </row>
    <row r="6768" spans="1:5" x14ac:dyDescent="0.3">
      <c r="A6768" s="12">
        <v>45</v>
      </c>
      <c r="B6768" s="14">
        <v>4</v>
      </c>
      <c r="C6768" s="12" t="s">
        <v>6883</v>
      </c>
      <c r="E6768" t="str">
        <f t="shared" si="105"/>
        <v>4-ALCABON</v>
      </c>
    </row>
    <row r="6769" spans="1:5" x14ac:dyDescent="0.3">
      <c r="A6769" s="12">
        <v>45</v>
      </c>
      <c r="B6769" s="14">
        <v>5</v>
      </c>
      <c r="C6769" s="12" t="s">
        <v>6884</v>
      </c>
      <c r="E6769" t="str">
        <f t="shared" si="105"/>
        <v>5-ALCAÑIZO</v>
      </c>
    </row>
    <row r="6770" spans="1:5" x14ac:dyDescent="0.3">
      <c r="A6770" s="12">
        <v>45</v>
      </c>
      <c r="B6770" s="14">
        <v>6</v>
      </c>
      <c r="C6770" s="12" t="s">
        <v>6885</v>
      </c>
      <c r="E6770" t="str">
        <f t="shared" si="105"/>
        <v>6-ALCAUDETE DE LA JARA</v>
      </c>
    </row>
    <row r="6771" spans="1:5" x14ac:dyDescent="0.3">
      <c r="A6771" s="12">
        <v>45</v>
      </c>
      <c r="B6771" s="14">
        <v>7</v>
      </c>
      <c r="C6771" s="12" t="s">
        <v>6886</v>
      </c>
      <c r="E6771" t="str">
        <f t="shared" si="105"/>
        <v>7-ALCOLEA DE TAJO</v>
      </c>
    </row>
    <row r="6772" spans="1:5" x14ac:dyDescent="0.3">
      <c r="A6772" s="12">
        <v>45</v>
      </c>
      <c r="B6772" s="14">
        <v>8</v>
      </c>
      <c r="C6772" s="12" t="s">
        <v>6887</v>
      </c>
      <c r="E6772" t="str">
        <f t="shared" si="105"/>
        <v>8-ALDEA EN CABO</v>
      </c>
    </row>
    <row r="6773" spans="1:5" x14ac:dyDescent="0.3">
      <c r="A6773" s="12">
        <v>45</v>
      </c>
      <c r="B6773" s="14">
        <v>9</v>
      </c>
      <c r="C6773" s="12" t="s">
        <v>6888</v>
      </c>
      <c r="E6773" t="str">
        <f t="shared" si="105"/>
        <v>9-ALDEANUEVA DE BARBARROYA</v>
      </c>
    </row>
    <row r="6774" spans="1:5" x14ac:dyDescent="0.3">
      <c r="A6774" s="12">
        <v>45</v>
      </c>
      <c r="B6774" s="14">
        <v>10</v>
      </c>
      <c r="C6774" s="12" t="s">
        <v>6889</v>
      </c>
      <c r="E6774" t="str">
        <f t="shared" si="105"/>
        <v>10-ALDEANUEVA DE SAN BARTOLOME</v>
      </c>
    </row>
    <row r="6775" spans="1:5" x14ac:dyDescent="0.3">
      <c r="A6775" s="12">
        <v>45</v>
      </c>
      <c r="B6775" s="14">
        <v>11</v>
      </c>
      <c r="C6775" s="12" t="s">
        <v>6890</v>
      </c>
      <c r="E6775" t="str">
        <f t="shared" si="105"/>
        <v>11-ALMENDRAL DE LA CAÑADA</v>
      </c>
    </row>
    <row r="6776" spans="1:5" x14ac:dyDescent="0.3">
      <c r="A6776" s="12">
        <v>45</v>
      </c>
      <c r="B6776" s="14">
        <v>12</v>
      </c>
      <c r="C6776" s="12" t="s">
        <v>6891</v>
      </c>
      <c r="E6776" t="str">
        <f t="shared" si="105"/>
        <v>12-ALMONACID DE TOLEDO</v>
      </c>
    </row>
    <row r="6777" spans="1:5" x14ac:dyDescent="0.3">
      <c r="A6777" s="12">
        <v>45</v>
      </c>
      <c r="B6777" s="14">
        <v>13</v>
      </c>
      <c r="C6777" s="12" t="s">
        <v>6892</v>
      </c>
      <c r="E6777" t="str">
        <f t="shared" si="105"/>
        <v>13-ALMOROX</v>
      </c>
    </row>
    <row r="6778" spans="1:5" x14ac:dyDescent="0.3">
      <c r="A6778" s="12">
        <v>45</v>
      </c>
      <c r="B6778" s="14">
        <v>14</v>
      </c>
      <c r="C6778" s="12" t="s">
        <v>6893</v>
      </c>
      <c r="E6778" t="str">
        <f t="shared" si="105"/>
        <v>14-AÑOVER DE TAJO</v>
      </c>
    </row>
    <row r="6779" spans="1:5" x14ac:dyDescent="0.3">
      <c r="A6779" s="12">
        <v>45</v>
      </c>
      <c r="B6779" s="14">
        <v>15</v>
      </c>
      <c r="C6779" s="12" t="s">
        <v>6894</v>
      </c>
      <c r="E6779" t="str">
        <f t="shared" si="105"/>
        <v>15-ARCICOLLAR</v>
      </c>
    </row>
    <row r="6780" spans="1:5" x14ac:dyDescent="0.3">
      <c r="A6780" s="12">
        <v>45</v>
      </c>
      <c r="B6780" s="14">
        <v>16</v>
      </c>
      <c r="C6780" s="12" t="s">
        <v>6895</v>
      </c>
      <c r="E6780" t="str">
        <f t="shared" si="105"/>
        <v>16-ARGES</v>
      </c>
    </row>
    <row r="6781" spans="1:5" x14ac:dyDescent="0.3">
      <c r="A6781" s="12">
        <v>45</v>
      </c>
      <c r="B6781" s="14">
        <v>17</v>
      </c>
      <c r="C6781" s="12" t="s">
        <v>6896</v>
      </c>
      <c r="E6781" t="str">
        <f t="shared" si="105"/>
        <v>17-AZUTAN</v>
      </c>
    </row>
    <row r="6782" spans="1:5" x14ac:dyDescent="0.3">
      <c r="A6782" s="12">
        <v>45</v>
      </c>
      <c r="B6782" s="14">
        <v>18</v>
      </c>
      <c r="C6782" s="12" t="s">
        <v>6897</v>
      </c>
      <c r="E6782" t="str">
        <f t="shared" si="105"/>
        <v>18-BARCIENCE</v>
      </c>
    </row>
    <row r="6783" spans="1:5" x14ac:dyDescent="0.3">
      <c r="A6783" s="12">
        <v>45</v>
      </c>
      <c r="B6783" s="14">
        <v>19</v>
      </c>
      <c r="C6783" s="12" t="s">
        <v>6898</v>
      </c>
      <c r="E6783" t="str">
        <f t="shared" si="105"/>
        <v>19-BARGAS</v>
      </c>
    </row>
    <row r="6784" spans="1:5" x14ac:dyDescent="0.3">
      <c r="A6784" s="12">
        <v>45</v>
      </c>
      <c r="B6784" s="14">
        <v>20</v>
      </c>
      <c r="C6784" s="12" t="s">
        <v>6899</v>
      </c>
      <c r="E6784" t="str">
        <f t="shared" si="105"/>
        <v>20-BELVIS DE LA JARA</v>
      </c>
    </row>
    <row r="6785" spans="1:5" x14ac:dyDescent="0.3">
      <c r="A6785" s="12">
        <v>45</v>
      </c>
      <c r="B6785" s="14">
        <v>21</v>
      </c>
      <c r="C6785" s="12" t="s">
        <v>6900</v>
      </c>
      <c r="E6785" t="str">
        <f t="shared" si="105"/>
        <v>21-BOROX</v>
      </c>
    </row>
    <row r="6786" spans="1:5" x14ac:dyDescent="0.3">
      <c r="A6786" s="12">
        <v>45</v>
      </c>
      <c r="B6786" s="14">
        <v>22</v>
      </c>
      <c r="C6786" s="12" t="s">
        <v>6901</v>
      </c>
      <c r="E6786" t="str">
        <f t="shared" si="105"/>
        <v>22-BUENAVENTURA</v>
      </c>
    </row>
    <row r="6787" spans="1:5" x14ac:dyDescent="0.3">
      <c r="A6787" s="12">
        <v>45</v>
      </c>
      <c r="B6787" s="14">
        <v>23</v>
      </c>
      <c r="C6787" s="12" t="s">
        <v>6902</v>
      </c>
      <c r="E6787" t="str">
        <f t="shared" ref="E6787:E6850" si="106">CONCATENATE(B6787,"-",C6787)</f>
        <v>23-BURGUILLOS DE TOLEDO</v>
      </c>
    </row>
    <row r="6788" spans="1:5" x14ac:dyDescent="0.3">
      <c r="A6788" s="12">
        <v>45</v>
      </c>
      <c r="B6788" s="14">
        <v>24</v>
      </c>
      <c r="C6788" s="12" t="s">
        <v>6903</v>
      </c>
      <c r="E6788" t="str">
        <f t="shared" si="106"/>
        <v>24-BURUJON</v>
      </c>
    </row>
    <row r="6789" spans="1:5" x14ac:dyDescent="0.3">
      <c r="A6789" s="12">
        <v>45</v>
      </c>
      <c r="B6789" s="14">
        <v>25</v>
      </c>
      <c r="C6789" s="12" t="s">
        <v>6904</v>
      </c>
      <c r="E6789" t="str">
        <f t="shared" si="106"/>
        <v>25-CABAÑAS DE LA SAGRA</v>
      </c>
    </row>
    <row r="6790" spans="1:5" x14ac:dyDescent="0.3">
      <c r="A6790" s="12">
        <v>45</v>
      </c>
      <c r="B6790" s="14">
        <v>26</v>
      </c>
      <c r="C6790" s="12" t="s">
        <v>6905</v>
      </c>
      <c r="E6790" t="str">
        <f t="shared" si="106"/>
        <v>26-CABAÑAS DE YEPES</v>
      </c>
    </row>
    <row r="6791" spans="1:5" x14ac:dyDescent="0.3">
      <c r="A6791" s="12">
        <v>45</v>
      </c>
      <c r="B6791" s="14">
        <v>27</v>
      </c>
      <c r="C6791" s="12" t="s">
        <v>6906</v>
      </c>
      <c r="E6791" t="str">
        <f t="shared" si="106"/>
        <v>27-CABEZAMESADA</v>
      </c>
    </row>
    <row r="6792" spans="1:5" x14ac:dyDescent="0.3">
      <c r="A6792" s="12">
        <v>45</v>
      </c>
      <c r="B6792" s="14">
        <v>28</v>
      </c>
      <c r="C6792" s="12" t="s">
        <v>6907</v>
      </c>
      <c r="E6792" t="str">
        <f t="shared" si="106"/>
        <v>28-CALERA Y CHOZAS</v>
      </c>
    </row>
    <row r="6793" spans="1:5" x14ac:dyDescent="0.3">
      <c r="A6793" s="12">
        <v>45</v>
      </c>
      <c r="B6793" s="14">
        <v>29</v>
      </c>
      <c r="C6793" s="12" t="s">
        <v>6908</v>
      </c>
      <c r="E6793" t="str">
        <f t="shared" si="106"/>
        <v>29-CALERUELA</v>
      </c>
    </row>
    <row r="6794" spans="1:5" x14ac:dyDescent="0.3">
      <c r="A6794" s="12">
        <v>45</v>
      </c>
      <c r="B6794" s="14">
        <v>30</v>
      </c>
      <c r="C6794" s="12" t="s">
        <v>6909</v>
      </c>
      <c r="E6794" t="str">
        <f t="shared" si="106"/>
        <v>30-CALZADA DE OROPESA, LA</v>
      </c>
    </row>
    <row r="6795" spans="1:5" x14ac:dyDescent="0.3">
      <c r="A6795" s="12">
        <v>45</v>
      </c>
      <c r="B6795" s="14">
        <v>31</v>
      </c>
      <c r="C6795" s="12" t="s">
        <v>6910</v>
      </c>
      <c r="E6795" t="str">
        <f t="shared" si="106"/>
        <v>31-CAMARENA</v>
      </c>
    </row>
    <row r="6796" spans="1:5" x14ac:dyDescent="0.3">
      <c r="A6796" s="12">
        <v>45</v>
      </c>
      <c r="B6796" s="14">
        <v>32</v>
      </c>
      <c r="C6796" s="12" t="s">
        <v>6911</v>
      </c>
      <c r="E6796" t="str">
        <f t="shared" si="106"/>
        <v>32-CAMARENILLA</v>
      </c>
    </row>
    <row r="6797" spans="1:5" x14ac:dyDescent="0.3">
      <c r="A6797" s="12">
        <v>45</v>
      </c>
      <c r="B6797" s="14">
        <v>33</v>
      </c>
      <c r="C6797" s="12" t="s">
        <v>6912</v>
      </c>
      <c r="E6797" t="str">
        <f t="shared" si="106"/>
        <v>33-CAMPILLO DE LA JARA, EL</v>
      </c>
    </row>
    <row r="6798" spans="1:5" x14ac:dyDescent="0.3">
      <c r="A6798" s="12">
        <v>45</v>
      </c>
      <c r="B6798" s="14">
        <v>34</v>
      </c>
      <c r="C6798" s="12" t="s">
        <v>6913</v>
      </c>
      <c r="E6798" t="str">
        <f t="shared" si="106"/>
        <v>34-CAMUÑAS</v>
      </c>
    </row>
    <row r="6799" spans="1:5" x14ac:dyDescent="0.3">
      <c r="A6799" s="12">
        <v>45</v>
      </c>
      <c r="B6799" s="14">
        <v>35</v>
      </c>
      <c r="C6799" s="12" t="s">
        <v>6914</v>
      </c>
      <c r="E6799" t="str">
        <f t="shared" si="106"/>
        <v>35-CARDIEL DE LOS MONTES</v>
      </c>
    </row>
    <row r="6800" spans="1:5" x14ac:dyDescent="0.3">
      <c r="A6800" s="12">
        <v>45</v>
      </c>
      <c r="B6800" s="14">
        <v>36</v>
      </c>
      <c r="C6800" s="12" t="s">
        <v>6915</v>
      </c>
      <c r="E6800" t="str">
        <f t="shared" si="106"/>
        <v>36-CARMENA</v>
      </c>
    </row>
    <row r="6801" spans="1:5" x14ac:dyDescent="0.3">
      <c r="A6801" s="12">
        <v>45</v>
      </c>
      <c r="B6801" s="14">
        <v>37</v>
      </c>
      <c r="C6801" s="12" t="s">
        <v>6916</v>
      </c>
      <c r="E6801" t="str">
        <f t="shared" si="106"/>
        <v>37-CARPIO DE TAJO, EL</v>
      </c>
    </row>
    <row r="6802" spans="1:5" x14ac:dyDescent="0.3">
      <c r="A6802" s="12">
        <v>45</v>
      </c>
      <c r="B6802" s="14">
        <v>38</v>
      </c>
      <c r="C6802" s="12" t="s">
        <v>6917</v>
      </c>
      <c r="E6802" t="str">
        <f t="shared" si="106"/>
        <v>38-CARRANQUE</v>
      </c>
    </row>
    <row r="6803" spans="1:5" x14ac:dyDescent="0.3">
      <c r="A6803" s="12">
        <v>45</v>
      </c>
      <c r="B6803" s="14">
        <v>39</v>
      </c>
      <c r="C6803" s="12" t="s">
        <v>6918</v>
      </c>
      <c r="E6803" t="str">
        <f t="shared" si="106"/>
        <v>39-CARRICHES</v>
      </c>
    </row>
    <row r="6804" spans="1:5" x14ac:dyDescent="0.3">
      <c r="A6804" s="12">
        <v>45</v>
      </c>
      <c r="B6804" s="14">
        <v>40</v>
      </c>
      <c r="C6804" s="12" t="s">
        <v>6919</v>
      </c>
      <c r="E6804" t="str">
        <f t="shared" si="106"/>
        <v>40-CASAR DE ESCALONA, EL</v>
      </c>
    </row>
    <row r="6805" spans="1:5" x14ac:dyDescent="0.3">
      <c r="A6805" s="12">
        <v>45</v>
      </c>
      <c r="B6805" s="14">
        <v>41</v>
      </c>
      <c r="C6805" s="12" t="s">
        <v>6920</v>
      </c>
      <c r="E6805" t="str">
        <f t="shared" si="106"/>
        <v>41-CASARRUBIOS DEL MONTE</v>
      </c>
    </row>
    <row r="6806" spans="1:5" x14ac:dyDescent="0.3">
      <c r="A6806" s="12">
        <v>45</v>
      </c>
      <c r="B6806" s="14">
        <v>42</v>
      </c>
      <c r="C6806" s="12" t="s">
        <v>6921</v>
      </c>
      <c r="E6806" t="str">
        <f t="shared" si="106"/>
        <v>42-CASASBUENAS</v>
      </c>
    </row>
    <row r="6807" spans="1:5" x14ac:dyDescent="0.3">
      <c r="A6807" s="12">
        <v>45</v>
      </c>
      <c r="B6807" s="14">
        <v>43</v>
      </c>
      <c r="C6807" s="12" t="s">
        <v>6922</v>
      </c>
      <c r="E6807" t="str">
        <f t="shared" si="106"/>
        <v>43-CASTILLO DE BAYUELA</v>
      </c>
    </row>
    <row r="6808" spans="1:5" x14ac:dyDescent="0.3">
      <c r="A6808" s="12">
        <v>45</v>
      </c>
      <c r="B6808" s="14">
        <v>45</v>
      </c>
      <c r="C6808" s="12" t="s">
        <v>6923</v>
      </c>
      <c r="E6808" t="str">
        <f t="shared" si="106"/>
        <v>45-CAZALEGAS</v>
      </c>
    </row>
    <row r="6809" spans="1:5" x14ac:dyDescent="0.3">
      <c r="A6809" s="12">
        <v>45</v>
      </c>
      <c r="B6809" s="14">
        <v>46</v>
      </c>
      <c r="C6809" s="12" t="s">
        <v>6924</v>
      </c>
      <c r="E6809" t="str">
        <f t="shared" si="106"/>
        <v>46-CEBOLLA</v>
      </c>
    </row>
    <row r="6810" spans="1:5" x14ac:dyDescent="0.3">
      <c r="A6810" s="12">
        <v>45</v>
      </c>
      <c r="B6810" s="14">
        <v>47</v>
      </c>
      <c r="C6810" s="12" t="s">
        <v>6925</v>
      </c>
      <c r="E6810" t="str">
        <f t="shared" si="106"/>
        <v>47-CEDILLO DEL CONDADO</v>
      </c>
    </row>
    <row r="6811" spans="1:5" x14ac:dyDescent="0.3">
      <c r="A6811" s="12">
        <v>45</v>
      </c>
      <c r="B6811" s="14">
        <v>48</v>
      </c>
      <c r="C6811" s="12" t="s">
        <v>6926</v>
      </c>
      <c r="E6811" t="str">
        <f t="shared" si="106"/>
        <v>48-CERRALBOS, LOS</v>
      </c>
    </row>
    <row r="6812" spans="1:5" x14ac:dyDescent="0.3">
      <c r="A6812" s="12">
        <v>45</v>
      </c>
      <c r="B6812" s="14">
        <v>49</v>
      </c>
      <c r="C6812" s="12" t="s">
        <v>6927</v>
      </c>
      <c r="E6812" t="str">
        <f t="shared" si="106"/>
        <v>49-CERVERA DE LOS MONTES</v>
      </c>
    </row>
    <row r="6813" spans="1:5" x14ac:dyDescent="0.3">
      <c r="A6813" s="12">
        <v>45</v>
      </c>
      <c r="B6813" s="14">
        <v>50</v>
      </c>
      <c r="C6813" s="12" t="s">
        <v>6928</v>
      </c>
      <c r="E6813" t="str">
        <f t="shared" si="106"/>
        <v>50-CIRUELOS</v>
      </c>
    </row>
    <row r="6814" spans="1:5" x14ac:dyDescent="0.3">
      <c r="A6814" s="12">
        <v>45</v>
      </c>
      <c r="B6814" s="14">
        <v>51</v>
      </c>
      <c r="C6814" s="12" t="s">
        <v>6929</v>
      </c>
      <c r="E6814" t="str">
        <f t="shared" si="106"/>
        <v>51-COBEJA</v>
      </c>
    </row>
    <row r="6815" spans="1:5" x14ac:dyDescent="0.3">
      <c r="A6815" s="12">
        <v>45</v>
      </c>
      <c r="B6815" s="14">
        <v>52</v>
      </c>
      <c r="C6815" s="12" t="s">
        <v>6930</v>
      </c>
      <c r="E6815" t="str">
        <f t="shared" si="106"/>
        <v>52-COBISA</v>
      </c>
    </row>
    <row r="6816" spans="1:5" x14ac:dyDescent="0.3">
      <c r="A6816" s="12">
        <v>45</v>
      </c>
      <c r="B6816" s="14">
        <v>53</v>
      </c>
      <c r="C6816" s="12" t="s">
        <v>6931</v>
      </c>
      <c r="E6816" t="str">
        <f t="shared" si="106"/>
        <v>53-CONSUEGRA</v>
      </c>
    </row>
    <row r="6817" spans="1:5" x14ac:dyDescent="0.3">
      <c r="A6817" s="12">
        <v>45</v>
      </c>
      <c r="B6817" s="14">
        <v>54</v>
      </c>
      <c r="C6817" s="12" t="s">
        <v>6932</v>
      </c>
      <c r="E6817" t="str">
        <f t="shared" si="106"/>
        <v>54-CORRAL DE ALMAGUER</v>
      </c>
    </row>
    <row r="6818" spans="1:5" x14ac:dyDescent="0.3">
      <c r="A6818" s="12">
        <v>45</v>
      </c>
      <c r="B6818" s="14">
        <v>55</v>
      </c>
      <c r="C6818" s="12" t="s">
        <v>6933</v>
      </c>
      <c r="E6818" t="str">
        <f t="shared" si="106"/>
        <v>55-CUERVA</v>
      </c>
    </row>
    <row r="6819" spans="1:5" x14ac:dyDescent="0.3">
      <c r="A6819" s="12">
        <v>45</v>
      </c>
      <c r="B6819" s="14">
        <v>56</v>
      </c>
      <c r="C6819" s="12" t="s">
        <v>6934</v>
      </c>
      <c r="E6819" t="str">
        <f t="shared" si="106"/>
        <v>56-CHOZAS DE CANALES</v>
      </c>
    </row>
    <row r="6820" spans="1:5" x14ac:dyDescent="0.3">
      <c r="A6820" s="12">
        <v>45</v>
      </c>
      <c r="B6820" s="14">
        <v>57</v>
      </c>
      <c r="C6820" s="12" t="s">
        <v>6935</v>
      </c>
      <c r="E6820" t="str">
        <f t="shared" si="106"/>
        <v>57-CHUECA</v>
      </c>
    </row>
    <row r="6821" spans="1:5" x14ac:dyDescent="0.3">
      <c r="A6821" s="12">
        <v>45</v>
      </c>
      <c r="B6821" s="14">
        <v>58</v>
      </c>
      <c r="C6821" s="12" t="s">
        <v>6936</v>
      </c>
      <c r="E6821" t="str">
        <f t="shared" si="106"/>
        <v>58-DOMINGO PEREZ</v>
      </c>
    </row>
    <row r="6822" spans="1:5" x14ac:dyDescent="0.3">
      <c r="A6822" s="12">
        <v>45</v>
      </c>
      <c r="B6822" s="14">
        <v>59</v>
      </c>
      <c r="C6822" s="12" t="s">
        <v>6937</v>
      </c>
      <c r="E6822" t="str">
        <f t="shared" si="106"/>
        <v>59-DOSBARRIOS</v>
      </c>
    </row>
    <row r="6823" spans="1:5" x14ac:dyDescent="0.3">
      <c r="A6823" s="12">
        <v>45</v>
      </c>
      <c r="B6823" s="14">
        <v>60</v>
      </c>
      <c r="C6823" s="12" t="s">
        <v>6938</v>
      </c>
      <c r="E6823" t="str">
        <f t="shared" si="106"/>
        <v>60-ERUSTES</v>
      </c>
    </row>
    <row r="6824" spans="1:5" x14ac:dyDescent="0.3">
      <c r="A6824" s="12">
        <v>45</v>
      </c>
      <c r="B6824" s="14">
        <v>61</v>
      </c>
      <c r="C6824" s="12" t="s">
        <v>6939</v>
      </c>
      <c r="E6824" t="str">
        <f t="shared" si="106"/>
        <v>61-ESCALONA</v>
      </c>
    </row>
    <row r="6825" spans="1:5" x14ac:dyDescent="0.3">
      <c r="A6825" s="12">
        <v>45</v>
      </c>
      <c r="B6825" s="14">
        <v>62</v>
      </c>
      <c r="C6825" s="12" t="s">
        <v>6940</v>
      </c>
      <c r="E6825" t="str">
        <f t="shared" si="106"/>
        <v>62-ESCALONILLA</v>
      </c>
    </row>
    <row r="6826" spans="1:5" x14ac:dyDescent="0.3">
      <c r="A6826" s="12">
        <v>45</v>
      </c>
      <c r="B6826" s="14">
        <v>63</v>
      </c>
      <c r="C6826" s="12" t="s">
        <v>6941</v>
      </c>
      <c r="E6826" t="str">
        <f t="shared" si="106"/>
        <v>63-ESPINOSO DEL REY</v>
      </c>
    </row>
    <row r="6827" spans="1:5" x14ac:dyDescent="0.3">
      <c r="A6827" s="12">
        <v>45</v>
      </c>
      <c r="B6827" s="14">
        <v>64</v>
      </c>
      <c r="C6827" s="12" t="s">
        <v>6942</v>
      </c>
      <c r="E6827" t="str">
        <f t="shared" si="106"/>
        <v>64-ESQUIVIAS</v>
      </c>
    </row>
    <row r="6828" spans="1:5" x14ac:dyDescent="0.3">
      <c r="A6828" s="12">
        <v>45</v>
      </c>
      <c r="B6828" s="14">
        <v>65</v>
      </c>
      <c r="C6828" s="12" t="s">
        <v>6943</v>
      </c>
      <c r="E6828" t="str">
        <f t="shared" si="106"/>
        <v>65-ESTRELLA, LA</v>
      </c>
    </row>
    <row r="6829" spans="1:5" x14ac:dyDescent="0.3">
      <c r="A6829" s="12">
        <v>45</v>
      </c>
      <c r="B6829" s="14">
        <v>66</v>
      </c>
      <c r="C6829" s="12" t="s">
        <v>6944</v>
      </c>
      <c r="E6829" t="str">
        <f t="shared" si="106"/>
        <v>66-FUENSALIDA</v>
      </c>
    </row>
    <row r="6830" spans="1:5" x14ac:dyDescent="0.3">
      <c r="A6830" s="12">
        <v>45</v>
      </c>
      <c r="B6830" s="14">
        <v>67</v>
      </c>
      <c r="C6830" s="12" t="s">
        <v>6945</v>
      </c>
      <c r="E6830" t="str">
        <f t="shared" si="106"/>
        <v>67-GALVEZ</v>
      </c>
    </row>
    <row r="6831" spans="1:5" x14ac:dyDescent="0.3">
      <c r="A6831" s="12">
        <v>45</v>
      </c>
      <c r="B6831" s="14">
        <v>68</v>
      </c>
      <c r="C6831" s="12" t="s">
        <v>6946</v>
      </c>
      <c r="E6831" t="str">
        <f t="shared" si="106"/>
        <v>68-GARCIOTUM</v>
      </c>
    </row>
    <row r="6832" spans="1:5" x14ac:dyDescent="0.3">
      <c r="A6832" s="12">
        <v>45</v>
      </c>
      <c r="B6832" s="14">
        <v>69</v>
      </c>
      <c r="C6832" s="12" t="s">
        <v>6947</v>
      </c>
      <c r="E6832" t="str">
        <f t="shared" si="106"/>
        <v>69-GERINDOTE</v>
      </c>
    </row>
    <row r="6833" spans="1:5" x14ac:dyDescent="0.3">
      <c r="A6833" s="12">
        <v>45</v>
      </c>
      <c r="B6833" s="14">
        <v>70</v>
      </c>
      <c r="C6833" s="12" t="s">
        <v>6948</v>
      </c>
      <c r="E6833" t="str">
        <f t="shared" si="106"/>
        <v>70-GUADAMUR</v>
      </c>
    </row>
    <row r="6834" spans="1:5" x14ac:dyDescent="0.3">
      <c r="A6834" s="12">
        <v>45</v>
      </c>
      <c r="B6834" s="14">
        <v>71</v>
      </c>
      <c r="C6834" s="12" t="s">
        <v>6949</v>
      </c>
      <c r="E6834" t="str">
        <f t="shared" si="106"/>
        <v>71-GUARDIA, LA</v>
      </c>
    </row>
    <row r="6835" spans="1:5" x14ac:dyDescent="0.3">
      <c r="A6835" s="12">
        <v>45</v>
      </c>
      <c r="B6835" s="14">
        <v>72</v>
      </c>
      <c r="C6835" s="12" t="s">
        <v>6950</v>
      </c>
      <c r="E6835" t="str">
        <f t="shared" si="106"/>
        <v>72-HERENCIAS, LAS</v>
      </c>
    </row>
    <row r="6836" spans="1:5" x14ac:dyDescent="0.3">
      <c r="A6836" s="12">
        <v>45</v>
      </c>
      <c r="B6836" s="14">
        <v>73</v>
      </c>
      <c r="C6836" s="12" t="s">
        <v>6951</v>
      </c>
      <c r="E6836" t="str">
        <f t="shared" si="106"/>
        <v>73-HERRERUELA DE OROPESA</v>
      </c>
    </row>
    <row r="6837" spans="1:5" x14ac:dyDescent="0.3">
      <c r="A6837" s="12">
        <v>45</v>
      </c>
      <c r="B6837" s="14">
        <v>74</v>
      </c>
      <c r="C6837" s="12" t="s">
        <v>6952</v>
      </c>
      <c r="E6837" t="str">
        <f t="shared" si="106"/>
        <v>74-HINOJOSA DE SAN VICENTE</v>
      </c>
    </row>
    <row r="6838" spans="1:5" x14ac:dyDescent="0.3">
      <c r="A6838" s="12">
        <v>45</v>
      </c>
      <c r="B6838" s="14">
        <v>75</v>
      </c>
      <c r="C6838" s="12" t="s">
        <v>6953</v>
      </c>
      <c r="E6838" t="str">
        <f t="shared" si="106"/>
        <v>75-HONTANAR</v>
      </c>
    </row>
    <row r="6839" spans="1:5" x14ac:dyDescent="0.3">
      <c r="A6839" s="12">
        <v>45</v>
      </c>
      <c r="B6839" s="14">
        <v>76</v>
      </c>
      <c r="C6839" s="12" t="s">
        <v>6954</v>
      </c>
      <c r="E6839" t="str">
        <f t="shared" si="106"/>
        <v>76-HORMIGOS</v>
      </c>
    </row>
    <row r="6840" spans="1:5" x14ac:dyDescent="0.3">
      <c r="A6840" s="12">
        <v>45</v>
      </c>
      <c r="B6840" s="14">
        <v>77</v>
      </c>
      <c r="C6840" s="12" t="s">
        <v>6955</v>
      </c>
      <c r="E6840" t="str">
        <f t="shared" si="106"/>
        <v>77-HUECAS</v>
      </c>
    </row>
    <row r="6841" spans="1:5" x14ac:dyDescent="0.3">
      <c r="A6841" s="12">
        <v>45</v>
      </c>
      <c r="B6841" s="14">
        <v>78</v>
      </c>
      <c r="C6841" s="12" t="s">
        <v>6956</v>
      </c>
      <c r="E6841" t="str">
        <f t="shared" si="106"/>
        <v>78-HUERTA DE VALDECARABANOS</v>
      </c>
    </row>
    <row r="6842" spans="1:5" x14ac:dyDescent="0.3">
      <c r="A6842" s="12">
        <v>45</v>
      </c>
      <c r="B6842" s="14">
        <v>79</v>
      </c>
      <c r="C6842" s="12" t="s">
        <v>6957</v>
      </c>
      <c r="E6842" t="str">
        <f t="shared" si="106"/>
        <v>79-IGLESUELA, LA</v>
      </c>
    </row>
    <row r="6843" spans="1:5" x14ac:dyDescent="0.3">
      <c r="A6843" s="12">
        <v>45</v>
      </c>
      <c r="B6843" s="14">
        <v>80</v>
      </c>
      <c r="C6843" s="12" t="s">
        <v>6958</v>
      </c>
      <c r="E6843" t="str">
        <f t="shared" si="106"/>
        <v>80-ILLAN DE VACAS</v>
      </c>
    </row>
    <row r="6844" spans="1:5" x14ac:dyDescent="0.3">
      <c r="A6844" s="12">
        <v>45</v>
      </c>
      <c r="B6844" s="14">
        <v>81</v>
      </c>
      <c r="C6844" s="12" t="s">
        <v>6959</v>
      </c>
      <c r="E6844" t="str">
        <f t="shared" si="106"/>
        <v>81-ILLESCAS</v>
      </c>
    </row>
    <row r="6845" spans="1:5" x14ac:dyDescent="0.3">
      <c r="A6845" s="12">
        <v>45</v>
      </c>
      <c r="B6845" s="14">
        <v>82</v>
      </c>
      <c r="C6845" s="12" t="s">
        <v>6960</v>
      </c>
      <c r="E6845" t="str">
        <f t="shared" si="106"/>
        <v>82-LAGARTERA</v>
      </c>
    </row>
    <row r="6846" spans="1:5" x14ac:dyDescent="0.3">
      <c r="A6846" s="12">
        <v>45</v>
      </c>
      <c r="B6846" s="14">
        <v>83</v>
      </c>
      <c r="C6846" s="12" t="s">
        <v>6961</v>
      </c>
      <c r="E6846" t="str">
        <f t="shared" si="106"/>
        <v>83-LAYOS</v>
      </c>
    </row>
    <row r="6847" spans="1:5" x14ac:dyDescent="0.3">
      <c r="A6847" s="12">
        <v>45</v>
      </c>
      <c r="B6847" s="14">
        <v>84</v>
      </c>
      <c r="C6847" s="12" t="s">
        <v>6962</v>
      </c>
      <c r="E6847" t="str">
        <f t="shared" si="106"/>
        <v>84-LILLO</v>
      </c>
    </row>
    <row r="6848" spans="1:5" x14ac:dyDescent="0.3">
      <c r="A6848" s="12">
        <v>45</v>
      </c>
      <c r="B6848" s="14">
        <v>85</v>
      </c>
      <c r="C6848" s="12" t="s">
        <v>6963</v>
      </c>
      <c r="E6848" t="str">
        <f t="shared" si="106"/>
        <v>85-LOMINCHAR</v>
      </c>
    </row>
    <row r="6849" spans="1:5" x14ac:dyDescent="0.3">
      <c r="A6849" s="12">
        <v>45</v>
      </c>
      <c r="B6849" s="14">
        <v>86</v>
      </c>
      <c r="C6849" s="12" t="s">
        <v>6964</v>
      </c>
      <c r="E6849" t="str">
        <f t="shared" si="106"/>
        <v>86-LUCILLOS</v>
      </c>
    </row>
    <row r="6850" spans="1:5" x14ac:dyDescent="0.3">
      <c r="A6850" s="12">
        <v>45</v>
      </c>
      <c r="B6850" s="14">
        <v>87</v>
      </c>
      <c r="C6850" s="12" t="s">
        <v>6965</v>
      </c>
      <c r="E6850" t="str">
        <f t="shared" si="106"/>
        <v>87-MADRIDEJOS</v>
      </c>
    </row>
    <row r="6851" spans="1:5" x14ac:dyDescent="0.3">
      <c r="A6851" s="12">
        <v>45</v>
      </c>
      <c r="B6851" s="14">
        <v>88</v>
      </c>
      <c r="C6851" s="12" t="s">
        <v>6966</v>
      </c>
      <c r="E6851" t="str">
        <f t="shared" ref="E6851:E6914" si="107">CONCATENATE(B6851,"-",C6851)</f>
        <v>88-MAGAN</v>
      </c>
    </row>
    <row r="6852" spans="1:5" x14ac:dyDescent="0.3">
      <c r="A6852" s="12">
        <v>45</v>
      </c>
      <c r="B6852" s="14">
        <v>89</v>
      </c>
      <c r="C6852" s="12" t="s">
        <v>6967</v>
      </c>
      <c r="E6852" t="str">
        <f t="shared" si="107"/>
        <v>89-MALPICA DE TAJO</v>
      </c>
    </row>
    <row r="6853" spans="1:5" x14ac:dyDescent="0.3">
      <c r="A6853" s="12">
        <v>45</v>
      </c>
      <c r="B6853" s="14">
        <v>90</v>
      </c>
      <c r="C6853" s="12" t="s">
        <v>6968</v>
      </c>
      <c r="E6853" t="str">
        <f t="shared" si="107"/>
        <v>90-MANZANEQUE</v>
      </c>
    </row>
    <row r="6854" spans="1:5" x14ac:dyDescent="0.3">
      <c r="A6854" s="12">
        <v>45</v>
      </c>
      <c r="B6854" s="14">
        <v>91</v>
      </c>
      <c r="C6854" s="12" t="s">
        <v>6969</v>
      </c>
      <c r="E6854" t="str">
        <f t="shared" si="107"/>
        <v>91-MAQUEDA</v>
      </c>
    </row>
    <row r="6855" spans="1:5" x14ac:dyDescent="0.3">
      <c r="A6855" s="12">
        <v>45</v>
      </c>
      <c r="B6855" s="14">
        <v>92</v>
      </c>
      <c r="C6855" s="12" t="s">
        <v>6970</v>
      </c>
      <c r="E6855" t="str">
        <f t="shared" si="107"/>
        <v>92-MARJALIZA</v>
      </c>
    </row>
    <row r="6856" spans="1:5" x14ac:dyDescent="0.3">
      <c r="A6856" s="12">
        <v>45</v>
      </c>
      <c r="B6856" s="14">
        <v>93</v>
      </c>
      <c r="C6856" s="12" t="s">
        <v>6971</v>
      </c>
      <c r="E6856" t="str">
        <f t="shared" si="107"/>
        <v>93-MARRUPE</v>
      </c>
    </row>
    <row r="6857" spans="1:5" x14ac:dyDescent="0.3">
      <c r="A6857" s="12">
        <v>45</v>
      </c>
      <c r="B6857" s="14">
        <v>94</v>
      </c>
      <c r="C6857" s="12" t="s">
        <v>6972</v>
      </c>
      <c r="E6857" t="str">
        <f t="shared" si="107"/>
        <v>94-MASCARAQUE</v>
      </c>
    </row>
    <row r="6858" spans="1:5" x14ac:dyDescent="0.3">
      <c r="A6858" s="12">
        <v>45</v>
      </c>
      <c r="B6858" s="14">
        <v>95</v>
      </c>
      <c r="C6858" s="12" t="s">
        <v>6973</v>
      </c>
      <c r="E6858" t="str">
        <f t="shared" si="107"/>
        <v>95-MATA, LA</v>
      </c>
    </row>
    <row r="6859" spans="1:5" x14ac:dyDescent="0.3">
      <c r="A6859" s="12">
        <v>45</v>
      </c>
      <c r="B6859" s="14">
        <v>96</v>
      </c>
      <c r="C6859" s="12" t="s">
        <v>6974</v>
      </c>
      <c r="E6859" t="str">
        <f t="shared" si="107"/>
        <v>96-MAZARAMBROZ</v>
      </c>
    </row>
    <row r="6860" spans="1:5" x14ac:dyDescent="0.3">
      <c r="A6860" s="12">
        <v>45</v>
      </c>
      <c r="B6860" s="14">
        <v>97</v>
      </c>
      <c r="C6860" s="12" t="s">
        <v>6975</v>
      </c>
      <c r="E6860" t="str">
        <f t="shared" si="107"/>
        <v>97-MEJORADA</v>
      </c>
    </row>
    <row r="6861" spans="1:5" x14ac:dyDescent="0.3">
      <c r="A6861" s="12">
        <v>45</v>
      </c>
      <c r="B6861" s="14">
        <v>98</v>
      </c>
      <c r="C6861" s="12" t="s">
        <v>6976</v>
      </c>
      <c r="E6861" t="str">
        <f t="shared" si="107"/>
        <v>98-MENASALBAS</v>
      </c>
    </row>
    <row r="6862" spans="1:5" x14ac:dyDescent="0.3">
      <c r="A6862" s="12">
        <v>45</v>
      </c>
      <c r="B6862" s="14">
        <v>99</v>
      </c>
      <c r="C6862" s="12" t="s">
        <v>6977</v>
      </c>
      <c r="E6862" t="str">
        <f t="shared" si="107"/>
        <v>99-MENTRIDA</v>
      </c>
    </row>
    <row r="6863" spans="1:5" x14ac:dyDescent="0.3">
      <c r="A6863" s="12">
        <v>45</v>
      </c>
      <c r="B6863" s="14">
        <v>100</v>
      </c>
      <c r="C6863" s="12" t="s">
        <v>6978</v>
      </c>
      <c r="E6863" t="str">
        <f t="shared" si="107"/>
        <v>100-MESEGAR DE TAJO</v>
      </c>
    </row>
    <row r="6864" spans="1:5" x14ac:dyDescent="0.3">
      <c r="A6864" s="12">
        <v>45</v>
      </c>
      <c r="B6864" s="14">
        <v>101</v>
      </c>
      <c r="C6864" s="12" t="s">
        <v>6979</v>
      </c>
      <c r="E6864" t="str">
        <f t="shared" si="107"/>
        <v>101-MIGUEL ESTEBAN</v>
      </c>
    </row>
    <row r="6865" spans="1:5" x14ac:dyDescent="0.3">
      <c r="A6865" s="12">
        <v>45</v>
      </c>
      <c r="B6865" s="14">
        <v>102</v>
      </c>
      <c r="C6865" s="12" t="s">
        <v>6980</v>
      </c>
      <c r="E6865" t="str">
        <f t="shared" si="107"/>
        <v>102-MOCEJON</v>
      </c>
    </row>
    <row r="6866" spans="1:5" x14ac:dyDescent="0.3">
      <c r="A6866" s="12">
        <v>45</v>
      </c>
      <c r="B6866" s="14">
        <v>103</v>
      </c>
      <c r="C6866" s="12" t="s">
        <v>6981</v>
      </c>
      <c r="E6866" t="str">
        <f t="shared" si="107"/>
        <v>103-MOHEDAS DE LA JARA</v>
      </c>
    </row>
    <row r="6867" spans="1:5" x14ac:dyDescent="0.3">
      <c r="A6867" s="12">
        <v>45</v>
      </c>
      <c r="B6867" s="14">
        <v>104</v>
      </c>
      <c r="C6867" s="12" t="s">
        <v>6982</v>
      </c>
      <c r="E6867" t="str">
        <f t="shared" si="107"/>
        <v>104-MONTEARAGON</v>
      </c>
    </row>
    <row r="6868" spans="1:5" x14ac:dyDescent="0.3">
      <c r="A6868" s="12">
        <v>45</v>
      </c>
      <c r="B6868" s="14">
        <v>105</v>
      </c>
      <c r="C6868" s="12" t="s">
        <v>6983</v>
      </c>
      <c r="E6868" t="str">
        <f t="shared" si="107"/>
        <v>105-MONTESCLAROS</v>
      </c>
    </row>
    <row r="6869" spans="1:5" x14ac:dyDescent="0.3">
      <c r="A6869" s="12">
        <v>45</v>
      </c>
      <c r="B6869" s="14">
        <v>106</v>
      </c>
      <c r="C6869" s="12" t="s">
        <v>6984</v>
      </c>
      <c r="E6869" t="str">
        <f t="shared" si="107"/>
        <v>106-MORA</v>
      </c>
    </row>
    <row r="6870" spans="1:5" x14ac:dyDescent="0.3">
      <c r="A6870" s="12">
        <v>45</v>
      </c>
      <c r="B6870" s="14">
        <v>107</v>
      </c>
      <c r="C6870" s="12" t="s">
        <v>6985</v>
      </c>
      <c r="E6870" t="str">
        <f t="shared" si="107"/>
        <v>107-NAMBROCA</v>
      </c>
    </row>
    <row r="6871" spans="1:5" x14ac:dyDescent="0.3">
      <c r="A6871" s="12">
        <v>45</v>
      </c>
      <c r="B6871" s="14">
        <v>108</v>
      </c>
      <c r="C6871" s="12" t="s">
        <v>6986</v>
      </c>
      <c r="E6871" t="str">
        <f t="shared" si="107"/>
        <v>108-NAVA DE RICOMALILLO, LA</v>
      </c>
    </row>
    <row r="6872" spans="1:5" x14ac:dyDescent="0.3">
      <c r="A6872" s="12">
        <v>45</v>
      </c>
      <c r="B6872" s="14">
        <v>109</v>
      </c>
      <c r="C6872" s="12" t="s">
        <v>6987</v>
      </c>
      <c r="E6872" t="str">
        <f t="shared" si="107"/>
        <v>109-NAVAHERMOSA</v>
      </c>
    </row>
    <row r="6873" spans="1:5" x14ac:dyDescent="0.3">
      <c r="A6873" s="12">
        <v>45</v>
      </c>
      <c r="B6873" s="14">
        <v>110</v>
      </c>
      <c r="C6873" s="12" t="s">
        <v>6988</v>
      </c>
      <c r="E6873" t="str">
        <f t="shared" si="107"/>
        <v>110-NAVALCAN</v>
      </c>
    </row>
    <row r="6874" spans="1:5" x14ac:dyDescent="0.3">
      <c r="A6874" s="12">
        <v>45</v>
      </c>
      <c r="B6874" s="14">
        <v>111</v>
      </c>
      <c r="C6874" s="12" t="s">
        <v>6989</v>
      </c>
      <c r="E6874" t="str">
        <f t="shared" si="107"/>
        <v>111-NAVALMORALEJO</v>
      </c>
    </row>
    <row r="6875" spans="1:5" x14ac:dyDescent="0.3">
      <c r="A6875" s="12">
        <v>45</v>
      </c>
      <c r="B6875" s="14">
        <v>112</v>
      </c>
      <c r="C6875" s="12" t="s">
        <v>6990</v>
      </c>
      <c r="E6875" t="str">
        <f t="shared" si="107"/>
        <v>112-NAVALMORALES, LOS</v>
      </c>
    </row>
    <row r="6876" spans="1:5" x14ac:dyDescent="0.3">
      <c r="A6876" s="12">
        <v>45</v>
      </c>
      <c r="B6876" s="14">
        <v>113</v>
      </c>
      <c r="C6876" s="12" t="s">
        <v>6991</v>
      </c>
      <c r="E6876" t="str">
        <f t="shared" si="107"/>
        <v>113-NAVALUCILLOS, LOS</v>
      </c>
    </row>
    <row r="6877" spans="1:5" x14ac:dyDescent="0.3">
      <c r="A6877" s="12">
        <v>45</v>
      </c>
      <c r="B6877" s="14">
        <v>114</v>
      </c>
      <c r="C6877" s="12" t="s">
        <v>6992</v>
      </c>
      <c r="E6877" t="str">
        <f t="shared" si="107"/>
        <v>114-NAVAMORCUENDE</v>
      </c>
    </row>
    <row r="6878" spans="1:5" x14ac:dyDescent="0.3">
      <c r="A6878" s="12">
        <v>45</v>
      </c>
      <c r="B6878" s="14">
        <v>115</v>
      </c>
      <c r="C6878" s="12" t="s">
        <v>6993</v>
      </c>
      <c r="E6878" t="str">
        <f t="shared" si="107"/>
        <v>115-NOBLEJAS</v>
      </c>
    </row>
    <row r="6879" spans="1:5" x14ac:dyDescent="0.3">
      <c r="A6879" s="12">
        <v>45</v>
      </c>
      <c r="B6879" s="14">
        <v>116</v>
      </c>
      <c r="C6879" s="12" t="s">
        <v>6994</v>
      </c>
      <c r="E6879" t="str">
        <f t="shared" si="107"/>
        <v>116-NOEZ</v>
      </c>
    </row>
    <row r="6880" spans="1:5" x14ac:dyDescent="0.3">
      <c r="A6880" s="12">
        <v>45</v>
      </c>
      <c r="B6880" s="14">
        <v>117</v>
      </c>
      <c r="C6880" s="12" t="s">
        <v>6995</v>
      </c>
      <c r="E6880" t="str">
        <f t="shared" si="107"/>
        <v>117-NOMBELA</v>
      </c>
    </row>
    <row r="6881" spans="1:5" x14ac:dyDescent="0.3">
      <c r="A6881" s="12">
        <v>45</v>
      </c>
      <c r="B6881" s="14">
        <v>118</v>
      </c>
      <c r="C6881" s="12" t="s">
        <v>6996</v>
      </c>
      <c r="E6881" t="str">
        <f t="shared" si="107"/>
        <v>118-NOVES</v>
      </c>
    </row>
    <row r="6882" spans="1:5" x14ac:dyDescent="0.3">
      <c r="A6882" s="12">
        <v>45</v>
      </c>
      <c r="B6882" s="14">
        <v>119</v>
      </c>
      <c r="C6882" s="12" t="s">
        <v>6997</v>
      </c>
      <c r="E6882" t="str">
        <f t="shared" si="107"/>
        <v>119-NUMANCIA DE LA SAGRA</v>
      </c>
    </row>
    <row r="6883" spans="1:5" x14ac:dyDescent="0.3">
      <c r="A6883" s="12">
        <v>45</v>
      </c>
      <c r="B6883" s="14">
        <v>120</v>
      </c>
      <c r="C6883" s="12" t="s">
        <v>6998</v>
      </c>
      <c r="E6883" t="str">
        <f t="shared" si="107"/>
        <v>120-NUÑO GOMEZ</v>
      </c>
    </row>
    <row r="6884" spans="1:5" x14ac:dyDescent="0.3">
      <c r="A6884" s="12">
        <v>45</v>
      </c>
      <c r="B6884" s="14">
        <v>121</v>
      </c>
      <c r="C6884" s="12" t="s">
        <v>6999</v>
      </c>
      <c r="E6884" t="str">
        <f t="shared" si="107"/>
        <v>121-OCAÑA</v>
      </c>
    </row>
    <row r="6885" spans="1:5" x14ac:dyDescent="0.3">
      <c r="A6885" s="12">
        <v>45</v>
      </c>
      <c r="B6885" s="14">
        <v>122</v>
      </c>
      <c r="C6885" s="12" t="s">
        <v>7000</v>
      </c>
      <c r="E6885" t="str">
        <f t="shared" si="107"/>
        <v>122-OLIAS DEL REY</v>
      </c>
    </row>
    <row r="6886" spans="1:5" x14ac:dyDescent="0.3">
      <c r="A6886" s="12">
        <v>45</v>
      </c>
      <c r="B6886" s="14">
        <v>123</v>
      </c>
      <c r="C6886" s="12" t="s">
        <v>7001</v>
      </c>
      <c r="E6886" t="str">
        <f t="shared" si="107"/>
        <v>123-ONTIGOLA</v>
      </c>
    </row>
    <row r="6887" spans="1:5" x14ac:dyDescent="0.3">
      <c r="A6887" s="12">
        <v>45</v>
      </c>
      <c r="B6887" s="14">
        <v>124</v>
      </c>
      <c r="C6887" s="12" t="s">
        <v>7002</v>
      </c>
      <c r="E6887" t="str">
        <f t="shared" si="107"/>
        <v>124-ORGAZ</v>
      </c>
    </row>
    <row r="6888" spans="1:5" x14ac:dyDescent="0.3">
      <c r="A6888" s="12">
        <v>45</v>
      </c>
      <c r="B6888" s="14">
        <v>125</v>
      </c>
      <c r="C6888" s="12" t="s">
        <v>7003</v>
      </c>
      <c r="E6888" t="str">
        <f t="shared" si="107"/>
        <v>125-OROPESA</v>
      </c>
    </row>
    <row r="6889" spans="1:5" x14ac:dyDescent="0.3">
      <c r="A6889" s="12">
        <v>45</v>
      </c>
      <c r="B6889" s="14">
        <v>126</v>
      </c>
      <c r="C6889" s="12" t="s">
        <v>7004</v>
      </c>
      <c r="E6889" t="str">
        <f t="shared" si="107"/>
        <v>126-OTERO</v>
      </c>
    </row>
    <row r="6890" spans="1:5" x14ac:dyDescent="0.3">
      <c r="A6890" s="12">
        <v>45</v>
      </c>
      <c r="B6890" s="14">
        <v>127</v>
      </c>
      <c r="C6890" s="12" t="s">
        <v>7005</v>
      </c>
      <c r="E6890" t="str">
        <f t="shared" si="107"/>
        <v>127-PALOMEQUE</v>
      </c>
    </row>
    <row r="6891" spans="1:5" x14ac:dyDescent="0.3">
      <c r="A6891" s="12">
        <v>45</v>
      </c>
      <c r="B6891" s="14">
        <v>128</v>
      </c>
      <c r="C6891" s="12" t="s">
        <v>7006</v>
      </c>
      <c r="E6891" t="str">
        <f t="shared" si="107"/>
        <v>128-PANTOJA</v>
      </c>
    </row>
    <row r="6892" spans="1:5" x14ac:dyDescent="0.3">
      <c r="A6892" s="12">
        <v>45</v>
      </c>
      <c r="B6892" s="14">
        <v>129</v>
      </c>
      <c r="C6892" s="12" t="s">
        <v>7007</v>
      </c>
      <c r="E6892" t="str">
        <f t="shared" si="107"/>
        <v>129-PAREDES DE ESCALONA</v>
      </c>
    </row>
    <row r="6893" spans="1:5" x14ac:dyDescent="0.3">
      <c r="A6893" s="12">
        <v>45</v>
      </c>
      <c r="B6893" s="14">
        <v>130</v>
      </c>
      <c r="C6893" s="12" t="s">
        <v>7008</v>
      </c>
      <c r="E6893" t="str">
        <f t="shared" si="107"/>
        <v>130-PARRILLAS</v>
      </c>
    </row>
    <row r="6894" spans="1:5" x14ac:dyDescent="0.3">
      <c r="A6894" s="12">
        <v>45</v>
      </c>
      <c r="B6894" s="14">
        <v>131</v>
      </c>
      <c r="C6894" s="12" t="s">
        <v>7009</v>
      </c>
      <c r="E6894" t="str">
        <f t="shared" si="107"/>
        <v>131-PELAHUSTAN</v>
      </c>
    </row>
    <row r="6895" spans="1:5" x14ac:dyDescent="0.3">
      <c r="A6895" s="12">
        <v>45</v>
      </c>
      <c r="B6895" s="14">
        <v>132</v>
      </c>
      <c r="C6895" s="12" t="s">
        <v>7010</v>
      </c>
      <c r="E6895" t="str">
        <f t="shared" si="107"/>
        <v>132-PEPINO</v>
      </c>
    </row>
    <row r="6896" spans="1:5" x14ac:dyDescent="0.3">
      <c r="A6896" s="12">
        <v>45</v>
      </c>
      <c r="B6896" s="14">
        <v>133</v>
      </c>
      <c r="C6896" s="12" t="s">
        <v>7011</v>
      </c>
      <c r="E6896" t="str">
        <f t="shared" si="107"/>
        <v>133-POLAN</v>
      </c>
    </row>
    <row r="6897" spans="1:5" x14ac:dyDescent="0.3">
      <c r="A6897" s="12">
        <v>45</v>
      </c>
      <c r="B6897" s="14">
        <v>134</v>
      </c>
      <c r="C6897" s="12" t="s">
        <v>7012</v>
      </c>
      <c r="E6897" t="str">
        <f t="shared" si="107"/>
        <v>134-PORTILLO DE TOLEDO</v>
      </c>
    </row>
    <row r="6898" spans="1:5" x14ac:dyDescent="0.3">
      <c r="A6898" s="12">
        <v>45</v>
      </c>
      <c r="B6898" s="14">
        <v>135</v>
      </c>
      <c r="C6898" s="12" t="s">
        <v>7013</v>
      </c>
      <c r="E6898" t="str">
        <f t="shared" si="107"/>
        <v>135-PUEBLA DE ALMORADIEL, LA</v>
      </c>
    </row>
    <row r="6899" spans="1:5" x14ac:dyDescent="0.3">
      <c r="A6899" s="12">
        <v>45</v>
      </c>
      <c r="B6899" s="14">
        <v>136</v>
      </c>
      <c r="C6899" s="12" t="s">
        <v>7014</v>
      </c>
      <c r="E6899" t="str">
        <f t="shared" si="107"/>
        <v>136-PUEBLA DE MONTALBAN, LA</v>
      </c>
    </row>
    <row r="6900" spans="1:5" x14ac:dyDescent="0.3">
      <c r="A6900" s="12">
        <v>45</v>
      </c>
      <c r="B6900" s="14">
        <v>137</v>
      </c>
      <c r="C6900" s="12" t="s">
        <v>7015</v>
      </c>
      <c r="E6900" t="str">
        <f t="shared" si="107"/>
        <v>137-PUEBLANUEVA, LA</v>
      </c>
    </row>
    <row r="6901" spans="1:5" x14ac:dyDescent="0.3">
      <c r="A6901" s="12">
        <v>45</v>
      </c>
      <c r="B6901" s="14">
        <v>138</v>
      </c>
      <c r="C6901" s="12" t="s">
        <v>7016</v>
      </c>
      <c r="E6901" t="str">
        <f t="shared" si="107"/>
        <v>138-PUENTE DEL ARZOBISPO, EL</v>
      </c>
    </row>
    <row r="6902" spans="1:5" x14ac:dyDescent="0.3">
      <c r="A6902" s="12">
        <v>45</v>
      </c>
      <c r="B6902" s="14">
        <v>139</v>
      </c>
      <c r="C6902" s="12" t="s">
        <v>7017</v>
      </c>
      <c r="E6902" t="str">
        <f t="shared" si="107"/>
        <v>139-PUERTO DE SAN VICENTE</v>
      </c>
    </row>
    <row r="6903" spans="1:5" x14ac:dyDescent="0.3">
      <c r="A6903" s="12">
        <v>45</v>
      </c>
      <c r="B6903" s="14">
        <v>140</v>
      </c>
      <c r="C6903" s="12" t="s">
        <v>7018</v>
      </c>
      <c r="E6903" t="str">
        <f t="shared" si="107"/>
        <v>140-PULGAR</v>
      </c>
    </row>
    <row r="6904" spans="1:5" x14ac:dyDescent="0.3">
      <c r="A6904" s="12">
        <v>45</v>
      </c>
      <c r="B6904" s="14">
        <v>141</v>
      </c>
      <c r="C6904" s="12" t="s">
        <v>7019</v>
      </c>
      <c r="E6904" t="str">
        <f t="shared" si="107"/>
        <v>141-QUERO</v>
      </c>
    </row>
    <row r="6905" spans="1:5" x14ac:dyDescent="0.3">
      <c r="A6905" s="12">
        <v>45</v>
      </c>
      <c r="B6905" s="14">
        <v>142</v>
      </c>
      <c r="C6905" s="12" t="s">
        <v>7020</v>
      </c>
      <c r="E6905" t="str">
        <f t="shared" si="107"/>
        <v>142-QUINTANAR DE LA ORDEN</v>
      </c>
    </row>
    <row r="6906" spans="1:5" x14ac:dyDescent="0.3">
      <c r="A6906" s="12">
        <v>45</v>
      </c>
      <c r="B6906" s="14">
        <v>143</v>
      </c>
      <c r="C6906" s="12" t="s">
        <v>7021</v>
      </c>
      <c r="E6906" t="str">
        <f t="shared" si="107"/>
        <v>143-QUISMONDO</v>
      </c>
    </row>
    <row r="6907" spans="1:5" x14ac:dyDescent="0.3">
      <c r="A6907" s="12">
        <v>45</v>
      </c>
      <c r="B6907" s="14">
        <v>144</v>
      </c>
      <c r="C6907" s="12" t="s">
        <v>7022</v>
      </c>
      <c r="E6907" t="str">
        <f t="shared" si="107"/>
        <v>144-REAL DE SAN VICENTE, EL</v>
      </c>
    </row>
    <row r="6908" spans="1:5" x14ac:dyDescent="0.3">
      <c r="A6908" s="12">
        <v>45</v>
      </c>
      <c r="B6908" s="14">
        <v>145</v>
      </c>
      <c r="C6908" s="12" t="s">
        <v>7023</v>
      </c>
      <c r="E6908" t="str">
        <f t="shared" si="107"/>
        <v>145-RECAS</v>
      </c>
    </row>
    <row r="6909" spans="1:5" x14ac:dyDescent="0.3">
      <c r="A6909" s="12">
        <v>45</v>
      </c>
      <c r="B6909" s="14">
        <v>146</v>
      </c>
      <c r="C6909" s="12" t="s">
        <v>7024</v>
      </c>
      <c r="E6909" t="str">
        <f t="shared" si="107"/>
        <v>146-RETAMOSO</v>
      </c>
    </row>
    <row r="6910" spans="1:5" x14ac:dyDescent="0.3">
      <c r="A6910" s="12">
        <v>45</v>
      </c>
      <c r="B6910" s="14">
        <v>147</v>
      </c>
      <c r="C6910" s="12" t="s">
        <v>7025</v>
      </c>
      <c r="E6910" t="str">
        <f t="shared" si="107"/>
        <v>147-RIELVES</v>
      </c>
    </row>
    <row r="6911" spans="1:5" x14ac:dyDescent="0.3">
      <c r="A6911" s="12">
        <v>45</v>
      </c>
      <c r="B6911" s="14">
        <v>148</v>
      </c>
      <c r="C6911" s="12" t="s">
        <v>7026</v>
      </c>
      <c r="E6911" t="str">
        <f t="shared" si="107"/>
        <v>148-ROBLEDO DEL MAZO</v>
      </c>
    </row>
    <row r="6912" spans="1:5" x14ac:dyDescent="0.3">
      <c r="A6912" s="12">
        <v>45</v>
      </c>
      <c r="B6912" s="14">
        <v>149</v>
      </c>
      <c r="C6912" s="12" t="s">
        <v>7027</v>
      </c>
      <c r="E6912" t="str">
        <f t="shared" si="107"/>
        <v>149-ROMERAL, EL</v>
      </c>
    </row>
    <row r="6913" spans="1:5" x14ac:dyDescent="0.3">
      <c r="A6913" s="12">
        <v>45</v>
      </c>
      <c r="B6913" s="14">
        <v>150</v>
      </c>
      <c r="C6913" s="12" t="s">
        <v>7028</v>
      </c>
      <c r="E6913" t="str">
        <f t="shared" si="107"/>
        <v>150-SAN BARTOLOME DE LAS ABIERTAS</v>
      </c>
    </row>
    <row r="6914" spans="1:5" x14ac:dyDescent="0.3">
      <c r="A6914" s="12">
        <v>45</v>
      </c>
      <c r="B6914" s="14">
        <v>151</v>
      </c>
      <c r="C6914" s="12" t="s">
        <v>7029</v>
      </c>
      <c r="E6914" t="str">
        <f t="shared" si="107"/>
        <v>151-SAN MARTIN DE MONTALBAN</v>
      </c>
    </row>
    <row r="6915" spans="1:5" x14ac:dyDescent="0.3">
      <c r="A6915" s="12">
        <v>45</v>
      </c>
      <c r="B6915" s="14">
        <v>152</v>
      </c>
      <c r="C6915" s="12" t="s">
        <v>7030</v>
      </c>
      <c r="E6915" t="str">
        <f t="shared" ref="E6915:E6978" si="108">CONCATENATE(B6915,"-",C6915)</f>
        <v>152-SAN MARTIN DE PUSA</v>
      </c>
    </row>
    <row r="6916" spans="1:5" x14ac:dyDescent="0.3">
      <c r="A6916" s="12">
        <v>45</v>
      </c>
      <c r="B6916" s="14">
        <v>153</v>
      </c>
      <c r="C6916" s="12" t="s">
        <v>7031</v>
      </c>
      <c r="E6916" t="str">
        <f t="shared" si="108"/>
        <v>153-SAN PABLO DE LOS MONTES</v>
      </c>
    </row>
    <row r="6917" spans="1:5" x14ac:dyDescent="0.3">
      <c r="A6917" s="12">
        <v>45</v>
      </c>
      <c r="B6917" s="14">
        <v>154</v>
      </c>
      <c r="C6917" s="12" t="s">
        <v>7032</v>
      </c>
      <c r="E6917" t="str">
        <f t="shared" si="108"/>
        <v>154-SAN ROMAN DE LOS MONTES</v>
      </c>
    </row>
    <row r="6918" spans="1:5" x14ac:dyDescent="0.3">
      <c r="A6918" s="12">
        <v>45</v>
      </c>
      <c r="B6918" s="14">
        <v>155</v>
      </c>
      <c r="C6918" s="12" t="s">
        <v>7033</v>
      </c>
      <c r="E6918" t="str">
        <f t="shared" si="108"/>
        <v>155-SANTA ANA DE PUSA</v>
      </c>
    </row>
    <row r="6919" spans="1:5" x14ac:dyDescent="0.3">
      <c r="A6919" s="12">
        <v>45</v>
      </c>
      <c r="B6919" s="14">
        <v>156</v>
      </c>
      <c r="C6919" s="12" t="s">
        <v>7034</v>
      </c>
      <c r="E6919" t="str">
        <f t="shared" si="108"/>
        <v>156-SANTA CRUZ DE LA ZARZA</v>
      </c>
    </row>
    <row r="6920" spans="1:5" x14ac:dyDescent="0.3">
      <c r="A6920" s="12">
        <v>45</v>
      </c>
      <c r="B6920" s="14">
        <v>157</v>
      </c>
      <c r="C6920" s="12" t="s">
        <v>7035</v>
      </c>
      <c r="E6920" t="str">
        <f t="shared" si="108"/>
        <v>157-SANTA CRUZ DEL RETAMAR</v>
      </c>
    </row>
    <row r="6921" spans="1:5" x14ac:dyDescent="0.3">
      <c r="A6921" s="12">
        <v>45</v>
      </c>
      <c r="B6921" s="14">
        <v>158</v>
      </c>
      <c r="C6921" s="12" t="s">
        <v>7036</v>
      </c>
      <c r="E6921" t="str">
        <f t="shared" si="108"/>
        <v>158-SANTA OLALLA</v>
      </c>
    </row>
    <row r="6922" spans="1:5" x14ac:dyDescent="0.3">
      <c r="A6922" s="12">
        <v>45</v>
      </c>
      <c r="B6922" s="14">
        <v>159</v>
      </c>
      <c r="C6922" s="12" t="s">
        <v>7037</v>
      </c>
      <c r="E6922" t="str">
        <f t="shared" si="108"/>
        <v>159-SARTAJADA</v>
      </c>
    </row>
    <row r="6923" spans="1:5" x14ac:dyDescent="0.3">
      <c r="A6923" s="12">
        <v>45</v>
      </c>
      <c r="B6923" s="14">
        <v>160</v>
      </c>
      <c r="C6923" s="12" t="s">
        <v>7038</v>
      </c>
      <c r="E6923" t="str">
        <f t="shared" si="108"/>
        <v>160-SEGURILLA</v>
      </c>
    </row>
    <row r="6924" spans="1:5" x14ac:dyDescent="0.3">
      <c r="A6924" s="12">
        <v>45</v>
      </c>
      <c r="B6924" s="14">
        <v>161</v>
      </c>
      <c r="C6924" s="12" t="s">
        <v>7039</v>
      </c>
      <c r="E6924" t="str">
        <f t="shared" si="108"/>
        <v>161-SESEÑA</v>
      </c>
    </row>
    <row r="6925" spans="1:5" x14ac:dyDescent="0.3">
      <c r="A6925" s="12">
        <v>45</v>
      </c>
      <c r="B6925" s="14">
        <v>162</v>
      </c>
      <c r="C6925" s="12" t="s">
        <v>7040</v>
      </c>
      <c r="E6925" t="str">
        <f t="shared" si="108"/>
        <v>162-SEVILLEJA DE LA JARA</v>
      </c>
    </row>
    <row r="6926" spans="1:5" x14ac:dyDescent="0.3">
      <c r="A6926" s="12">
        <v>45</v>
      </c>
      <c r="B6926" s="14">
        <v>163</v>
      </c>
      <c r="C6926" s="12" t="s">
        <v>7041</v>
      </c>
      <c r="E6926" t="str">
        <f t="shared" si="108"/>
        <v>163-SONSECA</v>
      </c>
    </row>
    <row r="6927" spans="1:5" x14ac:dyDescent="0.3">
      <c r="A6927" s="12">
        <v>45</v>
      </c>
      <c r="B6927" s="14">
        <v>164</v>
      </c>
      <c r="C6927" s="12" t="s">
        <v>7042</v>
      </c>
      <c r="E6927" t="str">
        <f t="shared" si="108"/>
        <v>164-SOTILLO DE LAS PALOMAS</v>
      </c>
    </row>
    <row r="6928" spans="1:5" x14ac:dyDescent="0.3">
      <c r="A6928" s="12">
        <v>45</v>
      </c>
      <c r="B6928" s="14">
        <v>165</v>
      </c>
      <c r="C6928" s="12" t="s">
        <v>7043</v>
      </c>
      <c r="E6928" t="str">
        <f t="shared" si="108"/>
        <v>165-TALAVERA DE LA REINA</v>
      </c>
    </row>
    <row r="6929" spans="1:5" x14ac:dyDescent="0.3">
      <c r="A6929" s="12">
        <v>45</v>
      </c>
      <c r="B6929" s="14">
        <v>166</v>
      </c>
      <c r="C6929" s="12" t="s">
        <v>7044</v>
      </c>
      <c r="E6929" t="str">
        <f t="shared" si="108"/>
        <v>166-TEMBLEQUE</v>
      </c>
    </row>
    <row r="6930" spans="1:5" x14ac:dyDescent="0.3">
      <c r="A6930" s="12">
        <v>45</v>
      </c>
      <c r="B6930" s="14">
        <v>167</v>
      </c>
      <c r="C6930" s="12" t="s">
        <v>7045</v>
      </c>
      <c r="E6930" t="str">
        <f t="shared" si="108"/>
        <v>167-TOBOSO, EL</v>
      </c>
    </row>
    <row r="6931" spans="1:5" x14ac:dyDescent="0.3">
      <c r="A6931" s="12">
        <v>45</v>
      </c>
      <c r="B6931" s="14">
        <v>168</v>
      </c>
      <c r="C6931" s="12" t="s">
        <v>152</v>
      </c>
      <c r="E6931" t="str">
        <f t="shared" si="108"/>
        <v>168-TOLEDO</v>
      </c>
    </row>
    <row r="6932" spans="1:5" x14ac:dyDescent="0.3">
      <c r="A6932" s="12">
        <v>45</v>
      </c>
      <c r="B6932" s="14">
        <v>169</v>
      </c>
      <c r="C6932" s="12" t="s">
        <v>7046</v>
      </c>
      <c r="E6932" t="str">
        <f t="shared" si="108"/>
        <v>169-TORRALBA DE OROPESA</v>
      </c>
    </row>
    <row r="6933" spans="1:5" x14ac:dyDescent="0.3">
      <c r="A6933" s="12">
        <v>45</v>
      </c>
      <c r="B6933" s="14">
        <v>170</v>
      </c>
      <c r="C6933" s="12" t="s">
        <v>7047</v>
      </c>
      <c r="E6933" t="str">
        <f t="shared" si="108"/>
        <v>170-TORRECILLA DE LA JARA</v>
      </c>
    </row>
    <row r="6934" spans="1:5" x14ac:dyDescent="0.3">
      <c r="A6934" s="12">
        <v>45</v>
      </c>
      <c r="B6934" s="14">
        <v>171</v>
      </c>
      <c r="C6934" s="12" t="s">
        <v>7048</v>
      </c>
      <c r="E6934" t="str">
        <f t="shared" si="108"/>
        <v>171-TORRE DE ESTEBAN HAMBRAN, LA</v>
      </c>
    </row>
    <row r="6935" spans="1:5" x14ac:dyDescent="0.3">
      <c r="A6935" s="12">
        <v>45</v>
      </c>
      <c r="B6935" s="14">
        <v>172</v>
      </c>
      <c r="C6935" s="12" t="s">
        <v>7049</v>
      </c>
      <c r="E6935" t="str">
        <f t="shared" si="108"/>
        <v>172-TORRICO</v>
      </c>
    </row>
    <row r="6936" spans="1:5" x14ac:dyDescent="0.3">
      <c r="A6936" s="12">
        <v>45</v>
      </c>
      <c r="B6936" s="14">
        <v>173</v>
      </c>
      <c r="C6936" s="12" t="s">
        <v>7050</v>
      </c>
      <c r="E6936" t="str">
        <f t="shared" si="108"/>
        <v>173-TORRIJOS</v>
      </c>
    </row>
    <row r="6937" spans="1:5" x14ac:dyDescent="0.3">
      <c r="A6937" s="12">
        <v>45</v>
      </c>
      <c r="B6937" s="14">
        <v>174</v>
      </c>
      <c r="C6937" s="12" t="s">
        <v>7051</v>
      </c>
      <c r="E6937" t="str">
        <f t="shared" si="108"/>
        <v>174-TOTANES</v>
      </c>
    </row>
    <row r="6938" spans="1:5" x14ac:dyDescent="0.3">
      <c r="A6938" s="12">
        <v>45</v>
      </c>
      <c r="B6938" s="14">
        <v>175</v>
      </c>
      <c r="C6938" s="12" t="s">
        <v>7052</v>
      </c>
      <c r="E6938" t="str">
        <f t="shared" si="108"/>
        <v>175-TURLEQUE</v>
      </c>
    </row>
    <row r="6939" spans="1:5" x14ac:dyDescent="0.3">
      <c r="A6939" s="12">
        <v>45</v>
      </c>
      <c r="B6939" s="14">
        <v>176</v>
      </c>
      <c r="C6939" s="12" t="s">
        <v>7053</v>
      </c>
      <c r="E6939" t="str">
        <f t="shared" si="108"/>
        <v>176-UGENA</v>
      </c>
    </row>
    <row r="6940" spans="1:5" x14ac:dyDescent="0.3">
      <c r="A6940" s="12">
        <v>45</v>
      </c>
      <c r="B6940" s="14">
        <v>177</v>
      </c>
      <c r="C6940" s="12" t="s">
        <v>7054</v>
      </c>
      <c r="E6940" t="str">
        <f t="shared" si="108"/>
        <v>177-URDA</v>
      </c>
    </row>
    <row r="6941" spans="1:5" x14ac:dyDescent="0.3">
      <c r="A6941" s="12">
        <v>45</v>
      </c>
      <c r="B6941" s="14">
        <v>179</v>
      </c>
      <c r="C6941" s="12" t="s">
        <v>7055</v>
      </c>
      <c r="E6941" t="str">
        <f t="shared" si="108"/>
        <v>179-VALDEVERDEJA</v>
      </c>
    </row>
    <row r="6942" spans="1:5" x14ac:dyDescent="0.3">
      <c r="A6942" s="12">
        <v>45</v>
      </c>
      <c r="B6942" s="14">
        <v>180</v>
      </c>
      <c r="C6942" s="12" t="s">
        <v>7056</v>
      </c>
      <c r="E6942" t="str">
        <f t="shared" si="108"/>
        <v>180-VALMOJADO</v>
      </c>
    </row>
    <row r="6943" spans="1:5" x14ac:dyDescent="0.3">
      <c r="A6943" s="12">
        <v>45</v>
      </c>
      <c r="B6943" s="14">
        <v>181</v>
      </c>
      <c r="C6943" s="12" t="s">
        <v>7057</v>
      </c>
      <c r="E6943" t="str">
        <f t="shared" si="108"/>
        <v>181-VELADA</v>
      </c>
    </row>
    <row r="6944" spans="1:5" x14ac:dyDescent="0.3">
      <c r="A6944" s="12">
        <v>45</v>
      </c>
      <c r="B6944" s="14">
        <v>182</v>
      </c>
      <c r="C6944" s="12" t="s">
        <v>7058</v>
      </c>
      <c r="E6944" t="str">
        <f t="shared" si="108"/>
        <v>182-VENTAS CON PEÑA AGUILERA, LAS</v>
      </c>
    </row>
    <row r="6945" spans="1:5" x14ac:dyDescent="0.3">
      <c r="A6945" s="12">
        <v>45</v>
      </c>
      <c r="B6945" s="14">
        <v>183</v>
      </c>
      <c r="C6945" s="12" t="s">
        <v>7059</v>
      </c>
      <c r="E6945" t="str">
        <f t="shared" si="108"/>
        <v>183-VENTAS DE RETAMOSA, LAS</v>
      </c>
    </row>
    <row r="6946" spans="1:5" x14ac:dyDescent="0.3">
      <c r="A6946" s="12">
        <v>45</v>
      </c>
      <c r="B6946" s="14">
        <v>184</v>
      </c>
      <c r="C6946" s="12" t="s">
        <v>7060</v>
      </c>
      <c r="E6946" t="str">
        <f t="shared" si="108"/>
        <v>184-VENTAS DE SAN JULIAN, LAS</v>
      </c>
    </row>
    <row r="6947" spans="1:5" x14ac:dyDescent="0.3">
      <c r="A6947" s="12">
        <v>45</v>
      </c>
      <c r="B6947" s="14">
        <v>185</v>
      </c>
      <c r="C6947" s="12" t="s">
        <v>7061</v>
      </c>
      <c r="E6947" t="str">
        <f t="shared" si="108"/>
        <v>185-VILLACAÑAS</v>
      </c>
    </row>
    <row r="6948" spans="1:5" x14ac:dyDescent="0.3">
      <c r="A6948" s="12">
        <v>45</v>
      </c>
      <c r="B6948" s="14">
        <v>186</v>
      </c>
      <c r="C6948" s="12" t="s">
        <v>7062</v>
      </c>
      <c r="E6948" t="str">
        <f t="shared" si="108"/>
        <v>186-VILLA DE DON FADRIQUE, LA</v>
      </c>
    </row>
    <row r="6949" spans="1:5" x14ac:dyDescent="0.3">
      <c r="A6949" s="12">
        <v>45</v>
      </c>
      <c r="B6949" s="14">
        <v>187</v>
      </c>
      <c r="C6949" s="12" t="s">
        <v>7063</v>
      </c>
      <c r="E6949" t="str">
        <f t="shared" si="108"/>
        <v>187-VILLAFRANCA DE LOS CABALLEROS</v>
      </c>
    </row>
    <row r="6950" spans="1:5" x14ac:dyDescent="0.3">
      <c r="A6950" s="12">
        <v>45</v>
      </c>
      <c r="B6950" s="14">
        <v>188</v>
      </c>
      <c r="C6950" s="12" t="s">
        <v>7064</v>
      </c>
      <c r="E6950" t="str">
        <f t="shared" si="108"/>
        <v>188-VILLALUENGA DE LA SAGRA</v>
      </c>
    </row>
    <row r="6951" spans="1:5" x14ac:dyDescent="0.3">
      <c r="A6951" s="12">
        <v>45</v>
      </c>
      <c r="B6951" s="14">
        <v>189</v>
      </c>
      <c r="C6951" s="12" t="s">
        <v>7065</v>
      </c>
      <c r="E6951" t="str">
        <f t="shared" si="108"/>
        <v>189-VILLAMIEL DE TOLEDO</v>
      </c>
    </row>
    <row r="6952" spans="1:5" x14ac:dyDescent="0.3">
      <c r="A6952" s="12">
        <v>45</v>
      </c>
      <c r="B6952" s="14">
        <v>190</v>
      </c>
      <c r="C6952" s="12" t="s">
        <v>7066</v>
      </c>
      <c r="E6952" t="str">
        <f t="shared" si="108"/>
        <v>190-VILLAMINAYA</v>
      </c>
    </row>
    <row r="6953" spans="1:5" x14ac:dyDescent="0.3">
      <c r="A6953" s="12">
        <v>45</v>
      </c>
      <c r="B6953" s="14">
        <v>191</v>
      </c>
      <c r="C6953" s="12" t="s">
        <v>7067</v>
      </c>
      <c r="E6953" t="str">
        <f t="shared" si="108"/>
        <v>191-VILLAMUELAS</v>
      </c>
    </row>
    <row r="6954" spans="1:5" x14ac:dyDescent="0.3">
      <c r="A6954" s="12">
        <v>45</v>
      </c>
      <c r="B6954" s="14">
        <v>192</v>
      </c>
      <c r="C6954" s="12" t="s">
        <v>7068</v>
      </c>
      <c r="E6954" t="str">
        <f t="shared" si="108"/>
        <v>192-VILLANUEVA DE ALCARDETE</v>
      </c>
    </row>
    <row r="6955" spans="1:5" x14ac:dyDescent="0.3">
      <c r="A6955" s="12">
        <v>45</v>
      </c>
      <c r="B6955" s="14">
        <v>193</v>
      </c>
      <c r="C6955" s="12" t="s">
        <v>7069</v>
      </c>
      <c r="E6955" t="str">
        <f t="shared" si="108"/>
        <v>193-VILLANUEVA DE BOGAS</v>
      </c>
    </row>
    <row r="6956" spans="1:5" x14ac:dyDescent="0.3">
      <c r="A6956" s="12">
        <v>45</v>
      </c>
      <c r="B6956" s="14">
        <v>194</v>
      </c>
      <c r="C6956" s="12" t="s">
        <v>7070</v>
      </c>
      <c r="E6956" t="str">
        <f t="shared" si="108"/>
        <v>194-VILLAREJO DE MONTALBAN</v>
      </c>
    </row>
    <row r="6957" spans="1:5" x14ac:dyDescent="0.3">
      <c r="A6957" s="12">
        <v>45</v>
      </c>
      <c r="B6957" s="14">
        <v>195</v>
      </c>
      <c r="C6957" s="12" t="s">
        <v>7071</v>
      </c>
      <c r="E6957" t="str">
        <f t="shared" si="108"/>
        <v>195-VILLARRUBIA DE SANTIAGO</v>
      </c>
    </row>
    <row r="6958" spans="1:5" x14ac:dyDescent="0.3">
      <c r="A6958" s="12">
        <v>45</v>
      </c>
      <c r="B6958" s="14">
        <v>196</v>
      </c>
      <c r="C6958" s="12" t="s">
        <v>7072</v>
      </c>
      <c r="E6958" t="str">
        <f t="shared" si="108"/>
        <v>196-VILLASECA DE LA SAGRA</v>
      </c>
    </row>
    <row r="6959" spans="1:5" x14ac:dyDescent="0.3">
      <c r="A6959" s="12">
        <v>45</v>
      </c>
      <c r="B6959" s="14">
        <v>197</v>
      </c>
      <c r="C6959" s="12" t="s">
        <v>7073</v>
      </c>
      <c r="E6959" t="str">
        <f t="shared" si="108"/>
        <v>197-VILLASEQUILLA</v>
      </c>
    </row>
    <row r="6960" spans="1:5" x14ac:dyDescent="0.3">
      <c r="A6960" s="12">
        <v>45</v>
      </c>
      <c r="B6960" s="14">
        <v>198</v>
      </c>
      <c r="C6960" s="12" t="s">
        <v>7074</v>
      </c>
      <c r="E6960" t="str">
        <f t="shared" si="108"/>
        <v>198-VILLATOBAS</v>
      </c>
    </row>
    <row r="6961" spans="1:5" x14ac:dyDescent="0.3">
      <c r="A6961" s="12">
        <v>45</v>
      </c>
      <c r="B6961" s="14">
        <v>199</v>
      </c>
      <c r="C6961" s="12" t="s">
        <v>7075</v>
      </c>
      <c r="E6961" t="str">
        <f t="shared" si="108"/>
        <v>199-VISO DE SAN JUAN, EL</v>
      </c>
    </row>
    <row r="6962" spans="1:5" x14ac:dyDescent="0.3">
      <c r="A6962" s="12">
        <v>45</v>
      </c>
      <c r="B6962" s="14">
        <v>200</v>
      </c>
      <c r="C6962" s="12" t="s">
        <v>7076</v>
      </c>
      <c r="E6962" t="str">
        <f t="shared" si="108"/>
        <v>200-YEBENES, LOS</v>
      </c>
    </row>
    <row r="6963" spans="1:5" x14ac:dyDescent="0.3">
      <c r="A6963" s="12">
        <v>45</v>
      </c>
      <c r="B6963" s="14">
        <v>201</v>
      </c>
      <c r="C6963" s="12" t="s">
        <v>7077</v>
      </c>
      <c r="E6963" t="str">
        <f t="shared" si="108"/>
        <v>201-YELES</v>
      </c>
    </row>
    <row r="6964" spans="1:5" x14ac:dyDescent="0.3">
      <c r="A6964" s="12">
        <v>45</v>
      </c>
      <c r="B6964" s="14">
        <v>202</v>
      </c>
      <c r="C6964" s="12" t="s">
        <v>7078</v>
      </c>
      <c r="E6964" t="str">
        <f t="shared" si="108"/>
        <v>202-YEPES</v>
      </c>
    </row>
    <row r="6965" spans="1:5" x14ac:dyDescent="0.3">
      <c r="A6965" s="12">
        <v>45</v>
      </c>
      <c r="B6965" s="14">
        <v>203</v>
      </c>
      <c r="C6965" s="12" t="s">
        <v>7079</v>
      </c>
      <c r="E6965" t="str">
        <f t="shared" si="108"/>
        <v>203-YUNCLER</v>
      </c>
    </row>
    <row r="6966" spans="1:5" x14ac:dyDescent="0.3">
      <c r="A6966" s="12">
        <v>45</v>
      </c>
      <c r="B6966" s="14">
        <v>204</v>
      </c>
      <c r="C6966" s="12" t="s">
        <v>7080</v>
      </c>
      <c r="E6966" t="str">
        <f t="shared" si="108"/>
        <v>204-YUNCLILLOS</v>
      </c>
    </row>
    <row r="6967" spans="1:5" x14ac:dyDescent="0.3">
      <c r="A6967" s="12">
        <v>45</v>
      </c>
      <c r="B6967" s="14">
        <v>205</v>
      </c>
      <c r="C6967" s="12" t="s">
        <v>7081</v>
      </c>
      <c r="E6967" t="str">
        <f t="shared" si="108"/>
        <v>205-YUNCOS</v>
      </c>
    </row>
    <row r="6968" spans="1:5" x14ac:dyDescent="0.3">
      <c r="A6968" s="12">
        <v>45</v>
      </c>
      <c r="B6968" s="14">
        <v>901</v>
      </c>
      <c r="C6968" s="12" t="s">
        <v>7082</v>
      </c>
      <c r="E6968" t="str">
        <f t="shared" si="108"/>
        <v>901-SANTO DOMINGO-CAUDILLA</v>
      </c>
    </row>
    <row r="6969" spans="1:5" x14ac:dyDescent="0.3">
      <c r="A6969" s="12">
        <v>46</v>
      </c>
      <c r="B6969" s="14">
        <v>1</v>
      </c>
      <c r="C6969" s="12" t="s">
        <v>7083</v>
      </c>
      <c r="E6969" t="str">
        <f t="shared" si="108"/>
        <v>1-ADEMUZ</v>
      </c>
    </row>
    <row r="6970" spans="1:5" x14ac:dyDescent="0.3">
      <c r="A6970" s="12">
        <v>46</v>
      </c>
      <c r="B6970" s="14">
        <v>2</v>
      </c>
      <c r="C6970" s="12" t="s">
        <v>7084</v>
      </c>
      <c r="E6970" t="str">
        <f t="shared" si="108"/>
        <v>2-ADOR</v>
      </c>
    </row>
    <row r="6971" spans="1:5" x14ac:dyDescent="0.3">
      <c r="A6971" s="12">
        <v>46</v>
      </c>
      <c r="B6971" s="14">
        <v>3</v>
      </c>
      <c r="C6971" s="12" t="s">
        <v>7085</v>
      </c>
      <c r="E6971" t="str">
        <f t="shared" si="108"/>
        <v>3-ATZENETA D'ALBAIDA</v>
      </c>
    </row>
    <row r="6972" spans="1:5" x14ac:dyDescent="0.3">
      <c r="A6972" s="12">
        <v>46</v>
      </c>
      <c r="B6972" s="14">
        <v>4</v>
      </c>
      <c r="C6972" s="12" t="s">
        <v>7086</v>
      </c>
      <c r="E6972" t="str">
        <f t="shared" si="108"/>
        <v>4-AGULLENT</v>
      </c>
    </row>
    <row r="6973" spans="1:5" x14ac:dyDescent="0.3">
      <c r="A6973" s="12">
        <v>46</v>
      </c>
      <c r="B6973" s="14">
        <v>5</v>
      </c>
      <c r="C6973" s="12" t="s">
        <v>7087</v>
      </c>
      <c r="E6973" t="str">
        <f t="shared" si="108"/>
        <v>5-ALAQUAS</v>
      </c>
    </row>
    <row r="6974" spans="1:5" x14ac:dyDescent="0.3">
      <c r="A6974" s="12">
        <v>46</v>
      </c>
      <c r="B6974" s="14">
        <v>6</v>
      </c>
      <c r="C6974" s="12" t="s">
        <v>7088</v>
      </c>
      <c r="E6974" t="str">
        <f t="shared" si="108"/>
        <v>6-ALBAIDA</v>
      </c>
    </row>
    <row r="6975" spans="1:5" x14ac:dyDescent="0.3">
      <c r="A6975" s="12">
        <v>46</v>
      </c>
      <c r="B6975" s="14">
        <v>7</v>
      </c>
      <c r="C6975" s="12" t="s">
        <v>7089</v>
      </c>
      <c r="E6975" t="str">
        <f t="shared" si="108"/>
        <v>7-ALBAL</v>
      </c>
    </row>
    <row r="6976" spans="1:5" x14ac:dyDescent="0.3">
      <c r="A6976" s="12">
        <v>46</v>
      </c>
      <c r="B6976" s="14">
        <v>8</v>
      </c>
      <c r="C6976" s="12" t="s">
        <v>7090</v>
      </c>
      <c r="E6976" t="str">
        <f t="shared" si="108"/>
        <v>8-ALBALAT DE LA RIBERA</v>
      </c>
    </row>
    <row r="6977" spans="1:5" x14ac:dyDescent="0.3">
      <c r="A6977" s="12">
        <v>46</v>
      </c>
      <c r="B6977" s="14">
        <v>9</v>
      </c>
      <c r="C6977" s="12" t="s">
        <v>7091</v>
      </c>
      <c r="E6977" t="str">
        <f t="shared" si="108"/>
        <v>9-ALBALAT DELS SORELLS</v>
      </c>
    </row>
    <row r="6978" spans="1:5" x14ac:dyDescent="0.3">
      <c r="A6978" s="12">
        <v>46</v>
      </c>
      <c r="B6978" s="14">
        <v>10</v>
      </c>
      <c r="C6978" s="12" t="s">
        <v>7092</v>
      </c>
      <c r="E6978" t="str">
        <f t="shared" si="108"/>
        <v>10-ALBALAT DELS TARONGERS</v>
      </c>
    </row>
    <row r="6979" spans="1:5" x14ac:dyDescent="0.3">
      <c r="A6979" s="12">
        <v>46</v>
      </c>
      <c r="B6979" s="14">
        <v>11</v>
      </c>
      <c r="C6979" s="12" t="s">
        <v>7093</v>
      </c>
      <c r="E6979" t="str">
        <f t="shared" ref="E6979:E7042" si="109">CONCATENATE(B6979,"-",C6979)</f>
        <v>11-ALBERIC</v>
      </c>
    </row>
    <row r="6980" spans="1:5" x14ac:dyDescent="0.3">
      <c r="A6980" s="12">
        <v>46</v>
      </c>
      <c r="B6980" s="14">
        <v>12</v>
      </c>
      <c r="C6980" s="12" t="s">
        <v>7094</v>
      </c>
      <c r="E6980" t="str">
        <f t="shared" si="109"/>
        <v>12-ALBORACHE</v>
      </c>
    </row>
    <row r="6981" spans="1:5" x14ac:dyDescent="0.3">
      <c r="A6981" s="12">
        <v>46</v>
      </c>
      <c r="B6981" s="14">
        <v>13</v>
      </c>
      <c r="C6981" s="12" t="s">
        <v>7095</v>
      </c>
      <c r="E6981" t="str">
        <f t="shared" si="109"/>
        <v>13-ALBORAYA</v>
      </c>
    </row>
    <row r="6982" spans="1:5" x14ac:dyDescent="0.3">
      <c r="A6982" s="12">
        <v>46</v>
      </c>
      <c r="B6982" s="14">
        <v>14</v>
      </c>
      <c r="C6982" s="12" t="s">
        <v>7096</v>
      </c>
      <c r="E6982" t="str">
        <f t="shared" si="109"/>
        <v>14-ALBUIXECH</v>
      </c>
    </row>
    <row r="6983" spans="1:5" x14ac:dyDescent="0.3">
      <c r="A6983" s="12">
        <v>46</v>
      </c>
      <c r="B6983" s="14">
        <v>15</v>
      </c>
      <c r="C6983" s="12" t="s">
        <v>7097</v>
      </c>
      <c r="E6983" t="str">
        <f t="shared" si="109"/>
        <v>15-ALCASSER</v>
      </c>
    </row>
    <row r="6984" spans="1:5" x14ac:dyDescent="0.3">
      <c r="A6984" s="12">
        <v>46</v>
      </c>
      <c r="B6984" s="14">
        <v>16</v>
      </c>
      <c r="C6984" s="12" t="s">
        <v>7098</v>
      </c>
      <c r="E6984" t="str">
        <f t="shared" si="109"/>
        <v>16-ALCANTERA DE XUQUER</v>
      </c>
    </row>
    <row r="6985" spans="1:5" x14ac:dyDescent="0.3">
      <c r="A6985" s="12">
        <v>46</v>
      </c>
      <c r="B6985" s="14">
        <v>17</v>
      </c>
      <c r="C6985" s="12" t="s">
        <v>7099</v>
      </c>
      <c r="E6985" t="str">
        <f t="shared" si="109"/>
        <v>17-ALZIRA</v>
      </c>
    </row>
    <row r="6986" spans="1:5" x14ac:dyDescent="0.3">
      <c r="A6986" s="12">
        <v>46</v>
      </c>
      <c r="B6986" s="14">
        <v>18</v>
      </c>
      <c r="C6986" s="12" t="s">
        <v>7100</v>
      </c>
      <c r="E6986" t="str">
        <f t="shared" si="109"/>
        <v>18-ALCUBLAS</v>
      </c>
    </row>
    <row r="6987" spans="1:5" x14ac:dyDescent="0.3">
      <c r="A6987" s="12">
        <v>46</v>
      </c>
      <c r="B6987" s="14">
        <v>19</v>
      </c>
      <c r="C6987" s="12" t="s">
        <v>7101</v>
      </c>
      <c r="E6987" t="str">
        <f t="shared" si="109"/>
        <v>19-ALCUDIA, L'</v>
      </c>
    </row>
    <row r="6988" spans="1:5" x14ac:dyDescent="0.3">
      <c r="A6988" s="12">
        <v>46</v>
      </c>
      <c r="B6988" s="14">
        <v>20</v>
      </c>
      <c r="C6988" s="12" t="s">
        <v>7102</v>
      </c>
      <c r="E6988" t="str">
        <f t="shared" si="109"/>
        <v>20-ALCUDIA DE CRESPINS, L'</v>
      </c>
    </row>
    <row r="6989" spans="1:5" x14ac:dyDescent="0.3">
      <c r="A6989" s="12">
        <v>46</v>
      </c>
      <c r="B6989" s="14">
        <v>21</v>
      </c>
      <c r="C6989" s="12" t="s">
        <v>7103</v>
      </c>
      <c r="E6989" t="str">
        <f t="shared" si="109"/>
        <v>21-ALDAIA</v>
      </c>
    </row>
    <row r="6990" spans="1:5" x14ac:dyDescent="0.3">
      <c r="A6990" s="12">
        <v>46</v>
      </c>
      <c r="B6990" s="14">
        <v>22</v>
      </c>
      <c r="C6990" s="12" t="s">
        <v>7104</v>
      </c>
      <c r="E6990" t="str">
        <f t="shared" si="109"/>
        <v>22-ALFAFAR</v>
      </c>
    </row>
    <row r="6991" spans="1:5" x14ac:dyDescent="0.3">
      <c r="A6991" s="12">
        <v>46</v>
      </c>
      <c r="B6991" s="14">
        <v>23</v>
      </c>
      <c r="C6991" s="12" t="s">
        <v>7105</v>
      </c>
      <c r="E6991" t="str">
        <f t="shared" si="109"/>
        <v>23-ALFAUIR</v>
      </c>
    </row>
    <row r="6992" spans="1:5" x14ac:dyDescent="0.3">
      <c r="A6992" s="12">
        <v>46</v>
      </c>
      <c r="B6992" s="14">
        <v>24</v>
      </c>
      <c r="C6992" s="12" t="s">
        <v>7106</v>
      </c>
      <c r="E6992" t="str">
        <f t="shared" si="109"/>
        <v>24-ALFARA DE ALGIMIA</v>
      </c>
    </row>
    <row r="6993" spans="1:5" x14ac:dyDescent="0.3">
      <c r="A6993" s="12">
        <v>46</v>
      </c>
      <c r="B6993" s="14">
        <v>25</v>
      </c>
      <c r="C6993" s="12" t="s">
        <v>7107</v>
      </c>
      <c r="E6993" t="str">
        <f t="shared" si="109"/>
        <v>25-ALFARA DEL PATRIARCA</v>
      </c>
    </row>
    <row r="6994" spans="1:5" x14ac:dyDescent="0.3">
      <c r="A6994" s="12">
        <v>46</v>
      </c>
      <c r="B6994" s="14">
        <v>26</v>
      </c>
      <c r="C6994" s="12" t="s">
        <v>7108</v>
      </c>
      <c r="E6994" t="str">
        <f t="shared" si="109"/>
        <v>26-ALFARP</v>
      </c>
    </row>
    <row r="6995" spans="1:5" x14ac:dyDescent="0.3">
      <c r="A6995" s="12">
        <v>46</v>
      </c>
      <c r="B6995" s="14">
        <v>27</v>
      </c>
      <c r="C6995" s="12" t="s">
        <v>7109</v>
      </c>
      <c r="E6995" t="str">
        <f t="shared" si="109"/>
        <v>27-ALFARRASI</v>
      </c>
    </row>
    <row r="6996" spans="1:5" x14ac:dyDescent="0.3">
      <c r="A6996" s="12">
        <v>46</v>
      </c>
      <c r="B6996" s="14">
        <v>28</v>
      </c>
      <c r="C6996" s="12" t="s">
        <v>7110</v>
      </c>
      <c r="E6996" t="str">
        <f t="shared" si="109"/>
        <v>28-ALGAR DE PALANCIA</v>
      </c>
    </row>
    <row r="6997" spans="1:5" x14ac:dyDescent="0.3">
      <c r="A6997" s="12">
        <v>46</v>
      </c>
      <c r="B6997" s="14">
        <v>29</v>
      </c>
      <c r="C6997" s="12" t="s">
        <v>7111</v>
      </c>
      <c r="E6997" t="str">
        <f t="shared" si="109"/>
        <v>29-ALGEMESI</v>
      </c>
    </row>
    <row r="6998" spans="1:5" x14ac:dyDescent="0.3">
      <c r="A6998" s="12">
        <v>46</v>
      </c>
      <c r="B6998" s="14">
        <v>30</v>
      </c>
      <c r="C6998" s="12" t="s">
        <v>7112</v>
      </c>
      <c r="E6998" t="str">
        <f t="shared" si="109"/>
        <v>30-ALGIMIA DE ALFARA</v>
      </c>
    </row>
    <row r="6999" spans="1:5" x14ac:dyDescent="0.3">
      <c r="A6999" s="12">
        <v>46</v>
      </c>
      <c r="B6999" s="14">
        <v>31</v>
      </c>
      <c r="C6999" s="12" t="s">
        <v>7113</v>
      </c>
      <c r="E6999" t="str">
        <f t="shared" si="109"/>
        <v>31-ALGINET</v>
      </c>
    </row>
    <row r="7000" spans="1:5" x14ac:dyDescent="0.3">
      <c r="A7000" s="12">
        <v>46</v>
      </c>
      <c r="B7000" s="14">
        <v>32</v>
      </c>
      <c r="C7000" s="12" t="s">
        <v>7114</v>
      </c>
      <c r="E7000" t="str">
        <f t="shared" si="109"/>
        <v>32-ALMASSERA</v>
      </c>
    </row>
    <row r="7001" spans="1:5" x14ac:dyDescent="0.3">
      <c r="A7001" s="12">
        <v>46</v>
      </c>
      <c r="B7001" s="14">
        <v>33</v>
      </c>
      <c r="C7001" s="12" t="s">
        <v>7115</v>
      </c>
      <c r="E7001" t="str">
        <f t="shared" si="109"/>
        <v>33-ALMISERA</v>
      </c>
    </row>
    <row r="7002" spans="1:5" x14ac:dyDescent="0.3">
      <c r="A7002" s="12">
        <v>46</v>
      </c>
      <c r="B7002" s="14">
        <v>34</v>
      </c>
      <c r="C7002" s="12" t="s">
        <v>7116</v>
      </c>
      <c r="E7002" t="str">
        <f t="shared" si="109"/>
        <v>34-ALMOINES</v>
      </c>
    </row>
    <row r="7003" spans="1:5" x14ac:dyDescent="0.3">
      <c r="A7003" s="12">
        <v>46</v>
      </c>
      <c r="B7003" s="14">
        <v>35</v>
      </c>
      <c r="C7003" s="12" t="s">
        <v>7117</v>
      </c>
      <c r="E7003" t="str">
        <f t="shared" si="109"/>
        <v>35-ALMUSSAFES</v>
      </c>
    </row>
    <row r="7004" spans="1:5" x14ac:dyDescent="0.3">
      <c r="A7004" s="12">
        <v>46</v>
      </c>
      <c r="B7004" s="14">
        <v>36</v>
      </c>
      <c r="C7004" s="12" t="s">
        <v>7118</v>
      </c>
      <c r="E7004" t="str">
        <f t="shared" si="109"/>
        <v>36-ALPUENTE</v>
      </c>
    </row>
    <row r="7005" spans="1:5" x14ac:dyDescent="0.3">
      <c r="A7005" s="12">
        <v>46</v>
      </c>
      <c r="B7005" s="14">
        <v>37</v>
      </c>
      <c r="C7005" s="12" t="s">
        <v>7119</v>
      </c>
      <c r="E7005" t="str">
        <f t="shared" si="109"/>
        <v>37-ALQUERIA DE LA COMTESSA(L·</v>
      </c>
    </row>
    <row r="7006" spans="1:5" x14ac:dyDescent="0.3">
      <c r="A7006" s="12">
        <v>46</v>
      </c>
      <c r="B7006" s="14">
        <v>38</v>
      </c>
      <c r="C7006" s="12" t="s">
        <v>7120</v>
      </c>
      <c r="E7006" t="str">
        <f t="shared" si="109"/>
        <v>38-ANDILLA</v>
      </c>
    </row>
    <row r="7007" spans="1:5" x14ac:dyDescent="0.3">
      <c r="A7007" s="12">
        <v>46</v>
      </c>
      <c r="B7007" s="14">
        <v>39</v>
      </c>
      <c r="C7007" s="12" t="s">
        <v>7121</v>
      </c>
      <c r="E7007" t="str">
        <f t="shared" si="109"/>
        <v>39-ANNA</v>
      </c>
    </row>
    <row r="7008" spans="1:5" x14ac:dyDescent="0.3">
      <c r="A7008" s="12">
        <v>46</v>
      </c>
      <c r="B7008" s="14">
        <v>40</v>
      </c>
      <c r="C7008" s="12" t="s">
        <v>7122</v>
      </c>
      <c r="E7008" t="str">
        <f t="shared" si="109"/>
        <v>40-ANTELLA</v>
      </c>
    </row>
    <row r="7009" spans="1:5" x14ac:dyDescent="0.3">
      <c r="A7009" s="12">
        <v>46</v>
      </c>
      <c r="B7009" s="14">
        <v>41</v>
      </c>
      <c r="C7009" s="12" t="s">
        <v>7123</v>
      </c>
      <c r="E7009" t="str">
        <f t="shared" si="109"/>
        <v>41-ARAS DE ALPUENTE</v>
      </c>
    </row>
    <row r="7010" spans="1:5" x14ac:dyDescent="0.3">
      <c r="A7010" s="12">
        <v>46</v>
      </c>
      <c r="B7010" s="14">
        <v>42</v>
      </c>
      <c r="C7010" s="12" t="s">
        <v>7124</v>
      </c>
      <c r="E7010" t="str">
        <f t="shared" si="109"/>
        <v>42-AIELO DE MALFERIT</v>
      </c>
    </row>
    <row r="7011" spans="1:5" x14ac:dyDescent="0.3">
      <c r="A7011" s="12">
        <v>46</v>
      </c>
      <c r="B7011" s="14">
        <v>43</v>
      </c>
      <c r="C7011" s="12" t="s">
        <v>7125</v>
      </c>
      <c r="E7011" t="str">
        <f t="shared" si="109"/>
        <v>43-AIELO DE RUGAT</v>
      </c>
    </row>
    <row r="7012" spans="1:5" x14ac:dyDescent="0.3">
      <c r="A7012" s="12">
        <v>46</v>
      </c>
      <c r="B7012" s="14">
        <v>44</v>
      </c>
      <c r="C7012" s="12" t="s">
        <v>7126</v>
      </c>
      <c r="E7012" t="str">
        <f t="shared" si="109"/>
        <v>44-AYORA</v>
      </c>
    </row>
    <row r="7013" spans="1:5" x14ac:dyDescent="0.3">
      <c r="A7013" s="12">
        <v>46</v>
      </c>
      <c r="B7013" s="14">
        <v>45</v>
      </c>
      <c r="C7013" s="12" t="s">
        <v>7127</v>
      </c>
      <c r="E7013" t="str">
        <f t="shared" si="109"/>
        <v>45-BARXETA</v>
      </c>
    </row>
    <row r="7014" spans="1:5" x14ac:dyDescent="0.3">
      <c r="A7014" s="12">
        <v>46</v>
      </c>
      <c r="B7014" s="14">
        <v>46</v>
      </c>
      <c r="C7014" s="12" t="s">
        <v>7128</v>
      </c>
      <c r="E7014" t="str">
        <f t="shared" si="109"/>
        <v>46-BARX</v>
      </c>
    </row>
    <row r="7015" spans="1:5" x14ac:dyDescent="0.3">
      <c r="A7015" s="12">
        <v>46</v>
      </c>
      <c r="B7015" s="14">
        <v>47</v>
      </c>
      <c r="C7015" s="12" t="s">
        <v>7129</v>
      </c>
      <c r="E7015" t="str">
        <f t="shared" si="109"/>
        <v>47-BELGIDA</v>
      </c>
    </row>
    <row r="7016" spans="1:5" x14ac:dyDescent="0.3">
      <c r="A7016" s="12">
        <v>46</v>
      </c>
      <c r="B7016" s="14">
        <v>48</v>
      </c>
      <c r="C7016" s="12" t="s">
        <v>7130</v>
      </c>
      <c r="E7016" t="str">
        <f t="shared" si="109"/>
        <v>48-BELLREGUARD</v>
      </c>
    </row>
    <row r="7017" spans="1:5" x14ac:dyDescent="0.3">
      <c r="A7017" s="12">
        <v>46</v>
      </c>
      <c r="B7017" s="14">
        <v>49</v>
      </c>
      <c r="C7017" s="12" t="s">
        <v>7131</v>
      </c>
      <c r="E7017" t="str">
        <f t="shared" si="109"/>
        <v>49-BELLUS</v>
      </c>
    </row>
    <row r="7018" spans="1:5" x14ac:dyDescent="0.3">
      <c r="A7018" s="12">
        <v>46</v>
      </c>
      <c r="B7018" s="14">
        <v>50</v>
      </c>
      <c r="C7018" s="12" t="s">
        <v>7132</v>
      </c>
      <c r="E7018" t="str">
        <f t="shared" si="109"/>
        <v>50-BENAGEBER</v>
      </c>
    </row>
    <row r="7019" spans="1:5" x14ac:dyDescent="0.3">
      <c r="A7019" s="12">
        <v>46</v>
      </c>
      <c r="B7019" s="14">
        <v>51</v>
      </c>
      <c r="C7019" s="12" t="s">
        <v>7133</v>
      </c>
      <c r="E7019" t="str">
        <f t="shared" si="109"/>
        <v>51-BENAGUASIL</v>
      </c>
    </row>
    <row r="7020" spans="1:5" x14ac:dyDescent="0.3">
      <c r="A7020" s="12">
        <v>46</v>
      </c>
      <c r="B7020" s="14">
        <v>52</v>
      </c>
      <c r="C7020" s="12" t="s">
        <v>7134</v>
      </c>
      <c r="E7020" t="str">
        <f t="shared" si="109"/>
        <v>52-BENAVITES</v>
      </c>
    </row>
    <row r="7021" spans="1:5" x14ac:dyDescent="0.3">
      <c r="A7021" s="12">
        <v>46</v>
      </c>
      <c r="B7021" s="14">
        <v>53</v>
      </c>
      <c r="C7021" s="12" t="s">
        <v>7135</v>
      </c>
      <c r="E7021" t="str">
        <f t="shared" si="109"/>
        <v>53-BENEIXIDA</v>
      </c>
    </row>
    <row r="7022" spans="1:5" x14ac:dyDescent="0.3">
      <c r="A7022" s="12">
        <v>46</v>
      </c>
      <c r="B7022" s="14">
        <v>54</v>
      </c>
      <c r="C7022" s="12" t="s">
        <v>7136</v>
      </c>
      <c r="E7022" t="str">
        <f t="shared" si="109"/>
        <v>54-BENETUSSER</v>
      </c>
    </row>
    <row r="7023" spans="1:5" x14ac:dyDescent="0.3">
      <c r="A7023" s="12">
        <v>46</v>
      </c>
      <c r="B7023" s="14">
        <v>55</v>
      </c>
      <c r="C7023" s="12" t="s">
        <v>7137</v>
      </c>
      <c r="E7023" t="str">
        <f t="shared" si="109"/>
        <v>55-BENIARJO</v>
      </c>
    </row>
    <row r="7024" spans="1:5" x14ac:dyDescent="0.3">
      <c r="A7024" s="12">
        <v>46</v>
      </c>
      <c r="B7024" s="14">
        <v>56</v>
      </c>
      <c r="C7024" s="12" t="s">
        <v>7138</v>
      </c>
      <c r="E7024" t="str">
        <f t="shared" si="109"/>
        <v>56-BENIATJAR</v>
      </c>
    </row>
    <row r="7025" spans="1:5" x14ac:dyDescent="0.3">
      <c r="A7025" s="12">
        <v>46</v>
      </c>
      <c r="B7025" s="14">
        <v>57</v>
      </c>
      <c r="C7025" s="12" t="s">
        <v>7139</v>
      </c>
      <c r="E7025" t="str">
        <f t="shared" si="109"/>
        <v>57-BENICOLET</v>
      </c>
    </row>
    <row r="7026" spans="1:5" x14ac:dyDescent="0.3">
      <c r="A7026" s="12">
        <v>46</v>
      </c>
      <c r="B7026" s="14">
        <v>58</v>
      </c>
      <c r="C7026" s="12" t="s">
        <v>7140</v>
      </c>
      <c r="E7026" t="str">
        <f t="shared" si="109"/>
        <v>58-BENIFAIRO DE LES VALLS</v>
      </c>
    </row>
    <row r="7027" spans="1:5" x14ac:dyDescent="0.3">
      <c r="A7027" s="12">
        <v>46</v>
      </c>
      <c r="B7027" s="14">
        <v>59</v>
      </c>
      <c r="C7027" s="12" t="s">
        <v>7141</v>
      </c>
      <c r="E7027" t="str">
        <f t="shared" si="109"/>
        <v>59-BENIFAIRO DE LA VALLDIGNA</v>
      </c>
    </row>
    <row r="7028" spans="1:5" x14ac:dyDescent="0.3">
      <c r="A7028" s="12">
        <v>46</v>
      </c>
      <c r="B7028" s="14">
        <v>60</v>
      </c>
      <c r="C7028" s="12" t="s">
        <v>7142</v>
      </c>
      <c r="E7028" t="str">
        <f t="shared" si="109"/>
        <v>60-BENIFAIO</v>
      </c>
    </row>
    <row r="7029" spans="1:5" x14ac:dyDescent="0.3">
      <c r="A7029" s="12">
        <v>46</v>
      </c>
      <c r="B7029" s="14">
        <v>61</v>
      </c>
      <c r="C7029" s="12" t="s">
        <v>7143</v>
      </c>
      <c r="E7029" t="str">
        <f t="shared" si="109"/>
        <v>61-BENIFLA</v>
      </c>
    </row>
    <row r="7030" spans="1:5" x14ac:dyDescent="0.3">
      <c r="A7030" s="12">
        <v>46</v>
      </c>
      <c r="B7030" s="14">
        <v>62</v>
      </c>
      <c r="C7030" s="12" t="s">
        <v>7144</v>
      </c>
      <c r="E7030" t="str">
        <f t="shared" si="109"/>
        <v>62-BENIGANIM</v>
      </c>
    </row>
    <row r="7031" spans="1:5" x14ac:dyDescent="0.3">
      <c r="A7031" s="12">
        <v>46</v>
      </c>
      <c r="B7031" s="14">
        <v>63</v>
      </c>
      <c r="C7031" s="12" t="s">
        <v>7145</v>
      </c>
      <c r="E7031" t="str">
        <f t="shared" si="109"/>
        <v>63-BENIMODO</v>
      </c>
    </row>
    <row r="7032" spans="1:5" x14ac:dyDescent="0.3">
      <c r="A7032" s="12">
        <v>46</v>
      </c>
      <c r="B7032" s="14">
        <v>64</v>
      </c>
      <c r="C7032" s="12" t="s">
        <v>7146</v>
      </c>
      <c r="E7032" t="str">
        <f t="shared" si="109"/>
        <v>64-BENIMUSLEM</v>
      </c>
    </row>
    <row r="7033" spans="1:5" x14ac:dyDescent="0.3">
      <c r="A7033" s="12">
        <v>46</v>
      </c>
      <c r="B7033" s="14">
        <v>65</v>
      </c>
      <c r="C7033" s="12" t="s">
        <v>7147</v>
      </c>
      <c r="E7033" t="str">
        <f t="shared" si="109"/>
        <v>65-BENIPARRELL</v>
      </c>
    </row>
    <row r="7034" spans="1:5" x14ac:dyDescent="0.3">
      <c r="A7034" s="12">
        <v>46</v>
      </c>
      <c r="B7034" s="14">
        <v>66</v>
      </c>
      <c r="C7034" s="12" t="s">
        <v>7148</v>
      </c>
      <c r="E7034" t="str">
        <f t="shared" si="109"/>
        <v>66-BENIRREDRA</v>
      </c>
    </row>
    <row r="7035" spans="1:5" x14ac:dyDescent="0.3">
      <c r="A7035" s="12">
        <v>46</v>
      </c>
      <c r="B7035" s="14">
        <v>67</v>
      </c>
      <c r="C7035" s="12" t="s">
        <v>7149</v>
      </c>
      <c r="E7035" t="str">
        <f t="shared" si="109"/>
        <v>67-BENISANO</v>
      </c>
    </row>
    <row r="7036" spans="1:5" x14ac:dyDescent="0.3">
      <c r="A7036" s="12">
        <v>46</v>
      </c>
      <c r="B7036" s="14">
        <v>68</v>
      </c>
      <c r="C7036" s="12" t="s">
        <v>7150</v>
      </c>
      <c r="E7036" t="str">
        <f t="shared" si="109"/>
        <v>68-BENISODA</v>
      </c>
    </row>
    <row r="7037" spans="1:5" x14ac:dyDescent="0.3">
      <c r="A7037" s="12">
        <v>46</v>
      </c>
      <c r="B7037" s="14">
        <v>69</v>
      </c>
      <c r="C7037" s="12" t="s">
        <v>7151</v>
      </c>
      <c r="E7037" t="str">
        <f t="shared" si="109"/>
        <v>69-BENISUERA</v>
      </c>
    </row>
    <row r="7038" spans="1:5" x14ac:dyDescent="0.3">
      <c r="A7038" s="12">
        <v>46</v>
      </c>
      <c r="B7038" s="14">
        <v>70</v>
      </c>
      <c r="C7038" s="12" t="s">
        <v>7152</v>
      </c>
      <c r="E7038" t="str">
        <f t="shared" si="109"/>
        <v>70-BETERA</v>
      </c>
    </row>
    <row r="7039" spans="1:5" x14ac:dyDescent="0.3">
      <c r="A7039" s="12">
        <v>46</v>
      </c>
      <c r="B7039" s="14">
        <v>71</v>
      </c>
      <c r="C7039" s="12" t="s">
        <v>7153</v>
      </c>
      <c r="E7039" t="str">
        <f t="shared" si="109"/>
        <v>71-BICORP</v>
      </c>
    </row>
    <row r="7040" spans="1:5" x14ac:dyDescent="0.3">
      <c r="A7040" s="12">
        <v>46</v>
      </c>
      <c r="B7040" s="14">
        <v>72</v>
      </c>
      <c r="C7040" s="12" t="s">
        <v>7154</v>
      </c>
      <c r="E7040" t="str">
        <f t="shared" si="109"/>
        <v>72-BOCAIRENT</v>
      </c>
    </row>
    <row r="7041" spans="1:5" x14ac:dyDescent="0.3">
      <c r="A7041" s="12">
        <v>46</v>
      </c>
      <c r="B7041" s="14">
        <v>73</v>
      </c>
      <c r="C7041" s="12" t="s">
        <v>7155</v>
      </c>
      <c r="E7041" t="str">
        <f t="shared" si="109"/>
        <v>73-BOLBAITE</v>
      </c>
    </row>
    <row r="7042" spans="1:5" x14ac:dyDescent="0.3">
      <c r="A7042" s="12">
        <v>46</v>
      </c>
      <c r="B7042" s="14">
        <v>74</v>
      </c>
      <c r="C7042" s="12" t="s">
        <v>7156</v>
      </c>
      <c r="E7042" t="str">
        <f t="shared" si="109"/>
        <v>74-BONREPOS I MIRAMBELL</v>
      </c>
    </row>
    <row r="7043" spans="1:5" x14ac:dyDescent="0.3">
      <c r="A7043" s="12">
        <v>46</v>
      </c>
      <c r="B7043" s="14">
        <v>75</v>
      </c>
      <c r="C7043" s="12" t="s">
        <v>7157</v>
      </c>
      <c r="E7043" t="str">
        <f t="shared" ref="E7043:E7106" si="110">CONCATENATE(B7043,"-",C7043)</f>
        <v>75-BUFALI</v>
      </c>
    </row>
    <row r="7044" spans="1:5" x14ac:dyDescent="0.3">
      <c r="A7044" s="12">
        <v>46</v>
      </c>
      <c r="B7044" s="14">
        <v>76</v>
      </c>
      <c r="C7044" s="12" t="s">
        <v>7158</v>
      </c>
      <c r="E7044" t="str">
        <f t="shared" si="110"/>
        <v>76-BUGARRA</v>
      </c>
    </row>
    <row r="7045" spans="1:5" x14ac:dyDescent="0.3">
      <c r="A7045" s="12">
        <v>46</v>
      </c>
      <c r="B7045" s="14">
        <v>77</v>
      </c>
      <c r="C7045" s="12" t="s">
        <v>7159</v>
      </c>
      <c r="E7045" t="str">
        <f t="shared" si="110"/>
        <v>77-BUÑOL</v>
      </c>
    </row>
    <row r="7046" spans="1:5" x14ac:dyDescent="0.3">
      <c r="A7046" s="12">
        <v>46</v>
      </c>
      <c r="B7046" s="14">
        <v>78</v>
      </c>
      <c r="C7046" s="12" t="s">
        <v>7160</v>
      </c>
      <c r="E7046" t="str">
        <f t="shared" si="110"/>
        <v>78-BURJASSOT</v>
      </c>
    </row>
    <row r="7047" spans="1:5" x14ac:dyDescent="0.3">
      <c r="A7047" s="12">
        <v>46</v>
      </c>
      <c r="B7047" s="14">
        <v>79</v>
      </c>
      <c r="C7047" s="12" t="s">
        <v>7161</v>
      </c>
      <c r="E7047" t="str">
        <f t="shared" si="110"/>
        <v>79-CALLES</v>
      </c>
    </row>
    <row r="7048" spans="1:5" x14ac:dyDescent="0.3">
      <c r="A7048" s="12">
        <v>46</v>
      </c>
      <c r="B7048" s="14">
        <v>80</v>
      </c>
      <c r="C7048" s="12" t="s">
        <v>7162</v>
      </c>
      <c r="E7048" t="str">
        <f t="shared" si="110"/>
        <v>80-CAMPORROBLES</v>
      </c>
    </row>
    <row r="7049" spans="1:5" x14ac:dyDescent="0.3">
      <c r="A7049" s="12">
        <v>46</v>
      </c>
      <c r="B7049" s="14">
        <v>81</v>
      </c>
      <c r="C7049" s="12" t="s">
        <v>7163</v>
      </c>
      <c r="E7049" t="str">
        <f t="shared" si="110"/>
        <v>81-CANALS</v>
      </c>
    </row>
    <row r="7050" spans="1:5" x14ac:dyDescent="0.3">
      <c r="A7050" s="12">
        <v>46</v>
      </c>
      <c r="B7050" s="14">
        <v>82</v>
      </c>
      <c r="C7050" s="12" t="s">
        <v>7164</v>
      </c>
      <c r="E7050" t="str">
        <f t="shared" si="110"/>
        <v>82-CANET D'EN BERENGUER</v>
      </c>
    </row>
    <row r="7051" spans="1:5" x14ac:dyDescent="0.3">
      <c r="A7051" s="12">
        <v>46</v>
      </c>
      <c r="B7051" s="14">
        <v>83</v>
      </c>
      <c r="C7051" s="12" t="s">
        <v>7165</v>
      </c>
      <c r="E7051" t="str">
        <f t="shared" si="110"/>
        <v>83-CARCAIXENT</v>
      </c>
    </row>
    <row r="7052" spans="1:5" x14ac:dyDescent="0.3">
      <c r="A7052" s="12">
        <v>46</v>
      </c>
      <c r="B7052" s="14">
        <v>84</v>
      </c>
      <c r="C7052" s="12" t="s">
        <v>7166</v>
      </c>
      <c r="E7052" t="str">
        <f t="shared" si="110"/>
        <v>84-CARCER</v>
      </c>
    </row>
    <row r="7053" spans="1:5" x14ac:dyDescent="0.3">
      <c r="A7053" s="12">
        <v>46</v>
      </c>
      <c r="B7053" s="14">
        <v>85</v>
      </c>
      <c r="C7053" s="12" t="s">
        <v>7167</v>
      </c>
      <c r="E7053" t="str">
        <f t="shared" si="110"/>
        <v>85-CARLET</v>
      </c>
    </row>
    <row r="7054" spans="1:5" x14ac:dyDescent="0.3">
      <c r="A7054" s="12">
        <v>46</v>
      </c>
      <c r="B7054" s="14">
        <v>86</v>
      </c>
      <c r="C7054" s="12" t="s">
        <v>7168</v>
      </c>
      <c r="E7054" t="str">
        <f t="shared" si="110"/>
        <v>86-CARRICOLA</v>
      </c>
    </row>
    <row r="7055" spans="1:5" x14ac:dyDescent="0.3">
      <c r="A7055" s="12">
        <v>46</v>
      </c>
      <c r="B7055" s="14">
        <v>87</v>
      </c>
      <c r="C7055" s="12" t="s">
        <v>7169</v>
      </c>
      <c r="E7055" t="str">
        <f t="shared" si="110"/>
        <v>87-CASAS ALTAS</v>
      </c>
    </row>
    <row r="7056" spans="1:5" x14ac:dyDescent="0.3">
      <c r="A7056" s="12">
        <v>46</v>
      </c>
      <c r="B7056" s="14">
        <v>88</v>
      </c>
      <c r="C7056" s="12" t="s">
        <v>7170</v>
      </c>
      <c r="E7056" t="str">
        <f t="shared" si="110"/>
        <v>88-CASAS BAJAS</v>
      </c>
    </row>
    <row r="7057" spans="1:5" x14ac:dyDescent="0.3">
      <c r="A7057" s="12">
        <v>46</v>
      </c>
      <c r="B7057" s="14">
        <v>89</v>
      </c>
      <c r="C7057" s="12" t="s">
        <v>7171</v>
      </c>
      <c r="E7057" t="str">
        <f t="shared" si="110"/>
        <v>89-CASINOS</v>
      </c>
    </row>
    <row r="7058" spans="1:5" x14ac:dyDescent="0.3">
      <c r="A7058" s="12">
        <v>46</v>
      </c>
      <c r="B7058" s="14">
        <v>90</v>
      </c>
      <c r="C7058" s="12" t="s">
        <v>7172</v>
      </c>
      <c r="E7058" t="str">
        <f t="shared" si="110"/>
        <v>90-CASTELLO DE RUGAT</v>
      </c>
    </row>
    <row r="7059" spans="1:5" x14ac:dyDescent="0.3">
      <c r="A7059" s="12">
        <v>46</v>
      </c>
      <c r="B7059" s="14">
        <v>91</v>
      </c>
      <c r="C7059" s="12" t="s">
        <v>7173</v>
      </c>
      <c r="E7059" t="str">
        <f t="shared" si="110"/>
        <v>91-CASTELLONET DE LA CONQUESTA</v>
      </c>
    </row>
    <row r="7060" spans="1:5" x14ac:dyDescent="0.3">
      <c r="A7060" s="12">
        <v>46</v>
      </c>
      <c r="B7060" s="14">
        <v>92</v>
      </c>
      <c r="C7060" s="12" t="s">
        <v>7174</v>
      </c>
      <c r="E7060" t="str">
        <f t="shared" si="110"/>
        <v>92-CASTIELFABIB</v>
      </c>
    </row>
    <row r="7061" spans="1:5" x14ac:dyDescent="0.3">
      <c r="A7061" s="12">
        <v>46</v>
      </c>
      <c r="B7061" s="14">
        <v>93</v>
      </c>
      <c r="C7061" s="12" t="s">
        <v>7175</v>
      </c>
      <c r="E7061" t="str">
        <f t="shared" si="110"/>
        <v>93-CATADAU</v>
      </c>
    </row>
    <row r="7062" spans="1:5" x14ac:dyDescent="0.3">
      <c r="A7062" s="12">
        <v>46</v>
      </c>
      <c r="B7062" s="14">
        <v>94</v>
      </c>
      <c r="C7062" s="12" t="s">
        <v>7176</v>
      </c>
      <c r="E7062" t="str">
        <f t="shared" si="110"/>
        <v>94-CATARROJA</v>
      </c>
    </row>
    <row r="7063" spans="1:5" x14ac:dyDescent="0.3">
      <c r="A7063" s="12">
        <v>46</v>
      </c>
      <c r="B7063" s="14">
        <v>95</v>
      </c>
      <c r="C7063" s="12" t="s">
        <v>7177</v>
      </c>
      <c r="E7063" t="str">
        <f t="shared" si="110"/>
        <v>95-CAUDETE DE LAS FUENTES</v>
      </c>
    </row>
    <row r="7064" spans="1:5" x14ac:dyDescent="0.3">
      <c r="A7064" s="12">
        <v>46</v>
      </c>
      <c r="B7064" s="14">
        <v>96</v>
      </c>
      <c r="C7064" s="12" t="s">
        <v>7178</v>
      </c>
      <c r="E7064" t="str">
        <f t="shared" si="110"/>
        <v>96-CERDA</v>
      </c>
    </row>
    <row r="7065" spans="1:5" x14ac:dyDescent="0.3">
      <c r="A7065" s="12">
        <v>46</v>
      </c>
      <c r="B7065" s="14">
        <v>97</v>
      </c>
      <c r="C7065" s="12" t="s">
        <v>7179</v>
      </c>
      <c r="E7065" t="str">
        <f t="shared" si="110"/>
        <v>97-COFRENTES</v>
      </c>
    </row>
    <row r="7066" spans="1:5" x14ac:dyDescent="0.3">
      <c r="A7066" s="12">
        <v>46</v>
      </c>
      <c r="B7066" s="14">
        <v>98</v>
      </c>
      <c r="C7066" s="12" t="s">
        <v>7180</v>
      </c>
      <c r="E7066" t="str">
        <f t="shared" si="110"/>
        <v>98-CORBERA</v>
      </c>
    </row>
    <row r="7067" spans="1:5" x14ac:dyDescent="0.3">
      <c r="A7067" s="12">
        <v>46</v>
      </c>
      <c r="B7067" s="14">
        <v>99</v>
      </c>
      <c r="C7067" s="12" t="s">
        <v>7181</v>
      </c>
      <c r="E7067" t="str">
        <f t="shared" si="110"/>
        <v>99-CORTES DE PALLAS</v>
      </c>
    </row>
    <row r="7068" spans="1:5" x14ac:dyDescent="0.3">
      <c r="A7068" s="12">
        <v>46</v>
      </c>
      <c r="B7068" s="14">
        <v>100</v>
      </c>
      <c r="C7068" s="12" t="s">
        <v>7182</v>
      </c>
      <c r="E7068" t="str">
        <f t="shared" si="110"/>
        <v>100-COTES</v>
      </c>
    </row>
    <row r="7069" spans="1:5" x14ac:dyDescent="0.3">
      <c r="A7069" s="12">
        <v>46</v>
      </c>
      <c r="B7069" s="14">
        <v>101</v>
      </c>
      <c r="C7069" s="12" t="s">
        <v>7183</v>
      </c>
      <c r="E7069" t="str">
        <f t="shared" si="110"/>
        <v>101-QUART DE LES VALLS</v>
      </c>
    </row>
    <row r="7070" spans="1:5" x14ac:dyDescent="0.3">
      <c r="A7070" s="12">
        <v>46</v>
      </c>
      <c r="B7070" s="14">
        <v>102</v>
      </c>
      <c r="C7070" s="12" t="s">
        <v>7184</v>
      </c>
      <c r="E7070" t="str">
        <f t="shared" si="110"/>
        <v>102-QUART DE POBLET</v>
      </c>
    </row>
    <row r="7071" spans="1:5" x14ac:dyDescent="0.3">
      <c r="A7071" s="12">
        <v>46</v>
      </c>
      <c r="B7071" s="14">
        <v>103</v>
      </c>
      <c r="C7071" s="12" t="s">
        <v>7185</v>
      </c>
      <c r="E7071" t="str">
        <f t="shared" si="110"/>
        <v>103-QUARTELL</v>
      </c>
    </row>
    <row r="7072" spans="1:5" x14ac:dyDescent="0.3">
      <c r="A7072" s="12">
        <v>46</v>
      </c>
      <c r="B7072" s="14">
        <v>104</v>
      </c>
      <c r="C7072" s="12" t="s">
        <v>7186</v>
      </c>
      <c r="E7072" t="str">
        <f t="shared" si="110"/>
        <v>104-QUATRETONDA</v>
      </c>
    </row>
    <row r="7073" spans="1:5" x14ac:dyDescent="0.3">
      <c r="A7073" s="12">
        <v>46</v>
      </c>
      <c r="B7073" s="14">
        <v>105</v>
      </c>
      <c r="C7073" s="12" t="s">
        <v>7187</v>
      </c>
      <c r="E7073" t="str">
        <f t="shared" si="110"/>
        <v>105-CULLERA</v>
      </c>
    </row>
    <row r="7074" spans="1:5" x14ac:dyDescent="0.3">
      <c r="A7074" s="12">
        <v>46</v>
      </c>
      <c r="B7074" s="14">
        <v>106</v>
      </c>
      <c r="C7074" s="12" t="s">
        <v>7188</v>
      </c>
      <c r="E7074" t="str">
        <f t="shared" si="110"/>
        <v>106-CHELVA</v>
      </c>
    </row>
    <row r="7075" spans="1:5" x14ac:dyDescent="0.3">
      <c r="A7075" s="12">
        <v>46</v>
      </c>
      <c r="B7075" s="14">
        <v>107</v>
      </c>
      <c r="C7075" s="12" t="s">
        <v>7189</v>
      </c>
      <c r="E7075" t="str">
        <f t="shared" si="110"/>
        <v>107-CHELLA</v>
      </c>
    </row>
    <row r="7076" spans="1:5" x14ac:dyDescent="0.3">
      <c r="A7076" s="12">
        <v>46</v>
      </c>
      <c r="B7076" s="14">
        <v>108</v>
      </c>
      <c r="C7076" s="12" t="s">
        <v>7190</v>
      </c>
      <c r="E7076" t="str">
        <f t="shared" si="110"/>
        <v>108-CHERA</v>
      </c>
    </row>
    <row r="7077" spans="1:5" x14ac:dyDescent="0.3">
      <c r="A7077" s="12">
        <v>46</v>
      </c>
      <c r="B7077" s="14">
        <v>109</v>
      </c>
      <c r="C7077" s="12" t="s">
        <v>7191</v>
      </c>
      <c r="E7077" t="str">
        <f t="shared" si="110"/>
        <v>109-CHESTE</v>
      </c>
    </row>
    <row r="7078" spans="1:5" x14ac:dyDescent="0.3">
      <c r="A7078" s="12">
        <v>46</v>
      </c>
      <c r="B7078" s="14">
        <v>110</v>
      </c>
      <c r="C7078" s="12" t="s">
        <v>7192</v>
      </c>
      <c r="E7078" t="str">
        <f t="shared" si="110"/>
        <v>110-XIRIVELLA</v>
      </c>
    </row>
    <row r="7079" spans="1:5" x14ac:dyDescent="0.3">
      <c r="A7079" s="12">
        <v>46</v>
      </c>
      <c r="B7079" s="14">
        <v>111</v>
      </c>
      <c r="C7079" s="12" t="s">
        <v>7193</v>
      </c>
      <c r="E7079" t="str">
        <f t="shared" si="110"/>
        <v>111-CHIVA</v>
      </c>
    </row>
    <row r="7080" spans="1:5" x14ac:dyDescent="0.3">
      <c r="A7080" s="12">
        <v>46</v>
      </c>
      <c r="B7080" s="14">
        <v>112</v>
      </c>
      <c r="C7080" s="12" t="s">
        <v>7194</v>
      </c>
      <c r="E7080" t="str">
        <f t="shared" si="110"/>
        <v>112-CHULILLA</v>
      </c>
    </row>
    <row r="7081" spans="1:5" x14ac:dyDescent="0.3">
      <c r="A7081" s="12">
        <v>46</v>
      </c>
      <c r="B7081" s="14">
        <v>113</v>
      </c>
      <c r="C7081" s="12" t="s">
        <v>7195</v>
      </c>
      <c r="E7081" t="str">
        <f t="shared" si="110"/>
        <v>113-DAIMUS</v>
      </c>
    </row>
    <row r="7082" spans="1:5" x14ac:dyDescent="0.3">
      <c r="A7082" s="12">
        <v>46</v>
      </c>
      <c r="B7082" s="14">
        <v>114</v>
      </c>
      <c r="C7082" s="12" t="s">
        <v>7196</v>
      </c>
      <c r="E7082" t="str">
        <f t="shared" si="110"/>
        <v>114-DOMEÑO</v>
      </c>
    </row>
    <row r="7083" spans="1:5" x14ac:dyDescent="0.3">
      <c r="A7083" s="12">
        <v>46</v>
      </c>
      <c r="B7083" s="14">
        <v>115</v>
      </c>
      <c r="C7083" s="12" t="s">
        <v>7197</v>
      </c>
      <c r="E7083" t="str">
        <f t="shared" si="110"/>
        <v>115-DOS AGUAS</v>
      </c>
    </row>
    <row r="7084" spans="1:5" x14ac:dyDescent="0.3">
      <c r="A7084" s="12">
        <v>46</v>
      </c>
      <c r="B7084" s="14">
        <v>116</v>
      </c>
      <c r="C7084" s="12" t="s">
        <v>7198</v>
      </c>
      <c r="E7084" t="str">
        <f t="shared" si="110"/>
        <v>116-ELIANA, L'</v>
      </c>
    </row>
    <row r="7085" spans="1:5" x14ac:dyDescent="0.3">
      <c r="A7085" s="12">
        <v>46</v>
      </c>
      <c r="B7085" s="14">
        <v>117</v>
      </c>
      <c r="C7085" s="12" t="s">
        <v>7199</v>
      </c>
      <c r="E7085" t="str">
        <f t="shared" si="110"/>
        <v>117-EMPERADOR</v>
      </c>
    </row>
    <row r="7086" spans="1:5" x14ac:dyDescent="0.3">
      <c r="A7086" s="12">
        <v>46</v>
      </c>
      <c r="B7086" s="14">
        <v>118</v>
      </c>
      <c r="C7086" s="12" t="s">
        <v>7200</v>
      </c>
      <c r="E7086" t="str">
        <f t="shared" si="110"/>
        <v>118-ENGUERA</v>
      </c>
    </row>
    <row r="7087" spans="1:5" x14ac:dyDescent="0.3">
      <c r="A7087" s="12">
        <v>46</v>
      </c>
      <c r="B7087" s="14">
        <v>119</v>
      </c>
      <c r="C7087" s="12" t="s">
        <v>7201</v>
      </c>
      <c r="E7087" t="str">
        <f t="shared" si="110"/>
        <v>119-ENOVA, L'</v>
      </c>
    </row>
    <row r="7088" spans="1:5" x14ac:dyDescent="0.3">
      <c r="A7088" s="12">
        <v>46</v>
      </c>
      <c r="B7088" s="14">
        <v>120</v>
      </c>
      <c r="C7088" s="12" t="s">
        <v>7202</v>
      </c>
      <c r="E7088" t="str">
        <f t="shared" si="110"/>
        <v>120-ESTIVELLA</v>
      </c>
    </row>
    <row r="7089" spans="1:5" x14ac:dyDescent="0.3">
      <c r="A7089" s="12">
        <v>46</v>
      </c>
      <c r="B7089" s="14">
        <v>121</v>
      </c>
      <c r="C7089" s="12" t="s">
        <v>7203</v>
      </c>
      <c r="E7089" t="str">
        <f t="shared" si="110"/>
        <v>121-ESTUBENY</v>
      </c>
    </row>
    <row r="7090" spans="1:5" x14ac:dyDescent="0.3">
      <c r="A7090" s="12">
        <v>46</v>
      </c>
      <c r="B7090" s="14">
        <v>122</v>
      </c>
      <c r="C7090" s="12" t="s">
        <v>7204</v>
      </c>
      <c r="E7090" t="str">
        <f t="shared" si="110"/>
        <v>122-FAURA</v>
      </c>
    </row>
    <row r="7091" spans="1:5" x14ac:dyDescent="0.3">
      <c r="A7091" s="12">
        <v>46</v>
      </c>
      <c r="B7091" s="14">
        <v>123</v>
      </c>
      <c r="C7091" s="12" t="s">
        <v>7205</v>
      </c>
      <c r="E7091" t="str">
        <f t="shared" si="110"/>
        <v>123-FAVARA</v>
      </c>
    </row>
    <row r="7092" spans="1:5" x14ac:dyDescent="0.3">
      <c r="A7092" s="12">
        <v>46</v>
      </c>
      <c r="B7092" s="14">
        <v>124</v>
      </c>
      <c r="C7092" s="12" t="s">
        <v>7206</v>
      </c>
      <c r="E7092" t="str">
        <f t="shared" si="110"/>
        <v>124-FONTANARS DELS ALFORINS</v>
      </c>
    </row>
    <row r="7093" spans="1:5" x14ac:dyDescent="0.3">
      <c r="A7093" s="12">
        <v>46</v>
      </c>
      <c r="B7093" s="14">
        <v>125</v>
      </c>
      <c r="C7093" s="12" t="s">
        <v>7207</v>
      </c>
      <c r="E7093" t="str">
        <f t="shared" si="110"/>
        <v>125-FORTALENY</v>
      </c>
    </row>
    <row r="7094" spans="1:5" x14ac:dyDescent="0.3">
      <c r="A7094" s="12">
        <v>46</v>
      </c>
      <c r="B7094" s="14">
        <v>126</v>
      </c>
      <c r="C7094" s="12" t="s">
        <v>7208</v>
      </c>
      <c r="E7094" t="str">
        <f t="shared" si="110"/>
        <v>126-FOIOS</v>
      </c>
    </row>
    <row r="7095" spans="1:5" x14ac:dyDescent="0.3">
      <c r="A7095" s="12">
        <v>46</v>
      </c>
      <c r="B7095" s="14">
        <v>127</v>
      </c>
      <c r="C7095" s="12" t="s">
        <v>7209</v>
      </c>
      <c r="E7095" t="str">
        <f t="shared" si="110"/>
        <v>127-FONT D'EN CARROS, LA</v>
      </c>
    </row>
    <row r="7096" spans="1:5" x14ac:dyDescent="0.3">
      <c r="A7096" s="12">
        <v>46</v>
      </c>
      <c r="B7096" s="14">
        <v>128</v>
      </c>
      <c r="C7096" s="12" t="s">
        <v>7210</v>
      </c>
      <c r="E7096" t="str">
        <f t="shared" si="110"/>
        <v>128-FONT DE LA FIGUERA, LA</v>
      </c>
    </row>
    <row r="7097" spans="1:5" x14ac:dyDescent="0.3">
      <c r="A7097" s="12">
        <v>46</v>
      </c>
      <c r="B7097" s="14">
        <v>129</v>
      </c>
      <c r="C7097" s="12" t="s">
        <v>7211</v>
      </c>
      <c r="E7097" t="str">
        <f t="shared" si="110"/>
        <v>129-FUENTERROBLES</v>
      </c>
    </row>
    <row r="7098" spans="1:5" x14ac:dyDescent="0.3">
      <c r="A7098" s="12">
        <v>46</v>
      </c>
      <c r="B7098" s="14">
        <v>130</v>
      </c>
      <c r="C7098" s="12" t="s">
        <v>7212</v>
      </c>
      <c r="E7098" t="str">
        <f t="shared" si="110"/>
        <v>130-GAVARDA</v>
      </c>
    </row>
    <row r="7099" spans="1:5" x14ac:dyDescent="0.3">
      <c r="A7099" s="12">
        <v>46</v>
      </c>
      <c r="B7099" s="14">
        <v>131</v>
      </c>
      <c r="C7099" s="12" t="s">
        <v>7213</v>
      </c>
      <c r="E7099" t="str">
        <f t="shared" si="110"/>
        <v>131-GANDIA</v>
      </c>
    </row>
    <row r="7100" spans="1:5" x14ac:dyDescent="0.3">
      <c r="A7100" s="12">
        <v>46</v>
      </c>
      <c r="B7100" s="14">
        <v>132</v>
      </c>
      <c r="C7100" s="12" t="s">
        <v>7214</v>
      </c>
      <c r="E7100" t="str">
        <f t="shared" si="110"/>
        <v>132-GENOVES</v>
      </c>
    </row>
    <row r="7101" spans="1:5" x14ac:dyDescent="0.3">
      <c r="A7101" s="12">
        <v>46</v>
      </c>
      <c r="B7101" s="14">
        <v>133</v>
      </c>
      <c r="C7101" s="12" t="s">
        <v>7215</v>
      </c>
      <c r="E7101" t="str">
        <f t="shared" si="110"/>
        <v>133-GESTALGAR</v>
      </c>
    </row>
    <row r="7102" spans="1:5" x14ac:dyDescent="0.3">
      <c r="A7102" s="12">
        <v>46</v>
      </c>
      <c r="B7102" s="14">
        <v>134</v>
      </c>
      <c r="C7102" s="12" t="s">
        <v>7216</v>
      </c>
      <c r="E7102" t="str">
        <f t="shared" si="110"/>
        <v>134-GILET</v>
      </c>
    </row>
    <row r="7103" spans="1:5" x14ac:dyDescent="0.3">
      <c r="A7103" s="12">
        <v>46</v>
      </c>
      <c r="B7103" s="14">
        <v>135</v>
      </c>
      <c r="C7103" s="12" t="s">
        <v>7217</v>
      </c>
      <c r="E7103" t="str">
        <f t="shared" si="110"/>
        <v>135-GODELLA</v>
      </c>
    </row>
    <row r="7104" spans="1:5" x14ac:dyDescent="0.3">
      <c r="A7104" s="12">
        <v>46</v>
      </c>
      <c r="B7104" s="14">
        <v>136</v>
      </c>
      <c r="C7104" s="12" t="s">
        <v>7218</v>
      </c>
      <c r="E7104" t="str">
        <f t="shared" si="110"/>
        <v>136-GODELLETA</v>
      </c>
    </row>
    <row r="7105" spans="1:5" x14ac:dyDescent="0.3">
      <c r="A7105" s="12">
        <v>46</v>
      </c>
      <c r="B7105" s="14">
        <v>137</v>
      </c>
      <c r="C7105" s="12" t="s">
        <v>7219</v>
      </c>
      <c r="E7105" t="str">
        <f t="shared" si="110"/>
        <v>137-GRANJA DE LA COSTERA, LA</v>
      </c>
    </row>
    <row r="7106" spans="1:5" x14ac:dyDescent="0.3">
      <c r="A7106" s="12">
        <v>46</v>
      </c>
      <c r="B7106" s="14">
        <v>138</v>
      </c>
      <c r="C7106" s="12" t="s">
        <v>7220</v>
      </c>
      <c r="E7106" t="str">
        <f t="shared" si="110"/>
        <v>138-GUADASEQUIES</v>
      </c>
    </row>
    <row r="7107" spans="1:5" x14ac:dyDescent="0.3">
      <c r="A7107" s="12">
        <v>46</v>
      </c>
      <c r="B7107" s="14">
        <v>139</v>
      </c>
      <c r="C7107" s="12" t="s">
        <v>7221</v>
      </c>
      <c r="E7107" t="str">
        <f t="shared" ref="E7107:E7170" si="111">CONCATENATE(B7107,"-",C7107)</f>
        <v>139-GUADASSUAR</v>
      </c>
    </row>
    <row r="7108" spans="1:5" x14ac:dyDescent="0.3">
      <c r="A7108" s="12">
        <v>46</v>
      </c>
      <c r="B7108" s="14">
        <v>140</v>
      </c>
      <c r="C7108" s="12" t="s">
        <v>7222</v>
      </c>
      <c r="E7108" t="str">
        <f t="shared" si="111"/>
        <v>140-GUARDAMAR</v>
      </c>
    </row>
    <row r="7109" spans="1:5" x14ac:dyDescent="0.3">
      <c r="A7109" s="12">
        <v>46</v>
      </c>
      <c r="B7109" s="14">
        <v>141</v>
      </c>
      <c r="C7109" s="12" t="s">
        <v>7223</v>
      </c>
      <c r="E7109" t="str">
        <f t="shared" si="111"/>
        <v>141-HIGUERUELAS</v>
      </c>
    </row>
    <row r="7110" spans="1:5" x14ac:dyDescent="0.3">
      <c r="A7110" s="12">
        <v>46</v>
      </c>
      <c r="B7110" s="14">
        <v>142</v>
      </c>
      <c r="C7110" s="12" t="s">
        <v>7224</v>
      </c>
      <c r="E7110" t="str">
        <f t="shared" si="111"/>
        <v>142-JALANCE</v>
      </c>
    </row>
    <row r="7111" spans="1:5" x14ac:dyDescent="0.3">
      <c r="A7111" s="12">
        <v>46</v>
      </c>
      <c r="B7111" s="14">
        <v>143</v>
      </c>
      <c r="C7111" s="12" t="s">
        <v>7225</v>
      </c>
      <c r="E7111" t="str">
        <f t="shared" si="111"/>
        <v>143-XERACO</v>
      </c>
    </row>
    <row r="7112" spans="1:5" x14ac:dyDescent="0.3">
      <c r="A7112" s="12">
        <v>46</v>
      </c>
      <c r="B7112" s="14">
        <v>144</v>
      </c>
      <c r="C7112" s="12" t="s">
        <v>7226</v>
      </c>
      <c r="E7112" t="str">
        <f t="shared" si="111"/>
        <v>144-JARAFUEL</v>
      </c>
    </row>
    <row r="7113" spans="1:5" x14ac:dyDescent="0.3">
      <c r="A7113" s="12">
        <v>46</v>
      </c>
      <c r="B7113" s="14">
        <v>145</v>
      </c>
      <c r="C7113" s="12" t="s">
        <v>7227</v>
      </c>
      <c r="E7113" t="str">
        <f t="shared" si="111"/>
        <v>145-XATIVA</v>
      </c>
    </row>
    <row r="7114" spans="1:5" x14ac:dyDescent="0.3">
      <c r="A7114" s="12">
        <v>46</v>
      </c>
      <c r="B7114" s="14">
        <v>146</v>
      </c>
      <c r="C7114" s="12" t="s">
        <v>7228</v>
      </c>
      <c r="E7114" t="str">
        <f t="shared" si="111"/>
        <v>146-XERESA</v>
      </c>
    </row>
    <row r="7115" spans="1:5" x14ac:dyDescent="0.3">
      <c r="A7115" s="12">
        <v>46</v>
      </c>
      <c r="B7115" s="14">
        <v>147</v>
      </c>
      <c r="C7115" s="12" t="s">
        <v>7229</v>
      </c>
      <c r="E7115" t="str">
        <f t="shared" si="111"/>
        <v>147-LLIRIA</v>
      </c>
    </row>
    <row r="7116" spans="1:5" x14ac:dyDescent="0.3">
      <c r="A7116" s="12">
        <v>46</v>
      </c>
      <c r="B7116" s="14">
        <v>148</v>
      </c>
      <c r="C7116" s="12" t="s">
        <v>7230</v>
      </c>
      <c r="E7116" t="str">
        <f t="shared" si="111"/>
        <v>148-LORIGUILLA</v>
      </c>
    </row>
    <row r="7117" spans="1:5" x14ac:dyDescent="0.3">
      <c r="A7117" s="12">
        <v>46</v>
      </c>
      <c r="B7117" s="14">
        <v>149</v>
      </c>
      <c r="C7117" s="12" t="s">
        <v>7231</v>
      </c>
      <c r="E7117" t="str">
        <f t="shared" si="111"/>
        <v>149-LOSA DEL OBISPO</v>
      </c>
    </row>
    <row r="7118" spans="1:5" x14ac:dyDescent="0.3">
      <c r="A7118" s="12">
        <v>46</v>
      </c>
      <c r="B7118" s="14">
        <v>150</v>
      </c>
      <c r="C7118" s="12" t="s">
        <v>7232</v>
      </c>
      <c r="E7118" t="str">
        <f t="shared" si="111"/>
        <v>150-LLUTXENT</v>
      </c>
    </row>
    <row r="7119" spans="1:5" x14ac:dyDescent="0.3">
      <c r="A7119" s="12">
        <v>46</v>
      </c>
      <c r="B7119" s="14">
        <v>151</v>
      </c>
      <c r="C7119" s="12" t="s">
        <v>7233</v>
      </c>
      <c r="E7119" t="str">
        <f t="shared" si="111"/>
        <v>151-LLOCNOU D'EN FENOLLET</v>
      </c>
    </row>
    <row r="7120" spans="1:5" x14ac:dyDescent="0.3">
      <c r="A7120" s="12">
        <v>46</v>
      </c>
      <c r="B7120" s="14">
        <v>152</v>
      </c>
      <c r="C7120" s="12" t="s">
        <v>7234</v>
      </c>
      <c r="E7120" t="str">
        <f t="shared" si="111"/>
        <v>152-LUGAR NUEVO DE LA CORONA</v>
      </c>
    </row>
    <row r="7121" spans="1:5" x14ac:dyDescent="0.3">
      <c r="A7121" s="12">
        <v>46</v>
      </c>
      <c r="B7121" s="14">
        <v>153</v>
      </c>
      <c r="C7121" s="12" t="s">
        <v>7235</v>
      </c>
      <c r="E7121" t="str">
        <f t="shared" si="111"/>
        <v>153-LLOCNOU DE SANT JERONI</v>
      </c>
    </row>
    <row r="7122" spans="1:5" x14ac:dyDescent="0.3">
      <c r="A7122" s="12">
        <v>46</v>
      </c>
      <c r="B7122" s="14">
        <v>154</v>
      </c>
      <c r="C7122" s="12" t="s">
        <v>7236</v>
      </c>
      <c r="E7122" t="str">
        <f t="shared" si="111"/>
        <v>154-LLANERA DE RANES</v>
      </c>
    </row>
    <row r="7123" spans="1:5" x14ac:dyDescent="0.3">
      <c r="A7123" s="12">
        <v>46</v>
      </c>
      <c r="B7123" s="14">
        <v>155</v>
      </c>
      <c r="C7123" s="12" t="s">
        <v>7237</v>
      </c>
      <c r="E7123" t="str">
        <f t="shared" si="111"/>
        <v>155-LLAURI</v>
      </c>
    </row>
    <row r="7124" spans="1:5" x14ac:dyDescent="0.3">
      <c r="A7124" s="12">
        <v>46</v>
      </c>
      <c r="B7124" s="14">
        <v>156</v>
      </c>
      <c r="C7124" s="12" t="s">
        <v>7238</v>
      </c>
      <c r="E7124" t="str">
        <f t="shared" si="111"/>
        <v>156-LLOMBAI</v>
      </c>
    </row>
    <row r="7125" spans="1:5" x14ac:dyDescent="0.3">
      <c r="A7125" s="12">
        <v>46</v>
      </c>
      <c r="B7125" s="14">
        <v>157</v>
      </c>
      <c r="C7125" s="12" t="s">
        <v>7239</v>
      </c>
      <c r="E7125" t="str">
        <f t="shared" si="111"/>
        <v>157-LLOSA DE RANES (LA)</v>
      </c>
    </row>
    <row r="7126" spans="1:5" x14ac:dyDescent="0.3">
      <c r="A7126" s="12">
        <v>46</v>
      </c>
      <c r="B7126" s="14">
        <v>158</v>
      </c>
      <c r="C7126" s="12" t="s">
        <v>7240</v>
      </c>
      <c r="E7126" t="str">
        <f t="shared" si="111"/>
        <v>158-MACASTRE</v>
      </c>
    </row>
    <row r="7127" spans="1:5" x14ac:dyDescent="0.3">
      <c r="A7127" s="12">
        <v>46</v>
      </c>
      <c r="B7127" s="14">
        <v>159</v>
      </c>
      <c r="C7127" s="12" t="s">
        <v>7241</v>
      </c>
      <c r="E7127" t="str">
        <f t="shared" si="111"/>
        <v>159-MANISES</v>
      </c>
    </row>
    <row r="7128" spans="1:5" x14ac:dyDescent="0.3">
      <c r="A7128" s="12">
        <v>46</v>
      </c>
      <c r="B7128" s="14">
        <v>160</v>
      </c>
      <c r="C7128" s="12" t="s">
        <v>7242</v>
      </c>
      <c r="E7128" t="str">
        <f t="shared" si="111"/>
        <v>160-MANUEL</v>
      </c>
    </row>
    <row r="7129" spans="1:5" x14ac:dyDescent="0.3">
      <c r="A7129" s="12">
        <v>46</v>
      </c>
      <c r="B7129" s="14">
        <v>161</v>
      </c>
      <c r="C7129" s="12" t="s">
        <v>7243</v>
      </c>
      <c r="E7129" t="str">
        <f t="shared" si="111"/>
        <v>161-MARINES</v>
      </c>
    </row>
    <row r="7130" spans="1:5" x14ac:dyDescent="0.3">
      <c r="A7130" s="12">
        <v>46</v>
      </c>
      <c r="B7130" s="14">
        <v>162</v>
      </c>
      <c r="C7130" s="12" t="s">
        <v>7244</v>
      </c>
      <c r="E7130" t="str">
        <f t="shared" si="111"/>
        <v>162-MASALAVES</v>
      </c>
    </row>
    <row r="7131" spans="1:5" x14ac:dyDescent="0.3">
      <c r="A7131" s="12">
        <v>46</v>
      </c>
      <c r="B7131" s="14">
        <v>163</v>
      </c>
      <c r="C7131" s="12" t="s">
        <v>7245</v>
      </c>
      <c r="E7131" t="str">
        <f t="shared" si="111"/>
        <v>163-MASSALFASSAR</v>
      </c>
    </row>
    <row r="7132" spans="1:5" x14ac:dyDescent="0.3">
      <c r="A7132" s="12">
        <v>46</v>
      </c>
      <c r="B7132" s="14">
        <v>164</v>
      </c>
      <c r="C7132" s="12" t="s">
        <v>7246</v>
      </c>
      <c r="E7132" t="str">
        <f t="shared" si="111"/>
        <v>164-MASSAMAGRELL</v>
      </c>
    </row>
    <row r="7133" spans="1:5" x14ac:dyDescent="0.3">
      <c r="A7133" s="12">
        <v>46</v>
      </c>
      <c r="B7133" s="14">
        <v>165</v>
      </c>
      <c r="C7133" s="12" t="s">
        <v>7247</v>
      </c>
      <c r="E7133" t="str">
        <f t="shared" si="111"/>
        <v>165-MASSANASSA</v>
      </c>
    </row>
    <row r="7134" spans="1:5" x14ac:dyDescent="0.3">
      <c r="A7134" s="12">
        <v>46</v>
      </c>
      <c r="B7134" s="14">
        <v>166</v>
      </c>
      <c r="C7134" s="12" t="s">
        <v>7248</v>
      </c>
      <c r="E7134" t="str">
        <f t="shared" si="111"/>
        <v>166-MELIANA</v>
      </c>
    </row>
    <row r="7135" spans="1:5" x14ac:dyDescent="0.3">
      <c r="A7135" s="12">
        <v>46</v>
      </c>
      <c r="B7135" s="14">
        <v>167</v>
      </c>
      <c r="C7135" s="12" t="s">
        <v>7249</v>
      </c>
      <c r="E7135" t="str">
        <f t="shared" si="111"/>
        <v>167-MILLARES</v>
      </c>
    </row>
    <row r="7136" spans="1:5" x14ac:dyDescent="0.3">
      <c r="A7136" s="12">
        <v>46</v>
      </c>
      <c r="B7136" s="14">
        <v>168</v>
      </c>
      <c r="C7136" s="12" t="s">
        <v>7250</v>
      </c>
      <c r="E7136" t="str">
        <f t="shared" si="111"/>
        <v>168-MIRAMAR</v>
      </c>
    </row>
    <row r="7137" spans="1:5" x14ac:dyDescent="0.3">
      <c r="A7137" s="12">
        <v>46</v>
      </c>
      <c r="B7137" s="14">
        <v>169</v>
      </c>
      <c r="C7137" s="12" t="s">
        <v>7251</v>
      </c>
      <c r="E7137" t="str">
        <f t="shared" si="111"/>
        <v>169-MISLATA</v>
      </c>
    </row>
    <row r="7138" spans="1:5" x14ac:dyDescent="0.3">
      <c r="A7138" s="12">
        <v>46</v>
      </c>
      <c r="B7138" s="14">
        <v>170</v>
      </c>
      <c r="C7138" s="12" t="s">
        <v>7252</v>
      </c>
      <c r="E7138" t="str">
        <f t="shared" si="111"/>
        <v>170-MOGENTE/MOIXENT</v>
      </c>
    </row>
    <row r="7139" spans="1:5" x14ac:dyDescent="0.3">
      <c r="A7139" s="12">
        <v>46</v>
      </c>
      <c r="B7139" s="14">
        <v>171</v>
      </c>
      <c r="C7139" s="12" t="s">
        <v>7253</v>
      </c>
      <c r="E7139" t="str">
        <f t="shared" si="111"/>
        <v>171-MONCADA</v>
      </c>
    </row>
    <row r="7140" spans="1:5" x14ac:dyDescent="0.3">
      <c r="A7140" s="12">
        <v>46</v>
      </c>
      <c r="B7140" s="14">
        <v>172</v>
      </c>
      <c r="C7140" s="12" t="s">
        <v>7254</v>
      </c>
      <c r="E7140" t="str">
        <f t="shared" si="111"/>
        <v>172-MONSERRAT</v>
      </c>
    </row>
    <row r="7141" spans="1:5" x14ac:dyDescent="0.3">
      <c r="A7141" s="12">
        <v>46</v>
      </c>
      <c r="B7141" s="14">
        <v>173</v>
      </c>
      <c r="C7141" s="12" t="s">
        <v>7255</v>
      </c>
      <c r="E7141" t="str">
        <f t="shared" si="111"/>
        <v>173-MONTAVERNER</v>
      </c>
    </row>
    <row r="7142" spans="1:5" x14ac:dyDescent="0.3">
      <c r="A7142" s="12">
        <v>46</v>
      </c>
      <c r="B7142" s="14">
        <v>174</v>
      </c>
      <c r="C7142" s="12" t="s">
        <v>7256</v>
      </c>
      <c r="E7142" t="str">
        <f t="shared" si="111"/>
        <v>174-MONTESA</v>
      </c>
    </row>
    <row r="7143" spans="1:5" x14ac:dyDescent="0.3">
      <c r="A7143" s="12">
        <v>46</v>
      </c>
      <c r="B7143" s="14">
        <v>175</v>
      </c>
      <c r="C7143" s="12" t="s">
        <v>7257</v>
      </c>
      <c r="E7143" t="str">
        <f t="shared" si="111"/>
        <v>175-MONTICHELVO</v>
      </c>
    </row>
    <row r="7144" spans="1:5" x14ac:dyDescent="0.3">
      <c r="A7144" s="12">
        <v>46</v>
      </c>
      <c r="B7144" s="14">
        <v>176</v>
      </c>
      <c r="C7144" s="12" t="s">
        <v>7258</v>
      </c>
      <c r="E7144" t="str">
        <f t="shared" si="111"/>
        <v>176-MONTROY</v>
      </c>
    </row>
    <row r="7145" spans="1:5" x14ac:dyDescent="0.3">
      <c r="A7145" s="12">
        <v>46</v>
      </c>
      <c r="B7145" s="14">
        <v>177</v>
      </c>
      <c r="C7145" s="12" t="s">
        <v>7259</v>
      </c>
      <c r="E7145" t="str">
        <f t="shared" si="111"/>
        <v>177-MUSEROS</v>
      </c>
    </row>
    <row r="7146" spans="1:5" x14ac:dyDescent="0.3">
      <c r="A7146" s="12">
        <v>46</v>
      </c>
      <c r="B7146" s="14">
        <v>178</v>
      </c>
      <c r="C7146" s="12" t="s">
        <v>7260</v>
      </c>
      <c r="E7146" t="str">
        <f t="shared" si="111"/>
        <v>178-NAQUERA</v>
      </c>
    </row>
    <row r="7147" spans="1:5" x14ac:dyDescent="0.3">
      <c r="A7147" s="12">
        <v>46</v>
      </c>
      <c r="B7147" s="14">
        <v>179</v>
      </c>
      <c r="C7147" s="12" t="s">
        <v>7261</v>
      </c>
      <c r="E7147" t="str">
        <f t="shared" si="111"/>
        <v>179-NAVARRES</v>
      </c>
    </row>
    <row r="7148" spans="1:5" x14ac:dyDescent="0.3">
      <c r="A7148" s="12">
        <v>46</v>
      </c>
      <c r="B7148" s="14">
        <v>180</v>
      </c>
      <c r="C7148" s="12" t="s">
        <v>7262</v>
      </c>
      <c r="E7148" t="str">
        <f t="shared" si="111"/>
        <v>180-NOVELE/NOVETLE</v>
      </c>
    </row>
    <row r="7149" spans="1:5" x14ac:dyDescent="0.3">
      <c r="A7149" s="12">
        <v>46</v>
      </c>
      <c r="B7149" s="14">
        <v>181</v>
      </c>
      <c r="C7149" s="12" t="s">
        <v>7263</v>
      </c>
      <c r="E7149" t="str">
        <f t="shared" si="111"/>
        <v>181-OLIVA</v>
      </c>
    </row>
    <row r="7150" spans="1:5" x14ac:dyDescent="0.3">
      <c r="A7150" s="12">
        <v>46</v>
      </c>
      <c r="B7150" s="14">
        <v>182</v>
      </c>
      <c r="C7150" s="12" t="s">
        <v>7264</v>
      </c>
      <c r="E7150" t="str">
        <f t="shared" si="111"/>
        <v>182-OLOCAU</v>
      </c>
    </row>
    <row r="7151" spans="1:5" x14ac:dyDescent="0.3">
      <c r="A7151" s="12">
        <v>46</v>
      </c>
      <c r="B7151" s="14">
        <v>183</v>
      </c>
      <c r="C7151" s="12" t="s">
        <v>7265</v>
      </c>
      <c r="E7151" t="str">
        <f t="shared" si="111"/>
        <v>183-OLLERIA, L'</v>
      </c>
    </row>
    <row r="7152" spans="1:5" x14ac:dyDescent="0.3">
      <c r="A7152" s="12">
        <v>46</v>
      </c>
      <c r="B7152" s="14">
        <v>184</v>
      </c>
      <c r="C7152" s="12" t="s">
        <v>7266</v>
      </c>
      <c r="E7152" t="str">
        <f t="shared" si="111"/>
        <v>184-ONTINYENT</v>
      </c>
    </row>
    <row r="7153" spans="1:5" x14ac:dyDescent="0.3">
      <c r="A7153" s="12">
        <v>46</v>
      </c>
      <c r="B7153" s="14">
        <v>185</v>
      </c>
      <c r="C7153" s="12" t="s">
        <v>7267</v>
      </c>
      <c r="E7153" t="str">
        <f t="shared" si="111"/>
        <v>185-OTOS</v>
      </c>
    </row>
    <row r="7154" spans="1:5" x14ac:dyDescent="0.3">
      <c r="A7154" s="12">
        <v>46</v>
      </c>
      <c r="B7154" s="14">
        <v>186</v>
      </c>
      <c r="C7154" s="12" t="s">
        <v>7268</v>
      </c>
      <c r="E7154" t="str">
        <f t="shared" si="111"/>
        <v>186-PAIPORTA</v>
      </c>
    </row>
    <row r="7155" spans="1:5" x14ac:dyDescent="0.3">
      <c r="A7155" s="12">
        <v>46</v>
      </c>
      <c r="B7155" s="14">
        <v>187</v>
      </c>
      <c r="C7155" s="12" t="s">
        <v>7269</v>
      </c>
      <c r="E7155" t="str">
        <f t="shared" si="111"/>
        <v>187-PALMA DE GANDIA</v>
      </c>
    </row>
    <row r="7156" spans="1:5" x14ac:dyDescent="0.3">
      <c r="A7156" s="12">
        <v>46</v>
      </c>
      <c r="B7156" s="14">
        <v>188</v>
      </c>
      <c r="C7156" s="12" t="s">
        <v>7270</v>
      </c>
      <c r="E7156" t="str">
        <f t="shared" si="111"/>
        <v>188-PALMERA</v>
      </c>
    </row>
    <row r="7157" spans="1:5" x14ac:dyDescent="0.3">
      <c r="A7157" s="12">
        <v>46</v>
      </c>
      <c r="B7157" s="14">
        <v>189</v>
      </c>
      <c r="C7157" s="12" t="s">
        <v>7271</v>
      </c>
      <c r="E7157" t="str">
        <f t="shared" si="111"/>
        <v>189-PALOMAR (EL)</v>
      </c>
    </row>
    <row r="7158" spans="1:5" x14ac:dyDescent="0.3">
      <c r="A7158" s="12">
        <v>46</v>
      </c>
      <c r="B7158" s="14">
        <v>190</v>
      </c>
      <c r="C7158" s="12" t="s">
        <v>7272</v>
      </c>
      <c r="E7158" t="str">
        <f t="shared" si="111"/>
        <v>190-PATERNA</v>
      </c>
    </row>
    <row r="7159" spans="1:5" x14ac:dyDescent="0.3">
      <c r="A7159" s="12">
        <v>46</v>
      </c>
      <c r="B7159" s="14">
        <v>191</v>
      </c>
      <c r="C7159" s="12" t="s">
        <v>7273</v>
      </c>
      <c r="E7159" t="str">
        <f t="shared" si="111"/>
        <v>191-PEDRALBA</v>
      </c>
    </row>
    <row r="7160" spans="1:5" x14ac:dyDescent="0.3">
      <c r="A7160" s="12">
        <v>46</v>
      </c>
      <c r="B7160" s="14">
        <v>192</v>
      </c>
      <c r="C7160" s="12" t="s">
        <v>7274</v>
      </c>
      <c r="E7160" t="str">
        <f t="shared" si="111"/>
        <v>192-PETRES</v>
      </c>
    </row>
    <row r="7161" spans="1:5" x14ac:dyDescent="0.3">
      <c r="A7161" s="12">
        <v>46</v>
      </c>
      <c r="B7161" s="14">
        <v>193</v>
      </c>
      <c r="C7161" s="12" t="s">
        <v>7275</v>
      </c>
      <c r="E7161" t="str">
        <f t="shared" si="111"/>
        <v>193-PICANYA</v>
      </c>
    </row>
    <row r="7162" spans="1:5" x14ac:dyDescent="0.3">
      <c r="A7162" s="12">
        <v>46</v>
      </c>
      <c r="B7162" s="14">
        <v>194</v>
      </c>
      <c r="C7162" s="12" t="s">
        <v>7276</v>
      </c>
      <c r="E7162" t="str">
        <f t="shared" si="111"/>
        <v>194-PICASSENT</v>
      </c>
    </row>
    <row r="7163" spans="1:5" x14ac:dyDescent="0.3">
      <c r="A7163" s="12">
        <v>46</v>
      </c>
      <c r="B7163" s="14">
        <v>195</v>
      </c>
      <c r="C7163" s="12" t="s">
        <v>7277</v>
      </c>
      <c r="E7163" t="str">
        <f t="shared" si="111"/>
        <v>195-PILES</v>
      </c>
    </row>
    <row r="7164" spans="1:5" x14ac:dyDescent="0.3">
      <c r="A7164" s="12">
        <v>46</v>
      </c>
      <c r="B7164" s="14">
        <v>196</v>
      </c>
      <c r="C7164" s="12" t="s">
        <v>7278</v>
      </c>
      <c r="E7164" t="str">
        <f t="shared" si="111"/>
        <v>196-PINET</v>
      </c>
    </row>
    <row r="7165" spans="1:5" x14ac:dyDescent="0.3">
      <c r="A7165" s="12">
        <v>46</v>
      </c>
      <c r="B7165" s="14">
        <v>197</v>
      </c>
      <c r="C7165" s="12" t="s">
        <v>7279</v>
      </c>
      <c r="E7165" t="str">
        <f t="shared" si="111"/>
        <v>197-POLINYA DE XUQUER</v>
      </c>
    </row>
    <row r="7166" spans="1:5" x14ac:dyDescent="0.3">
      <c r="A7166" s="12">
        <v>46</v>
      </c>
      <c r="B7166" s="14">
        <v>198</v>
      </c>
      <c r="C7166" s="12" t="s">
        <v>7280</v>
      </c>
      <c r="E7166" t="str">
        <f t="shared" si="111"/>
        <v>198-POTRIES</v>
      </c>
    </row>
    <row r="7167" spans="1:5" x14ac:dyDescent="0.3">
      <c r="A7167" s="12">
        <v>46</v>
      </c>
      <c r="B7167" s="14">
        <v>199</v>
      </c>
      <c r="C7167" s="12" t="s">
        <v>7281</v>
      </c>
      <c r="E7167" t="str">
        <f t="shared" si="111"/>
        <v>199-POBLA DE FARNALS, LA</v>
      </c>
    </row>
    <row r="7168" spans="1:5" x14ac:dyDescent="0.3">
      <c r="A7168" s="12">
        <v>46</v>
      </c>
      <c r="B7168" s="14">
        <v>200</v>
      </c>
      <c r="C7168" s="12" t="s">
        <v>7282</v>
      </c>
      <c r="E7168" t="str">
        <f t="shared" si="111"/>
        <v>200-POBLA DEL DUC, LA</v>
      </c>
    </row>
    <row r="7169" spans="1:5" x14ac:dyDescent="0.3">
      <c r="A7169" s="12">
        <v>46</v>
      </c>
      <c r="B7169" s="14">
        <v>201</v>
      </c>
      <c r="C7169" s="12" t="s">
        <v>7283</v>
      </c>
      <c r="E7169" t="str">
        <f t="shared" si="111"/>
        <v>201-PUEBLA DE SAN MIGUEL</v>
      </c>
    </row>
    <row r="7170" spans="1:5" x14ac:dyDescent="0.3">
      <c r="A7170" s="12">
        <v>46</v>
      </c>
      <c r="B7170" s="14">
        <v>202</v>
      </c>
      <c r="C7170" s="12" t="s">
        <v>7284</v>
      </c>
      <c r="E7170" t="str">
        <f t="shared" si="111"/>
        <v>202-POBLA DE VALLBONA, LA</v>
      </c>
    </row>
    <row r="7171" spans="1:5" x14ac:dyDescent="0.3">
      <c r="A7171" s="12">
        <v>46</v>
      </c>
      <c r="B7171" s="14">
        <v>203</v>
      </c>
      <c r="C7171" s="12" t="s">
        <v>7285</v>
      </c>
      <c r="E7171" t="str">
        <f t="shared" ref="E7171:E7234" si="112">CONCATENATE(B7171,"-",C7171)</f>
        <v>203-POBLA LLARGA, LA</v>
      </c>
    </row>
    <row r="7172" spans="1:5" x14ac:dyDescent="0.3">
      <c r="A7172" s="12">
        <v>46</v>
      </c>
      <c r="B7172" s="14">
        <v>204</v>
      </c>
      <c r="C7172" s="12" t="s">
        <v>7286</v>
      </c>
      <c r="E7172" t="str">
        <f t="shared" si="112"/>
        <v>204-PUIG</v>
      </c>
    </row>
    <row r="7173" spans="1:5" x14ac:dyDescent="0.3">
      <c r="A7173" s="12">
        <v>46</v>
      </c>
      <c r="B7173" s="14">
        <v>205</v>
      </c>
      <c r="C7173" s="12" t="s">
        <v>7287</v>
      </c>
      <c r="E7173" t="str">
        <f t="shared" si="112"/>
        <v>205-PU?OL</v>
      </c>
    </row>
    <row r="7174" spans="1:5" x14ac:dyDescent="0.3">
      <c r="A7174" s="12">
        <v>46</v>
      </c>
      <c r="B7174" s="14">
        <v>206</v>
      </c>
      <c r="C7174" s="12" t="s">
        <v>7288</v>
      </c>
      <c r="E7174" t="str">
        <f t="shared" si="112"/>
        <v>206-QUESA</v>
      </c>
    </row>
    <row r="7175" spans="1:5" x14ac:dyDescent="0.3">
      <c r="A7175" s="12">
        <v>46</v>
      </c>
      <c r="B7175" s="14">
        <v>207</v>
      </c>
      <c r="C7175" s="12" t="s">
        <v>7289</v>
      </c>
      <c r="E7175" t="str">
        <f t="shared" si="112"/>
        <v>207-RAFELBUÑOL/RAFELBUNYOL</v>
      </c>
    </row>
    <row r="7176" spans="1:5" x14ac:dyDescent="0.3">
      <c r="A7176" s="12">
        <v>46</v>
      </c>
      <c r="B7176" s="14">
        <v>208</v>
      </c>
      <c r="C7176" s="12" t="s">
        <v>7290</v>
      </c>
      <c r="E7176" t="str">
        <f t="shared" si="112"/>
        <v>208-RAFELCOFER</v>
      </c>
    </row>
    <row r="7177" spans="1:5" x14ac:dyDescent="0.3">
      <c r="A7177" s="12">
        <v>46</v>
      </c>
      <c r="B7177" s="14">
        <v>209</v>
      </c>
      <c r="C7177" s="12" t="s">
        <v>7291</v>
      </c>
      <c r="E7177" t="str">
        <f t="shared" si="112"/>
        <v>209-RAFELGUARAF</v>
      </c>
    </row>
    <row r="7178" spans="1:5" x14ac:dyDescent="0.3">
      <c r="A7178" s="12">
        <v>46</v>
      </c>
      <c r="B7178" s="14">
        <v>210</v>
      </c>
      <c r="C7178" s="12" t="s">
        <v>7292</v>
      </c>
      <c r="E7178" t="str">
        <f t="shared" si="112"/>
        <v>210-RAFOL DE SALEM</v>
      </c>
    </row>
    <row r="7179" spans="1:5" x14ac:dyDescent="0.3">
      <c r="A7179" s="12">
        <v>46</v>
      </c>
      <c r="B7179" s="14">
        <v>211</v>
      </c>
      <c r="C7179" s="12" t="s">
        <v>7293</v>
      </c>
      <c r="E7179" t="str">
        <f t="shared" si="112"/>
        <v>211-REAL DE GANDIA</v>
      </c>
    </row>
    <row r="7180" spans="1:5" x14ac:dyDescent="0.3">
      <c r="A7180" s="12">
        <v>46</v>
      </c>
      <c r="B7180" s="14">
        <v>212</v>
      </c>
      <c r="C7180" s="12" t="s">
        <v>7294</v>
      </c>
      <c r="E7180" t="str">
        <f t="shared" si="112"/>
        <v>212-REAL DE MONTROI</v>
      </c>
    </row>
    <row r="7181" spans="1:5" x14ac:dyDescent="0.3">
      <c r="A7181" s="12">
        <v>46</v>
      </c>
      <c r="B7181" s="14">
        <v>213</v>
      </c>
      <c r="C7181" s="12" t="s">
        <v>7295</v>
      </c>
      <c r="E7181" t="str">
        <f t="shared" si="112"/>
        <v>213-REQUENA</v>
      </c>
    </row>
    <row r="7182" spans="1:5" x14ac:dyDescent="0.3">
      <c r="A7182" s="12">
        <v>46</v>
      </c>
      <c r="B7182" s="14">
        <v>214</v>
      </c>
      <c r="C7182" s="12" t="s">
        <v>7296</v>
      </c>
      <c r="E7182" t="str">
        <f t="shared" si="112"/>
        <v>214-RIBA-ROJA DE TURIA</v>
      </c>
    </row>
    <row r="7183" spans="1:5" x14ac:dyDescent="0.3">
      <c r="A7183" s="12">
        <v>46</v>
      </c>
      <c r="B7183" s="14">
        <v>215</v>
      </c>
      <c r="C7183" s="12" t="s">
        <v>7297</v>
      </c>
      <c r="E7183" t="str">
        <f t="shared" si="112"/>
        <v>215-RIOLA</v>
      </c>
    </row>
    <row r="7184" spans="1:5" x14ac:dyDescent="0.3">
      <c r="A7184" s="12">
        <v>46</v>
      </c>
      <c r="B7184" s="14">
        <v>216</v>
      </c>
      <c r="C7184" s="12" t="s">
        <v>7298</v>
      </c>
      <c r="E7184" t="str">
        <f t="shared" si="112"/>
        <v>216-ROCAFORT</v>
      </c>
    </row>
    <row r="7185" spans="1:5" x14ac:dyDescent="0.3">
      <c r="A7185" s="12">
        <v>46</v>
      </c>
      <c r="B7185" s="14">
        <v>217</v>
      </c>
      <c r="C7185" s="12" t="s">
        <v>7299</v>
      </c>
      <c r="E7185" t="str">
        <f t="shared" si="112"/>
        <v>217-ROTGLA I CORBERA</v>
      </c>
    </row>
    <row r="7186" spans="1:5" x14ac:dyDescent="0.3">
      <c r="A7186" s="12">
        <v>46</v>
      </c>
      <c r="B7186" s="14">
        <v>218</v>
      </c>
      <c r="C7186" s="12" t="s">
        <v>7300</v>
      </c>
      <c r="E7186" t="str">
        <f t="shared" si="112"/>
        <v>218-ROTOVA</v>
      </c>
    </row>
    <row r="7187" spans="1:5" x14ac:dyDescent="0.3">
      <c r="A7187" s="12">
        <v>46</v>
      </c>
      <c r="B7187" s="14">
        <v>219</v>
      </c>
      <c r="C7187" s="12" t="s">
        <v>7301</v>
      </c>
      <c r="E7187" t="str">
        <f t="shared" si="112"/>
        <v>219-RUGAT</v>
      </c>
    </row>
    <row r="7188" spans="1:5" x14ac:dyDescent="0.3">
      <c r="A7188" s="12">
        <v>46</v>
      </c>
      <c r="B7188" s="14">
        <v>220</v>
      </c>
      <c r="C7188" s="12" t="s">
        <v>7302</v>
      </c>
      <c r="E7188" t="str">
        <f t="shared" si="112"/>
        <v>220-SAGUNTO/SAGUNT</v>
      </c>
    </row>
    <row r="7189" spans="1:5" x14ac:dyDescent="0.3">
      <c r="A7189" s="12">
        <v>46</v>
      </c>
      <c r="B7189" s="14">
        <v>221</v>
      </c>
      <c r="C7189" s="12" t="s">
        <v>7303</v>
      </c>
      <c r="E7189" t="str">
        <f t="shared" si="112"/>
        <v>221-SALEM</v>
      </c>
    </row>
    <row r="7190" spans="1:5" x14ac:dyDescent="0.3">
      <c r="A7190" s="12">
        <v>46</v>
      </c>
      <c r="B7190" s="14">
        <v>222</v>
      </c>
      <c r="C7190" s="12" t="s">
        <v>7304</v>
      </c>
      <c r="E7190" t="str">
        <f t="shared" si="112"/>
        <v>222-SAN JUAN DE ENOVA</v>
      </c>
    </row>
    <row r="7191" spans="1:5" x14ac:dyDescent="0.3">
      <c r="A7191" s="12">
        <v>46</v>
      </c>
      <c r="B7191" s="14">
        <v>223</v>
      </c>
      <c r="C7191" s="12" t="s">
        <v>7305</v>
      </c>
      <c r="E7191" t="str">
        <f t="shared" si="112"/>
        <v>223-SEDAVI</v>
      </c>
    </row>
    <row r="7192" spans="1:5" x14ac:dyDescent="0.3">
      <c r="A7192" s="12">
        <v>46</v>
      </c>
      <c r="B7192" s="14">
        <v>224</v>
      </c>
      <c r="C7192" s="12" t="s">
        <v>7306</v>
      </c>
      <c r="E7192" t="str">
        <f t="shared" si="112"/>
        <v>224-SEGART</v>
      </c>
    </row>
    <row r="7193" spans="1:5" x14ac:dyDescent="0.3">
      <c r="A7193" s="12">
        <v>46</v>
      </c>
      <c r="B7193" s="14">
        <v>225</v>
      </c>
      <c r="C7193" s="12" t="s">
        <v>7307</v>
      </c>
      <c r="E7193" t="str">
        <f t="shared" si="112"/>
        <v>225-SELLENT</v>
      </c>
    </row>
    <row r="7194" spans="1:5" x14ac:dyDescent="0.3">
      <c r="A7194" s="12">
        <v>46</v>
      </c>
      <c r="B7194" s="14">
        <v>226</v>
      </c>
      <c r="C7194" s="12" t="s">
        <v>7308</v>
      </c>
      <c r="E7194" t="str">
        <f t="shared" si="112"/>
        <v>226-SEMPERE</v>
      </c>
    </row>
    <row r="7195" spans="1:5" x14ac:dyDescent="0.3">
      <c r="A7195" s="12">
        <v>46</v>
      </c>
      <c r="B7195" s="14">
        <v>227</v>
      </c>
      <c r="C7195" s="12" t="s">
        <v>7309</v>
      </c>
      <c r="E7195" t="str">
        <f t="shared" si="112"/>
        <v>227-SENYERA</v>
      </c>
    </row>
    <row r="7196" spans="1:5" x14ac:dyDescent="0.3">
      <c r="A7196" s="12">
        <v>46</v>
      </c>
      <c r="B7196" s="14">
        <v>228</v>
      </c>
      <c r="C7196" s="12" t="s">
        <v>7310</v>
      </c>
      <c r="E7196" t="str">
        <f t="shared" si="112"/>
        <v>228-SERRA</v>
      </c>
    </row>
    <row r="7197" spans="1:5" x14ac:dyDescent="0.3">
      <c r="A7197" s="12">
        <v>46</v>
      </c>
      <c r="B7197" s="14">
        <v>229</v>
      </c>
      <c r="C7197" s="12" t="s">
        <v>7311</v>
      </c>
      <c r="E7197" t="str">
        <f t="shared" si="112"/>
        <v>229-SIETE AGUAS</v>
      </c>
    </row>
    <row r="7198" spans="1:5" x14ac:dyDescent="0.3">
      <c r="A7198" s="12">
        <v>46</v>
      </c>
      <c r="B7198" s="14">
        <v>230</v>
      </c>
      <c r="C7198" s="12" t="s">
        <v>7312</v>
      </c>
      <c r="E7198" t="str">
        <f t="shared" si="112"/>
        <v>230-SILLA</v>
      </c>
    </row>
    <row r="7199" spans="1:5" x14ac:dyDescent="0.3">
      <c r="A7199" s="12">
        <v>46</v>
      </c>
      <c r="B7199" s="14">
        <v>231</v>
      </c>
      <c r="C7199" s="12" t="s">
        <v>7313</v>
      </c>
      <c r="E7199" t="str">
        <f t="shared" si="112"/>
        <v>231-SIMAT DE LA VALLDIGNA</v>
      </c>
    </row>
    <row r="7200" spans="1:5" x14ac:dyDescent="0.3">
      <c r="A7200" s="12">
        <v>46</v>
      </c>
      <c r="B7200" s="14">
        <v>232</v>
      </c>
      <c r="C7200" s="12" t="s">
        <v>7314</v>
      </c>
      <c r="E7200" t="str">
        <f t="shared" si="112"/>
        <v>232-SINARCAS</v>
      </c>
    </row>
    <row r="7201" spans="1:5" x14ac:dyDescent="0.3">
      <c r="A7201" s="12">
        <v>46</v>
      </c>
      <c r="B7201" s="14">
        <v>233</v>
      </c>
      <c r="C7201" s="12" t="s">
        <v>7315</v>
      </c>
      <c r="E7201" t="str">
        <f t="shared" si="112"/>
        <v>233-SOLLANA</v>
      </c>
    </row>
    <row r="7202" spans="1:5" x14ac:dyDescent="0.3">
      <c r="A7202" s="12">
        <v>46</v>
      </c>
      <c r="B7202" s="14">
        <v>234</v>
      </c>
      <c r="C7202" s="12" t="s">
        <v>7316</v>
      </c>
      <c r="E7202" t="str">
        <f t="shared" si="112"/>
        <v>234-SOT DE CHERA</v>
      </c>
    </row>
    <row r="7203" spans="1:5" x14ac:dyDescent="0.3">
      <c r="A7203" s="12">
        <v>46</v>
      </c>
      <c r="B7203" s="14">
        <v>235</v>
      </c>
      <c r="C7203" s="12" t="s">
        <v>7317</v>
      </c>
      <c r="E7203" t="str">
        <f t="shared" si="112"/>
        <v>235-SUECA</v>
      </c>
    </row>
    <row r="7204" spans="1:5" x14ac:dyDescent="0.3">
      <c r="A7204" s="12">
        <v>46</v>
      </c>
      <c r="B7204" s="14">
        <v>236</v>
      </c>
      <c r="C7204" s="12" t="s">
        <v>7318</v>
      </c>
      <c r="E7204" t="str">
        <f t="shared" si="112"/>
        <v>236-SUMACARCER</v>
      </c>
    </row>
    <row r="7205" spans="1:5" x14ac:dyDescent="0.3">
      <c r="A7205" s="12">
        <v>46</v>
      </c>
      <c r="B7205" s="14">
        <v>237</v>
      </c>
      <c r="C7205" s="12" t="s">
        <v>7319</v>
      </c>
      <c r="E7205" t="str">
        <f t="shared" si="112"/>
        <v>237-TAVERNES BLANQUES</v>
      </c>
    </row>
    <row r="7206" spans="1:5" x14ac:dyDescent="0.3">
      <c r="A7206" s="12">
        <v>46</v>
      </c>
      <c r="B7206" s="14">
        <v>238</v>
      </c>
      <c r="C7206" s="12" t="s">
        <v>7320</v>
      </c>
      <c r="E7206" t="str">
        <f t="shared" si="112"/>
        <v>238-TAVERNES DE LA VALLDIGNA</v>
      </c>
    </row>
    <row r="7207" spans="1:5" x14ac:dyDescent="0.3">
      <c r="A7207" s="12">
        <v>46</v>
      </c>
      <c r="B7207" s="14">
        <v>239</v>
      </c>
      <c r="C7207" s="12" t="s">
        <v>7321</v>
      </c>
      <c r="E7207" t="str">
        <f t="shared" si="112"/>
        <v>239-TERESA DE COFRENTES</v>
      </c>
    </row>
    <row r="7208" spans="1:5" x14ac:dyDescent="0.3">
      <c r="A7208" s="12">
        <v>46</v>
      </c>
      <c r="B7208" s="14">
        <v>240</v>
      </c>
      <c r="C7208" s="12" t="s">
        <v>7322</v>
      </c>
      <c r="E7208" t="str">
        <f t="shared" si="112"/>
        <v>240-TERRATEIG</v>
      </c>
    </row>
    <row r="7209" spans="1:5" x14ac:dyDescent="0.3">
      <c r="A7209" s="12">
        <v>46</v>
      </c>
      <c r="B7209" s="14">
        <v>241</v>
      </c>
      <c r="C7209" s="12" t="s">
        <v>7323</v>
      </c>
      <c r="E7209" t="str">
        <f t="shared" si="112"/>
        <v>241-TITAGUAS</v>
      </c>
    </row>
    <row r="7210" spans="1:5" x14ac:dyDescent="0.3">
      <c r="A7210" s="12">
        <v>46</v>
      </c>
      <c r="B7210" s="14">
        <v>242</v>
      </c>
      <c r="C7210" s="12" t="s">
        <v>7324</v>
      </c>
      <c r="E7210" t="str">
        <f t="shared" si="112"/>
        <v>242-TORREBAJA</v>
      </c>
    </row>
    <row r="7211" spans="1:5" x14ac:dyDescent="0.3">
      <c r="A7211" s="12">
        <v>46</v>
      </c>
      <c r="B7211" s="14">
        <v>243</v>
      </c>
      <c r="C7211" s="12" t="s">
        <v>7325</v>
      </c>
      <c r="E7211" t="str">
        <f t="shared" si="112"/>
        <v>243-TORRELLA</v>
      </c>
    </row>
    <row r="7212" spans="1:5" x14ac:dyDescent="0.3">
      <c r="A7212" s="12">
        <v>46</v>
      </c>
      <c r="B7212" s="14">
        <v>244</v>
      </c>
      <c r="C7212" s="12" t="s">
        <v>2781</v>
      </c>
      <c r="E7212" t="str">
        <f t="shared" si="112"/>
        <v>244-TORRENT</v>
      </c>
    </row>
    <row r="7213" spans="1:5" x14ac:dyDescent="0.3">
      <c r="A7213" s="12">
        <v>46</v>
      </c>
      <c r="B7213" s="14">
        <v>245</v>
      </c>
      <c r="C7213" s="12" t="s">
        <v>7326</v>
      </c>
      <c r="E7213" t="str">
        <f t="shared" si="112"/>
        <v>245-TORRES TORRES</v>
      </c>
    </row>
    <row r="7214" spans="1:5" x14ac:dyDescent="0.3">
      <c r="A7214" s="12">
        <v>46</v>
      </c>
      <c r="B7214" s="14">
        <v>246</v>
      </c>
      <c r="C7214" s="12" t="s">
        <v>7327</v>
      </c>
      <c r="E7214" t="str">
        <f t="shared" si="112"/>
        <v>246-TOUS</v>
      </c>
    </row>
    <row r="7215" spans="1:5" x14ac:dyDescent="0.3">
      <c r="A7215" s="12">
        <v>46</v>
      </c>
      <c r="B7215" s="14">
        <v>247</v>
      </c>
      <c r="C7215" s="12" t="s">
        <v>7328</v>
      </c>
      <c r="E7215" t="str">
        <f t="shared" si="112"/>
        <v>247-TUEJAR</v>
      </c>
    </row>
    <row r="7216" spans="1:5" x14ac:dyDescent="0.3">
      <c r="A7216" s="12">
        <v>46</v>
      </c>
      <c r="B7216" s="14">
        <v>248</v>
      </c>
      <c r="C7216" s="12" t="s">
        <v>7329</v>
      </c>
      <c r="E7216" t="str">
        <f t="shared" si="112"/>
        <v>248-TURIS</v>
      </c>
    </row>
    <row r="7217" spans="1:5" x14ac:dyDescent="0.3">
      <c r="A7217" s="12">
        <v>46</v>
      </c>
      <c r="B7217" s="14">
        <v>249</v>
      </c>
      <c r="C7217" s="12" t="s">
        <v>7330</v>
      </c>
      <c r="E7217" t="str">
        <f t="shared" si="112"/>
        <v>249-UTIEL</v>
      </c>
    </row>
    <row r="7218" spans="1:5" x14ac:dyDescent="0.3">
      <c r="A7218" s="12">
        <v>46</v>
      </c>
      <c r="B7218" s="14">
        <v>250</v>
      </c>
      <c r="C7218" s="12" t="s">
        <v>153</v>
      </c>
      <c r="E7218" t="str">
        <f t="shared" si="112"/>
        <v>250-VALENCIA</v>
      </c>
    </row>
    <row r="7219" spans="1:5" x14ac:dyDescent="0.3">
      <c r="A7219" s="12">
        <v>46</v>
      </c>
      <c r="B7219" s="14">
        <v>251</v>
      </c>
      <c r="C7219" s="12" t="s">
        <v>7331</v>
      </c>
      <c r="E7219" t="str">
        <f t="shared" si="112"/>
        <v>251-VALLADA</v>
      </c>
    </row>
    <row r="7220" spans="1:5" x14ac:dyDescent="0.3">
      <c r="A7220" s="12">
        <v>46</v>
      </c>
      <c r="B7220" s="14">
        <v>252</v>
      </c>
      <c r="C7220" s="12" t="s">
        <v>7332</v>
      </c>
      <c r="E7220" t="str">
        <f t="shared" si="112"/>
        <v>252-VALLANCA</v>
      </c>
    </row>
    <row r="7221" spans="1:5" x14ac:dyDescent="0.3">
      <c r="A7221" s="12">
        <v>46</v>
      </c>
      <c r="B7221" s="14">
        <v>253</v>
      </c>
      <c r="C7221" s="12" t="s">
        <v>7333</v>
      </c>
      <c r="E7221" t="str">
        <f t="shared" si="112"/>
        <v>253-VALLES</v>
      </c>
    </row>
    <row r="7222" spans="1:5" x14ac:dyDescent="0.3">
      <c r="A7222" s="12">
        <v>46</v>
      </c>
      <c r="B7222" s="14">
        <v>254</v>
      </c>
      <c r="C7222" s="12" t="s">
        <v>7334</v>
      </c>
      <c r="E7222" t="str">
        <f t="shared" si="112"/>
        <v>254-VENTA DEL MORO</v>
      </c>
    </row>
    <row r="7223" spans="1:5" x14ac:dyDescent="0.3">
      <c r="A7223" s="12">
        <v>46</v>
      </c>
      <c r="B7223" s="14">
        <v>255</v>
      </c>
      <c r="C7223" s="12" t="s">
        <v>7335</v>
      </c>
      <c r="E7223" t="str">
        <f t="shared" si="112"/>
        <v>255-VILLALONGA</v>
      </c>
    </row>
    <row r="7224" spans="1:5" x14ac:dyDescent="0.3">
      <c r="A7224" s="12">
        <v>46</v>
      </c>
      <c r="B7224" s="14">
        <v>256</v>
      </c>
      <c r="C7224" s="12" t="s">
        <v>7336</v>
      </c>
      <c r="E7224" t="str">
        <f t="shared" si="112"/>
        <v>256-VILAMARXANT</v>
      </c>
    </row>
    <row r="7225" spans="1:5" x14ac:dyDescent="0.3">
      <c r="A7225" s="12">
        <v>46</v>
      </c>
      <c r="B7225" s="14">
        <v>257</v>
      </c>
      <c r="C7225" s="12" t="s">
        <v>7337</v>
      </c>
      <c r="E7225" t="str">
        <f t="shared" si="112"/>
        <v>257-VILLANUEVA DE CASTELLON</v>
      </c>
    </row>
    <row r="7226" spans="1:5" x14ac:dyDescent="0.3">
      <c r="A7226" s="12">
        <v>46</v>
      </c>
      <c r="B7226" s="14">
        <v>258</v>
      </c>
      <c r="C7226" s="12" t="s">
        <v>7338</v>
      </c>
      <c r="E7226" t="str">
        <f t="shared" si="112"/>
        <v>258-VILLAR DEL ARZOBISPO</v>
      </c>
    </row>
    <row r="7227" spans="1:5" x14ac:dyDescent="0.3">
      <c r="A7227" s="12">
        <v>46</v>
      </c>
      <c r="B7227" s="14">
        <v>259</v>
      </c>
      <c r="C7227" s="12" t="s">
        <v>7339</v>
      </c>
      <c r="E7227" t="str">
        <f t="shared" si="112"/>
        <v>259-VILLARGORDO DEL CABRIEL</v>
      </c>
    </row>
    <row r="7228" spans="1:5" x14ac:dyDescent="0.3">
      <c r="A7228" s="12">
        <v>46</v>
      </c>
      <c r="B7228" s="14">
        <v>260</v>
      </c>
      <c r="C7228" s="12" t="s">
        <v>7340</v>
      </c>
      <c r="E7228" t="str">
        <f t="shared" si="112"/>
        <v>260-VINALESA</v>
      </c>
    </row>
    <row r="7229" spans="1:5" x14ac:dyDescent="0.3">
      <c r="A7229" s="12">
        <v>46</v>
      </c>
      <c r="B7229" s="14">
        <v>261</v>
      </c>
      <c r="C7229" s="12" t="s">
        <v>7341</v>
      </c>
      <c r="E7229" t="str">
        <f t="shared" si="112"/>
        <v>261-YATOVA</v>
      </c>
    </row>
    <row r="7230" spans="1:5" x14ac:dyDescent="0.3">
      <c r="A7230" s="12">
        <v>46</v>
      </c>
      <c r="B7230" s="14">
        <v>262</v>
      </c>
      <c r="C7230" s="12" t="s">
        <v>7342</v>
      </c>
      <c r="E7230" t="str">
        <f t="shared" si="112"/>
        <v>262-YESA, LA</v>
      </c>
    </row>
    <row r="7231" spans="1:5" x14ac:dyDescent="0.3">
      <c r="A7231" s="12">
        <v>46</v>
      </c>
      <c r="B7231" s="14">
        <v>263</v>
      </c>
      <c r="C7231" s="12" t="s">
        <v>7343</v>
      </c>
      <c r="E7231" t="str">
        <f t="shared" si="112"/>
        <v>263-ZARRA</v>
      </c>
    </row>
    <row r="7232" spans="1:5" x14ac:dyDescent="0.3">
      <c r="A7232" s="12">
        <v>46</v>
      </c>
      <c r="B7232" s="14">
        <v>902</v>
      </c>
      <c r="C7232" s="12" t="s">
        <v>7344</v>
      </c>
      <c r="E7232" t="str">
        <f t="shared" si="112"/>
        <v>902-GATOVA</v>
      </c>
    </row>
    <row r="7233" spans="1:5" x14ac:dyDescent="0.3">
      <c r="A7233" s="12">
        <v>46</v>
      </c>
      <c r="B7233" s="14">
        <v>903</v>
      </c>
      <c r="C7233" s="12" t="s">
        <v>7345</v>
      </c>
      <c r="E7233" t="str">
        <f t="shared" si="112"/>
        <v>903-SAN ANTONIO DE BENAGEBER</v>
      </c>
    </row>
    <row r="7234" spans="1:5" x14ac:dyDescent="0.3">
      <c r="A7234" s="12">
        <v>46</v>
      </c>
      <c r="B7234" s="14">
        <v>904</v>
      </c>
      <c r="C7234" s="12" t="s">
        <v>7346</v>
      </c>
      <c r="E7234" t="str">
        <f t="shared" si="112"/>
        <v>904-BENICULL DE XUQUER</v>
      </c>
    </row>
    <row r="7235" spans="1:5" x14ac:dyDescent="0.3">
      <c r="A7235" s="12">
        <v>47</v>
      </c>
      <c r="B7235" s="14">
        <v>1</v>
      </c>
      <c r="C7235" s="12" t="s">
        <v>7347</v>
      </c>
      <c r="E7235" t="str">
        <f t="shared" ref="E7235:E7298" si="113">CONCATENATE(B7235,"-",C7235)</f>
        <v>1-ADALIA</v>
      </c>
    </row>
    <row r="7236" spans="1:5" x14ac:dyDescent="0.3">
      <c r="A7236" s="12">
        <v>47</v>
      </c>
      <c r="B7236" s="14">
        <v>2</v>
      </c>
      <c r="C7236" s="12" t="s">
        <v>7348</v>
      </c>
      <c r="E7236" t="str">
        <f t="shared" si="113"/>
        <v>2-AGUASAL</v>
      </c>
    </row>
    <row r="7237" spans="1:5" x14ac:dyDescent="0.3">
      <c r="A7237" s="12">
        <v>47</v>
      </c>
      <c r="B7237" s="14">
        <v>3</v>
      </c>
      <c r="C7237" s="12" t="s">
        <v>7349</v>
      </c>
      <c r="E7237" t="str">
        <f t="shared" si="113"/>
        <v>3-AGUILAR DE CAMPOS</v>
      </c>
    </row>
    <row r="7238" spans="1:5" x14ac:dyDescent="0.3">
      <c r="A7238" s="12">
        <v>47</v>
      </c>
      <c r="B7238" s="14">
        <v>4</v>
      </c>
      <c r="C7238" s="12" t="s">
        <v>7350</v>
      </c>
      <c r="E7238" t="str">
        <f t="shared" si="113"/>
        <v>4-ALAEJOS</v>
      </c>
    </row>
    <row r="7239" spans="1:5" x14ac:dyDescent="0.3">
      <c r="A7239" s="12">
        <v>47</v>
      </c>
      <c r="B7239" s="14">
        <v>5</v>
      </c>
      <c r="C7239" s="12" t="s">
        <v>7351</v>
      </c>
      <c r="E7239" t="str">
        <f t="shared" si="113"/>
        <v>5-ALCAZAREN</v>
      </c>
    </row>
    <row r="7240" spans="1:5" x14ac:dyDescent="0.3">
      <c r="A7240" s="12">
        <v>47</v>
      </c>
      <c r="B7240" s="14">
        <v>6</v>
      </c>
      <c r="C7240" s="12" t="s">
        <v>7352</v>
      </c>
      <c r="E7240" t="str">
        <f t="shared" si="113"/>
        <v>6-ALDEA DE SAN MIGUEL</v>
      </c>
    </row>
    <row r="7241" spans="1:5" x14ac:dyDescent="0.3">
      <c r="A7241" s="12">
        <v>47</v>
      </c>
      <c r="B7241" s="14">
        <v>7</v>
      </c>
      <c r="C7241" s="12" t="s">
        <v>7353</v>
      </c>
      <c r="E7241" t="str">
        <f t="shared" si="113"/>
        <v>7-ALDEAMAYOR DE SAN MARTIN</v>
      </c>
    </row>
    <row r="7242" spans="1:5" x14ac:dyDescent="0.3">
      <c r="A7242" s="12">
        <v>47</v>
      </c>
      <c r="B7242" s="14">
        <v>8</v>
      </c>
      <c r="C7242" s="12" t="s">
        <v>7354</v>
      </c>
      <c r="E7242" t="str">
        <f t="shared" si="113"/>
        <v>8-ALMENARA DE ADAJA</v>
      </c>
    </row>
    <row r="7243" spans="1:5" x14ac:dyDescent="0.3">
      <c r="A7243" s="12">
        <v>47</v>
      </c>
      <c r="B7243" s="14">
        <v>9</v>
      </c>
      <c r="C7243" s="12" t="s">
        <v>7355</v>
      </c>
      <c r="E7243" t="str">
        <f t="shared" si="113"/>
        <v>9-AMUSQUILLO</v>
      </c>
    </row>
    <row r="7244" spans="1:5" x14ac:dyDescent="0.3">
      <c r="A7244" s="12">
        <v>47</v>
      </c>
      <c r="B7244" s="14">
        <v>10</v>
      </c>
      <c r="C7244" s="12" t="s">
        <v>7356</v>
      </c>
      <c r="E7244" t="str">
        <f t="shared" si="113"/>
        <v>10-ARROYO DE LA ENCOMIENDA</v>
      </c>
    </row>
    <row r="7245" spans="1:5" x14ac:dyDescent="0.3">
      <c r="A7245" s="12">
        <v>47</v>
      </c>
      <c r="B7245" s="14">
        <v>11</v>
      </c>
      <c r="C7245" s="12" t="s">
        <v>7357</v>
      </c>
      <c r="E7245" t="str">
        <f t="shared" si="113"/>
        <v>11-ATAQUINES</v>
      </c>
    </row>
    <row r="7246" spans="1:5" x14ac:dyDescent="0.3">
      <c r="A7246" s="12">
        <v>47</v>
      </c>
      <c r="B7246" s="14">
        <v>12</v>
      </c>
      <c r="C7246" s="12" t="s">
        <v>7358</v>
      </c>
      <c r="E7246" t="str">
        <f t="shared" si="113"/>
        <v>12-BAHABON</v>
      </c>
    </row>
    <row r="7247" spans="1:5" x14ac:dyDescent="0.3">
      <c r="A7247" s="12">
        <v>47</v>
      </c>
      <c r="B7247" s="14">
        <v>13</v>
      </c>
      <c r="C7247" s="12" t="s">
        <v>7359</v>
      </c>
      <c r="E7247" t="str">
        <f t="shared" si="113"/>
        <v>13-BARCIAL DE LA LOMA</v>
      </c>
    </row>
    <row r="7248" spans="1:5" x14ac:dyDescent="0.3">
      <c r="A7248" s="12">
        <v>47</v>
      </c>
      <c r="B7248" s="14">
        <v>14</v>
      </c>
      <c r="C7248" s="12" t="s">
        <v>7360</v>
      </c>
      <c r="E7248" t="str">
        <f t="shared" si="113"/>
        <v>14-BARRUELO DEL VALLE</v>
      </c>
    </row>
    <row r="7249" spans="1:5" x14ac:dyDescent="0.3">
      <c r="A7249" s="12">
        <v>47</v>
      </c>
      <c r="B7249" s="14">
        <v>15</v>
      </c>
      <c r="C7249" s="12" t="s">
        <v>7361</v>
      </c>
      <c r="E7249" t="str">
        <f t="shared" si="113"/>
        <v>15-BECILLA DE VALDERADUEY</v>
      </c>
    </row>
    <row r="7250" spans="1:5" x14ac:dyDescent="0.3">
      <c r="A7250" s="12">
        <v>47</v>
      </c>
      <c r="B7250" s="14">
        <v>16</v>
      </c>
      <c r="C7250" s="12" t="s">
        <v>7362</v>
      </c>
      <c r="E7250" t="str">
        <f t="shared" si="113"/>
        <v>16-BENAFARCES</v>
      </c>
    </row>
    <row r="7251" spans="1:5" x14ac:dyDescent="0.3">
      <c r="A7251" s="12">
        <v>47</v>
      </c>
      <c r="B7251" s="14">
        <v>17</v>
      </c>
      <c r="C7251" s="12" t="s">
        <v>7363</v>
      </c>
      <c r="E7251" t="str">
        <f t="shared" si="113"/>
        <v>17-BERCERO</v>
      </c>
    </row>
    <row r="7252" spans="1:5" x14ac:dyDescent="0.3">
      <c r="A7252" s="12">
        <v>47</v>
      </c>
      <c r="B7252" s="14">
        <v>18</v>
      </c>
      <c r="C7252" s="12" t="s">
        <v>7364</v>
      </c>
      <c r="E7252" t="str">
        <f t="shared" si="113"/>
        <v>18-BERCERUELO</v>
      </c>
    </row>
    <row r="7253" spans="1:5" x14ac:dyDescent="0.3">
      <c r="A7253" s="12">
        <v>47</v>
      </c>
      <c r="B7253" s="14">
        <v>19</v>
      </c>
      <c r="C7253" s="12" t="s">
        <v>7365</v>
      </c>
      <c r="E7253" t="str">
        <f t="shared" si="113"/>
        <v>19-BERRUECES</v>
      </c>
    </row>
    <row r="7254" spans="1:5" x14ac:dyDescent="0.3">
      <c r="A7254" s="12">
        <v>47</v>
      </c>
      <c r="B7254" s="14">
        <v>20</v>
      </c>
      <c r="C7254" s="12" t="s">
        <v>7366</v>
      </c>
      <c r="E7254" t="str">
        <f t="shared" si="113"/>
        <v>20-BOBADILLA DEL CAMPO</v>
      </c>
    </row>
    <row r="7255" spans="1:5" x14ac:dyDescent="0.3">
      <c r="A7255" s="12">
        <v>47</v>
      </c>
      <c r="B7255" s="14">
        <v>21</v>
      </c>
      <c r="C7255" s="12" t="s">
        <v>7367</v>
      </c>
      <c r="E7255" t="str">
        <f t="shared" si="113"/>
        <v>21-BOCIGAS</v>
      </c>
    </row>
    <row r="7256" spans="1:5" x14ac:dyDescent="0.3">
      <c r="A7256" s="12">
        <v>47</v>
      </c>
      <c r="B7256" s="14">
        <v>22</v>
      </c>
      <c r="C7256" s="12" t="s">
        <v>7368</v>
      </c>
      <c r="E7256" t="str">
        <f t="shared" si="113"/>
        <v>22-BOCOS DE DUERO</v>
      </c>
    </row>
    <row r="7257" spans="1:5" x14ac:dyDescent="0.3">
      <c r="A7257" s="12">
        <v>47</v>
      </c>
      <c r="B7257" s="14">
        <v>23</v>
      </c>
      <c r="C7257" s="12" t="s">
        <v>7369</v>
      </c>
      <c r="E7257" t="str">
        <f t="shared" si="113"/>
        <v>23-BOECILLO</v>
      </c>
    </row>
    <row r="7258" spans="1:5" x14ac:dyDescent="0.3">
      <c r="A7258" s="12">
        <v>47</v>
      </c>
      <c r="B7258" s="14">
        <v>24</v>
      </c>
      <c r="C7258" s="12" t="s">
        <v>7370</v>
      </c>
      <c r="E7258" t="str">
        <f t="shared" si="113"/>
        <v>24-BOLAÑOS DE CAMPOS</v>
      </c>
    </row>
    <row r="7259" spans="1:5" x14ac:dyDescent="0.3">
      <c r="A7259" s="12">
        <v>47</v>
      </c>
      <c r="B7259" s="14">
        <v>25</v>
      </c>
      <c r="C7259" s="12" t="s">
        <v>7371</v>
      </c>
      <c r="E7259" t="str">
        <f t="shared" si="113"/>
        <v>25-BRAHOJOS DE MEDINA</v>
      </c>
    </row>
    <row r="7260" spans="1:5" x14ac:dyDescent="0.3">
      <c r="A7260" s="12">
        <v>47</v>
      </c>
      <c r="B7260" s="14">
        <v>26</v>
      </c>
      <c r="C7260" s="12" t="s">
        <v>7372</v>
      </c>
      <c r="E7260" t="str">
        <f t="shared" si="113"/>
        <v>26-BUSTILLO DE CHAVES</v>
      </c>
    </row>
    <row r="7261" spans="1:5" x14ac:dyDescent="0.3">
      <c r="A7261" s="12">
        <v>47</v>
      </c>
      <c r="B7261" s="14">
        <v>27</v>
      </c>
      <c r="C7261" s="12" t="s">
        <v>7373</v>
      </c>
      <c r="E7261" t="str">
        <f t="shared" si="113"/>
        <v>27-CABEZON DE PISUERGA</v>
      </c>
    </row>
    <row r="7262" spans="1:5" x14ac:dyDescent="0.3">
      <c r="A7262" s="12">
        <v>47</v>
      </c>
      <c r="B7262" s="14">
        <v>28</v>
      </c>
      <c r="C7262" s="12" t="s">
        <v>7374</v>
      </c>
      <c r="E7262" t="str">
        <f t="shared" si="113"/>
        <v>28-CABEZON DE VALDERADUEY</v>
      </c>
    </row>
    <row r="7263" spans="1:5" x14ac:dyDescent="0.3">
      <c r="A7263" s="12">
        <v>47</v>
      </c>
      <c r="B7263" s="14">
        <v>29</v>
      </c>
      <c r="C7263" s="12" t="s">
        <v>7375</v>
      </c>
      <c r="E7263" t="str">
        <f t="shared" si="113"/>
        <v>29-CABREROS DEL MONTE</v>
      </c>
    </row>
    <row r="7264" spans="1:5" x14ac:dyDescent="0.3">
      <c r="A7264" s="12">
        <v>47</v>
      </c>
      <c r="B7264" s="14">
        <v>30</v>
      </c>
      <c r="C7264" s="12" t="s">
        <v>7376</v>
      </c>
      <c r="E7264" t="str">
        <f t="shared" si="113"/>
        <v>30-CAMPASPERO</v>
      </c>
    </row>
    <row r="7265" spans="1:5" x14ac:dyDescent="0.3">
      <c r="A7265" s="12">
        <v>47</v>
      </c>
      <c r="B7265" s="14">
        <v>31</v>
      </c>
      <c r="C7265" s="12" t="s">
        <v>3378</v>
      </c>
      <c r="E7265" t="str">
        <f t="shared" si="113"/>
        <v>31-CAMPILLO, EL</v>
      </c>
    </row>
    <row r="7266" spans="1:5" x14ac:dyDescent="0.3">
      <c r="A7266" s="12">
        <v>47</v>
      </c>
      <c r="B7266" s="14">
        <v>32</v>
      </c>
      <c r="C7266" s="12" t="s">
        <v>7377</v>
      </c>
      <c r="E7266" t="str">
        <f t="shared" si="113"/>
        <v>32-CAMPORREDONDO</v>
      </c>
    </row>
    <row r="7267" spans="1:5" x14ac:dyDescent="0.3">
      <c r="A7267" s="12">
        <v>47</v>
      </c>
      <c r="B7267" s="14">
        <v>33</v>
      </c>
      <c r="C7267" s="12" t="s">
        <v>7378</v>
      </c>
      <c r="E7267" t="str">
        <f t="shared" si="113"/>
        <v>33-CANALEJAS DE PEÑAFIEL</v>
      </c>
    </row>
    <row r="7268" spans="1:5" x14ac:dyDescent="0.3">
      <c r="A7268" s="12">
        <v>47</v>
      </c>
      <c r="B7268" s="14">
        <v>34</v>
      </c>
      <c r="C7268" s="12" t="s">
        <v>7379</v>
      </c>
      <c r="E7268" t="str">
        <f t="shared" si="113"/>
        <v>34-CANILLAS DE ESGUEVA</v>
      </c>
    </row>
    <row r="7269" spans="1:5" x14ac:dyDescent="0.3">
      <c r="A7269" s="12">
        <v>47</v>
      </c>
      <c r="B7269" s="14">
        <v>35</v>
      </c>
      <c r="C7269" s="12" t="s">
        <v>7380</v>
      </c>
      <c r="E7269" t="str">
        <f t="shared" si="113"/>
        <v>35-CARPIO</v>
      </c>
    </row>
    <row r="7270" spans="1:5" x14ac:dyDescent="0.3">
      <c r="A7270" s="12">
        <v>47</v>
      </c>
      <c r="B7270" s="14">
        <v>36</v>
      </c>
      <c r="C7270" s="12" t="s">
        <v>7381</v>
      </c>
      <c r="E7270" t="str">
        <f t="shared" si="113"/>
        <v>36-CASASOLA DE ARION</v>
      </c>
    </row>
    <row r="7271" spans="1:5" x14ac:dyDescent="0.3">
      <c r="A7271" s="12">
        <v>47</v>
      </c>
      <c r="B7271" s="14">
        <v>37</v>
      </c>
      <c r="C7271" s="12" t="s">
        <v>7382</v>
      </c>
      <c r="E7271" t="str">
        <f t="shared" si="113"/>
        <v>37-CASTREJON DE TRABANCOS</v>
      </c>
    </row>
    <row r="7272" spans="1:5" x14ac:dyDescent="0.3">
      <c r="A7272" s="12">
        <v>47</v>
      </c>
      <c r="B7272" s="14">
        <v>38</v>
      </c>
      <c r="C7272" s="12" t="s">
        <v>7383</v>
      </c>
      <c r="E7272" t="str">
        <f t="shared" si="113"/>
        <v>38-CASTRILLO DE DUERO</v>
      </c>
    </row>
    <row r="7273" spans="1:5" x14ac:dyDescent="0.3">
      <c r="A7273" s="12">
        <v>47</v>
      </c>
      <c r="B7273" s="14">
        <v>39</v>
      </c>
      <c r="C7273" s="12" t="s">
        <v>7384</v>
      </c>
      <c r="E7273" t="str">
        <f t="shared" si="113"/>
        <v>39-CASTRILLO-TEJERIEGO</v>
      </c>
    </row>
    <row r="7274" spans="1:5" x14ac:dyDescent="0.3">
      <c r="A7274" s="12">
        <v>47</v>
      </c>
      <c r="B7274" s="14">
        <v>40</v>
      </c>
      <c r="C7274" s="12" t="s">
        <v>7385</v>
      </c>
      <c r="E7274" t="str">
        <f t="shared" si="113"/>
        <v>40-CASTROBOL</v>
      </c>
    </row>
    <row r="7275" spans="1:5" x14ac:dyDescent="0.3">
      <c r="A7275" s="12">
        <v>47</v>
      </c>
      <c r="B7275" s="14">
        <v>41</v>
      </c>
      <c r="C7275" s="12" t="s">
        <v>7386</v>
      </c>
      <c r="E7275" t="str">
        <f t="shared" si="113"/>
        <v>41-CASTRODEZA</v>
      </c>
    </row>
    <row r="7276" spans="1:5" x14ac:dyDescent="0.3">
      <c r="A7276" s="12">
        <v>47</v>
      </c>
      <c r="B7276" s="14">
        <v>42</v>
      </c>
      <c r="C7276" s="12" t="s">
        <v>7387</v>
      </c>
      <c r="E7276" t="str">
        <f t="shared" si="113"/>
        <v>42-CASTROMEMBIBRE</v>
      </c>
    </row>
    <row r="7277" spans="1:5" x14ac:dyDescent="0.3">
      <c r="A7277" s="12">
        <v>47</v>
      </c>
      <c r="B7277" s="14">
        <v>43</v>
      </c>
      <c r="C7277" s="12" t="s">
        <v>7388</v>
      </c>
      <c r="E7277" t="str">
        <f t="shared" si="113"/>
        <v>43-CASTROMONTE</v>
      </c>
    </row>
    <row r="7278" spans="1:5" x14ac:dyDescent="0.3">
      <c r="A7278" s="12">
        <v>47</v>
      </c>
      <c r="B7278" s="14">
        <v>44</v>
      </c>
      <c r="C7278" s="12" t="s">
        <v>7389</v>
      </c>
      <c r="E7278" t="str">
        <f t="shared" si="113"/>
        <v>44-CASTRONUEVO DE ESGUEVA</v>
      </c>
    </row>
    <row r="7279" spans="1:5" x14ac:dyDescent="0.3">
      <c r="A7279" s="12">
        <v>47</v>
      </c>
      <c r="B7279" s="14">
        <v>45</v>
      </c>
      <c r="C7279" s="12" t="s">
        <v>7390</v>
      </c>
      <c r="E7279" t="str">
        <f t="shared" si="113"/>
        <v>45-CASTRONUÑO</v>
      </c>
    </row>
    <row r="7280" spans="1:5" x14ac:dyDescent="0.3">
      <c r="A7280" s="12">
        <v>47</v>
      </c>
      <c r="B7280" s="14">
        <v>46</v>
      </c>
      <c r="C7280" s="12" t="s">
        <v>7391</v>
      </c>
      <c r="E7280" t="str">
        <f t="shared" si="113"/>
        <v>46-CASTROPONCE</v>
      </c>
    </row>
    <row r="7281" spans="1:5" x14ac:dyDescent="0.3">
      <c r="A7281" s="12">
        <v>47</v>
      </c>
      <c r="B7281" s="14">
        <v>47</v>
      </c>
      <c r="C7281" s="12" t="s">
        <v>7392</v>
      </c>
      <c r="E7281" t="str">
        <f t="shared" si="113"/>
        <v>47-CASTROVERDE DE CERRATO</v>
      </c>
    </row>
    <row r="7282" spans="1:5" x14ac:dyDescent="0.3">
      <c r="A7282" s="12">
        <v>47</v>
      </c>
      <c r="B7282" s="14">
        <v>48</v>
      </c>
      <c r="C7282" s="12" t="s">
        <v>7393</v>
      </c>
      <c r="E7282" t="str">
        <f t="shared" si="113"/>
        <v>48-CEINOS DE CAMPOS</v>
      </c>
    </row>
    <row r="7283" spans="1:5" x14ac:dyDescent="0.3">
      <c r="A7283" s="12">
        <v>47</v>
      </c>
      <c r="B7283" s="14">
        <v>49</v>
      </c>
      <c r="C7283" s="12" t="s">
        <v>7394</v>
      </c>
      <c r="E7283" t="str">
        <f t="shared" si="113"/>
        <v>49-CERVILLEGO DE LA CRUZ</v>
      </c>
    </row>
    <row r="7284" spans="1:5" x14ac:dyDescent="0.3">
      <c r="A7284" s="12">
        <v>47</v>
      </c>
      <c r="B7284" s="14">
        <v>50</v>
      </c>
      <c r="C7284" s="12" t="s">
        <v>7395</v>
      </c>
      <c r="E7284" t="str">
        <f t="shared" si="113"/>
        <v>50-CIGALES</v>
      </c>
    </row>
    <row r="7285" spans="1:5" x14ac:dyDescent="0.3">
      <c r="A7285" s="12">
        <v>47</v>
      </c>
      <c r="B7285" s="14">
        <v>51</v>
      </c>
      <c r="C7285" s="12" t="s">
        <v>7396</v>
      </c>
      <c r="E7285" t="str">
        <f t="shared" si="113"/>
        <v>51-CIGUÑUELA</v>
      </c>
    </row>
    <row r="7286" spans="1:5" x14ac:dyDescent="0.3">
      <c r="A7286" s="12">
        <v>47</v>
      </c>
      <c r="B7286" s="14">
        <v>52</v>
      </c>
      <c r="C7286" s="12" t="s">
        <v>7397</v>
      </c>
      <c r="E7286" t="str">
        <f t="shared" si="113"/>
        <v>52-CISTERNIGA</v>
      </c>
    </row>
    <row r="7287" spans="1:5" x14ac:dyDescent="0.3">
      <c r="A7287" s="12">
        <v>47</v>
      </c>
      <c r="B7287" s="14">
        <v>53</v>
      </c>
      <c r="C7287" s="12" t="s">
        <v>7398</v>
      </c>
      <c r="E7287" t="str">
        <f t="shared" si="113"/>
        <v>53-COGECES DE ISCAR</v>
      </c>
    </row>
    <row r="7288" spans="1:5" x14ac:dyDescent="0.3">
      <c r="A7288" s="12">
        <v>47</v>
      </c>
      <c r="B7288" s="14">
        <v>54</v>
      </c>
      <c r="C7288" s="12" t="s">
        <v>7399</v>
      </c>
      <c r="E7288" t="str">
        <f t="shared" si="113"/>
        <v>54-COGECES DEL MONTE</v>
      </c>
    </row>
    <row r="7289" spans="1:5" x14ac:dyDescent="0.3">
      <c r="A7289" s="12">
        <v>47</v>
      </c>
      <c r="B7289" s="14">
        <v>55</v>
      </c>
      <c r="C7289" s="12" t="s">
        <v>7400</v>
      </c>
      <c r="E7289" t="str">
        <f t="shared" si="113"/>
        <v>55-CORCOS</v>
      </c>
    </row>
    <row r="7290" spans="1:5" x14ac:dyDescent="0.3">
      <c r="A7290" s="12">
        <v>47</v>
      </c>
      <c r="B7290" s="14">
        <v>56</v>
      </c>
      <c r="C7290" s="12" t="s">
        <v>7401</v>
      </c>
      <c r="E7290" t="str">
        <f t="shared" si="113"/>
        <v>56-CORRALES DE DUERO</v>
      </c>
    </row>
    <row r="7291" spans="1:5" x14ac:dyDescent="0.3">
      <c r="A7291" s="12">
        <v>47</v>
      </c>
      <c r="B7291" s="14">
        <v>57</v>
      </c>
      <c r="C7291" s="12" t="s">
        <v>7402</v>
      </c>
      <c r="E7291" t="str">
        <f t="shared" si="113"/>
        <v>57-CUBILLAS DE SANTA MARTA</v>
      </c>
    </row>
    <row r="7292" spans="1:5" x14ac:dyDescent="0.3">
      <c r="A7292" s="12">
        <v>47</v>
      </c>
      <c r="B7292" s="14">
        <v>58</v>
      </c>
      <c r="C7292" s="12" t="s">
        <v>7403</v>
      </c>
      <c r="E7292" t="str">
        <f t="shared" si="113"/>
        <v>58-CUENCA DE CAMPOS</v>
      </c>
    </row>
    <row r="7293" spans="1:5" x14ac:dyDescent="0.3">
      <c r="A7293" s="12">
        <v>47</v>
      </c>
      <c r="B7293" s="14">
        <v>59</v>
      </c>
      <c r="C7293" s="12" t="s">
        <v>7404</v>
      </c>
      <c r="E7293" t="str">
        <f t="shared" si="113"/>
        <v>59-CURIEL DE DUERO</v>
      </c>
    </row>
    <row r="7294" spans="1:5" x14ac:dyDescent="0.3">
      <c r="A7294" s="12">
        <v>47</v>
      </c>
      <c r="B7294" s="14">
        <v>60</v>
      </c>
      <c r="C7294" s="12" t="s">
        <v>7405</v>
      </c>
      <c r="E7294" t="str">
        <f t="shared" si="113"/>
        <v>60-ENCINAS DE ESGUEVA</v>
      </c>
    </row>
    <row r="7295" spans="1:5" x14ac:dyDescent="0.3">
      <c r="A7295" s="12">
        <v>47</v>
      </c>
      <c r="B7295" s="14">
        <v>61</v>
      </c>
      <c r="C7295" s="12" t="s">
        <v>7406</v>
      </c>
      <c r="E7295" t="str">
        <f t="shared" si="113"/>
        <v>61-ESGUEVILLAS DE ESGUEVA</v>
      </c>
    </row>
    <row r="7296" spans="1:5" x14ac:dyDescent="0.3">
      <c r="A7296" s="12">
        <v>47</v>
      </c>
      <c r="B7296" s="14">
        <v>62</v>
      </c>
      <c r="C7296" s="12" t="s">
        <v>7407</v>
      </c>
      <c r="E7296" t="str">
        <f t="shared" si="113"/>
        <v>62-FOMBELLIDA</v>
      </c>
    </row>
    <row r="7297" spans="1:5" x14ac:dyDescent="0.3">
      <c r="A7297" s="12">
        <v>47</v>
      </c>
      <c r="B7297" s="14">
        <v>63</v>
      </c>
      <c r="C7297" s="12" t="s">
        <v>7408</v>
      </c>
      <c r="E7297" t="str">
        <f t="shared" si="113"/>
        <v>63-FOMPEDRAZA</v>
      </c>
    </row>
    <row r="7298" spans="1:5" x14ac:dyDescent="0.3">
      <c r="A7298" s="12">
        <v>47</v>
      </c>
      <c r="B7298" s="14">
        <v>64</v>
      </c>
      <c r="C7298" s="12" t="s">
        <v>7409</v>
      </c>
      <c r="E7298" t="str">
        <f t="shared" si="113"/>
        <v>64-FONTIHOYUELO</v>
      </c>
    </row>
    <row r="7299" spans="1:5" x14ac:dyDescent="0.3">
      <c r="A7299" s="12">
        <v>47</v>
      </c>
      <c r="B7299" s="14">
        <v>65</v>
      </c>
      <c r="C7299" s="12" t="s">
        <v>7410</v>
      </c>
      <c r="E7299" t="str">
        <f t="shared" ref="E7299:E7362" si="114">CONCATENATE(B7299,"-",C7299)</f>
        <v>65-FRESNO EL VIEJO</v>
      </c>
    </row>
    <row r="7300" spans="1:5" x14ac:dyDescent="0.3">
      <c r="A7300" s="12">
        <v>47</v>
      </c>
      <c r="B7300" s="14">
        <v>66</v>
      </c>
      <c r="C7300" s="12" t="s">
        <v>7411</v>
      </c>
      <c r="E7300" t="str">
        <f t="shared" si="114"/>
        <v>66-FUENSALDAÑA</v>
      </c>
    </row>
    <row r="7301" spans="1:5" x14ac:dyDescent="0.3">
      <c r="A7301" s="12">
        <v>47</v>
      </c>
      <c r="B7301" s="14">
        <v>67</v>
      </c>
      <c r="C7301" s="12" t="s">
        <v>7412</v>
      </c>
      <c r="E7301" t="str">
        <f t="shared" si="114"/>
        <v>67-FUENTE EL SOL</v>
      </c>
    </row>
    <row r="7302" spans="1:5" x14ac:dyDescent="0.3">
      <c r="A7302" s="12">
        <v>47</v>
      </c>
      <c r="B7302" s="14">
        <v>68</v>
      </c>
      <c r="C7302" s="12" t="s">
        <v>7413</v>
      </c>
      <c r="E7302" t="str">
        <f t="shared" si="114"/>
        <v>68-FUENTE-OLMEDO</v>
      </c>
    </row>
    <row r="7303" spans="1:5" x14ac:dyDescent="0.3">
      <c r="A7303" s="12">
        <v>47</v>
      </c>
      <c r="B7303" s="14">
        <v>69</v>
      </c>
      <c r="C7303" s="12" t="s">
        <v>7414</v>
      </c>
      <c r="E7303" t="str">
        <f t="shared" si="114"/>
        <v>69-GALLEGOS DE HORNIJA</v>
      </c>
    </row>
    <row r="7304" spans="1:5" x14ac:dyDescent="0.3">
      <c r="A7304" s="12">
        <v>47</v>
      </c>
      <c r="B7304" s="14">
        <v>70</v>
      </c>
      <c r="C7304" s="12" t="s">
        <v>7415</v>
      </c>
      <c r="E7304" t="str">
        <f t="shared" si="114"/>
        <v>70-GATON DE CAMPOS</v>
      </c>
    </row>
    <row r="7305" spans="1:5" x14ac:dyDescent="0.3">
      <c r="A7305" s="12">
        <v>47</v>
      </c>
      <c r="B7305" s="14">
        <v>71</v>
      </c>
      <c r="C7305" s="12" t="s">
        <v>7416</v>
      </c>
      <c r="E7305" t="str">
        <f t="shared" si="114"/>
        <v>71-GERIA</v>
      </c>
    </row>
    <row r="7306" spans="1:5" x14ac:dyDescent="0.3">
      <c r="A7306" s="12">
        <v>47</v>
      </c>
      <c r="B7306" s="14">
        <v>73</v>
      </c>
      <c r="C7306" s="12" t="s">
        <v>7417</v>
      </c>
      <c r="E7306" t="str">
        <f t="shared" si="114"/>
        <v>73-HERRIN DE CAMPOS</v>
      </c>
    </row>
    <row r="7307" spans="1:5" x14ac:dyDescent="0.3">
      <c r="A7307" s="12">
        <v>47</v>
      </c>
      <c r="B7307" s="14">
        <v>74</v>
      </c>
      <c r="C7307" s="12" t="s">
        <v>7418</v>
      </c>
      <c r="E7307" t="str">
        <f t="shared" si="114"/>
        <v>74-HORNILLOS DE ERESMA</v>
      </c>
    </row>
    <row r="7308" spans="1:5" x14ac:dyDescent="0.3">
      <c r="A7308" s="12">
        <v>47</v>
      </c>
      <c r="B7308" s="14">
        <v>75</v>
      </c>
      <c r="C7308" s="12" t="s">
        <v>7419</v>
      </c>
      <c r="E7308" t="str">
        <f t="shared" si="114"/>
        <v>75-ISCAR</v>
      </c>
    </row>
    <row r="7309" spans="1:5" x14ac:dyDescent="0.3">
      <c r="A7309" s="12">
        <v>47</v>
      </c>
      <c r="B7309" s="14">
        <v>76</v>
      </c>
      <c r="C7309" s="12" t="s">
        <v>7420</v>
      </c>
      <c r="E7309" t="str">
        <f t="shared" si="114"/>
        <v>76-LAGUNA DE DUERO</v>
      </c>
    </row>
    <row r="7310" spans="1:5" x14ac:dyDescent="0.3">
      <c r="A7310" s="12">
        <v>47</v>
      </c>
      <c r="B7310" s="14">
        <v>77</v>
      </c>
      <c r="C7310" s="12" t="s">
        <v>7421</v>
      </c>
      <c r="E7310" t="str">
        <f t="shared" si="114"/>
        <v>77-LANGAYO</v>
      </c>
    </row>
    <row r="7311" spans="1:5" x14ac:dyDescent="0.3">
      <c r="A7311" s="12">
        <v>47</v>
      </c>
      <c r="B7311" s="14">
        <v>78</v>
      </c>
      <c r="C7311" s="12" t="s">
        <v>7422</v>
      </c>
      <c r="E7311" t="str">
        <f t="shared" si="114"/>
        <v>78-LOMOVIEJO</v>
      </c>
    </row>
    <row r="7312" spans="1:5" x14ac:dyDescent="0.3">
      <c r="A7312" s="12">
        <v>47</v>
      </c>
      <c r="B7312" s="14">
        <v>79</v>
      </c>
      <c r="C7312" s="12" t="s">
        <v>7423</v>
      </c>
      <c r="E7312" t="str">
        <f t="shared" si="114"/>
        <v>79-LLANO DE OLMEDO</v>
      </c>
    </row>
    <row r="7313" spans="1:5" x14ac:dyDescent="0.3">
      <c r="A7313" s="12">
        <v>47</v>
      </c>
      <c r="B7313" s="14">
        <v>80</v>
      </c>
      <c r="C7313" s="12" t="s">
        <v>7424</v>
      </c>
      <c r="E7313" t="str">
        <f t="shared" si="114"/>
        <v>80-MANZANILLO</v>
      </c>
    </row>
    <row r="7314" spans="1:5" x14ac:dyDescent="0.3">
      <c r="A7314" s="12">
        <v>47</v>
      </c>
      <c r="B7314" s="14">
        <v>81</v>
      </c>
      <c r="C7314" s="12" t="s">
        <v>7425</v>
      </c>
      <c r="E7314" t="str">
        <f t="shared" si="114"/>
        <v>81-MARZALES</v>
      </c>
    </row>
    <row r="7315" spans="1:5" x14ac:dyDescent="0.3">
      <c r="A7315" s="12">
        <v>47</v>
      </c>
      <c r="B7315" s="14">
        <v>82</v>
      </c>
      <c r="C7315" s="12" t="s">
        <v>7426</v>
      </c>
      <c r="E7315" t="str">
        <f t="shared" si="114"/>
        <v>82-MATAPOZUELOS</v>
      </c>
    </row>
    <row r="7316" spans="1:5" x14ac:dyDescent="0.3">
      <c r="A7316" s="12">
        <v>47</v>
      </c>
      <c r="B7316" s="14">
        <v>83</v>
      </c>
      <c r="C7316" s="12" t="s">
        <v>7427</v>
      </c>
      <c r="E7316" t="str">
        <f t="shared" si="114"/>
        <v>83-MATILLA DE LOS CAÑOS</v>
      </c>
    </row>
    <row r="7317" spans="1:5" x14ac:dyDescent="0.3">
      <c r="A7317" s="12">
        <v>47</v>
      </c>
      <c r="B7317" s="14">
        <v>84</v>
      </c>
      <c r="C7317" s="12" t="s">
        <v>7428</v>
      </c>
      <c r="E7317" t="str">
        <f t="shared" si="114"/>
        <v>84-MAYORGA</v>
      </c>
    </row>
    <row r="7318" spans="1:5" x14ac:dyDescent="0.3">
      <c r="A7318" s="12">
        <v>47</v>
      </c>
      <c r="B7318" s="14">
        <v>85</v>
      </c>
      <c r="C7318" s="12" t="s">
        <v>7429</v>
      </c>
      <c r="E7318" t="str">
        <f t="shared" si="114"/>
        <v>85-MEDINA DEL CAMPO</v>
      </c>
    </row>
    <row r="7319" spans="1:5" x14ac:dyDescent="0.3">
      <c r="A7319" s="12">
        <v>47</v>
      </c>
      <c r="B7319" s="14">
        <v>86</v>
      </c>
      <c r="C7319" s="12" t="s">
        <v>7430</v>
      </c>
      <c r="E7319" t="str">
        <f t="shared" si="114"/>
        <v>86-MEDINA DE RIOSECO</v>
      </c>
    </row>
    <row r="7320" spans="1:5" x14ac:dyDescent="0.3">
      <c r="A7320" s="12">
        <v>47</v>
      </c>
      <c r="B7320" s="14">
        <v>87</v>
      </c>
      <c r="C7320" s="12" t="s">
        <v>7431</v>
      </c>
      <c r="E7320" t="str">
        <f t="shared" si="114"/>
        <v>87-MEGECES</v>
      </c>
    </row>
    <row r="7321" spans="1:5" x14ac:dyDescent="0.3">
      <c r="A7321" s="12">
        <v>47</v>
      </c>
      <c r="B7321" s="14">
        <v>88</v>
      </c>
      <c r="C7321" s="12" t="s">
        <v>7432</v>
      </c>
      <c r="E7321" t="str">
        <f t="shared" si="114"/>
        <v>88-MELGAR DE ABAJO</v>
      </c>
    </row>
    <row r="7322" spans="1:5" x14ac:dyDescent="0.3">
      <c r="A7322" s="12">
        <v>47</v>
      </c>
      <c r="B7322" s="14">
        <v>89</v>
      </c>
      <c r="C7322" s="12" t="s">
        <v>7433</v>
      </c>
      <c r="E7322" t="str">
        <f t="shared" si="114"/>
        <v>89-MELGAR DE ARRIBA</v>
      </c>
    </row>
    <row r="7323" spans="1:5" x14ac:dyDescent="0.3">
      <c r="A7323" s="12">
        <v>47</v>
      </c>
      <c r="B7323" s="14">
        <v>90</v>
      </c>
      <c r="C7323" s="12" t="s">
        <v>7434</v>
      </c>
      <c r="E7323" t="str">
        <f t="shared" si="114"/>
        <v>90-MOJADOS</v>
      </c>
    </row>
    <row r="7324" spans="1:5" x14ac:dyDescent="0.3">
      <c r="A7324" s="12">
        <v>47</v>
      </c>
      <c r="B7324" s="14">
        <v>91</v>
      </c>
      <c r="C7324" s="12" t="s">
        <v>7435</v>
      </c>
      <c r="E7324" t="str">
        <f t="shared" si="114"/>
        <v>91-MONASTERIO DE VEGA</v>
      </c>
    </row>
    <row r="7325" spans="1:5" x14ac:dyDescent="0.3">
      <c r="A7325" s="12">
        <v>47</v>
      </c>
      <c r="B7325" s="14">
        <v>92</v>
      </c>
      <c r="C7325" s="12" t="s">
        <v>7436</v>
      </c>
      <c r="E7325" t="str">
        <f t="shared" si="114"/>
        <v>92-MONTEALEGRE DE CAMPOS</v>
      </c>
    </row>
    <row r="7326" spans="1:5" x14ac:dyDescent="0.3">
      <c r="A7326" s="12">
        <v>47</v>
      </c>
      <c r="B7326" s="14">
        <v>93</v>
      </c>
      <c r="C7326" s="12" t="s">
        <v>7437</v>
      </c>
      <c r="E7326" t="str">
        <f t="shared" si="114"/>
        <v>93-MONTEMAYOR DE PILILLA</v>
      </c>
    </row>
    <row r="7327" spans="1:5" x14ac:dyDescent="0.3">
      <c r="A7327" s="12">
        <v>47</v>
      </c>
      <c r="B7327" s="14">
        <v>94</v>
      </c>
      <c r="C7327" s="12" t="s">
        <v>7438</v>
      </c>
      <c r="E7327" t="str">
        <f t="shared" si="114"/>
        <v>94-MORAL DE LA REINA</v>
      </c>
    </row>
    <row r="7328" spans="1:5" x14ac:dyDescent="0.3">
      <c r="A7328" s="12">
        <v>47</v>
      </c>
      <c r="B7328" s="14">
        <v>95</v>
      </c>
      <c r="C7328" s="12" t="s">
        <v>7439</v>
      </c>
      <c r="E7328" t="str">
        <f t="shared" si="114"/>
        <v>95-MORALEJA DE LAS PANADERAS</v>
      </c>
    </row>
    <row r="7329" spans="1:5" x14ac:dyDescent="0.3">
      <c r="A7329" s="12">
        <v>47</v>
      </c>
      <c r="B7329" s="14">
        <v>96</v>
      </c>
      <c r="C7329" s="12" t="s">
        <v>7440</v>
      </c>
      <c r="E7329" t="str">
        <f t="shared" si="114"/>
        <v>96-MORALES DE CAMPOS</v>
      </c>
    </row>
    <row r="7330" spans="1:5" x14ac:dyDescent="0.3">
      <c r="A7330" s="12">
        <v>47</v>
      </c>
      <c r="B7330" s="14">
        <v>97</v>
      </c>
      <c r="C7330" s="12" t="s">
        <v>7441</v>
      </c>
      <c r="E7330" t="str">
        <f t="shared" si="114"/>
        <v>97-MOTA DEL MARQUES</v>
      </c>
    </row>
    <row r="7331" spans="1:5" x14ac:dyDescent="0.3">
      <c r="A7331" s="12">
        <v>47</v>
      </c>
      <c r="B7331" s="14">
        <v>98</v>
      </c>
      <c r="C7331" s="12" t="s">
        <v>7442</v>
      </c>
      <c r="E7331" t="str">
        <f t="shared" si="114"/>
        <v>98-MUCIENTES</v>
      </c>
    </row>
    <row r="7332" spans="1:5" x14ac:dyDescent="0.3">
      <c r="A7332" s="12">
        <v>47</v>
      </c>
      <c r="B7332" s="14">
        <v>99</v>
      </c>
      <c r="C7332" s="12" t="s">
        <v>7443</v>
      </c>
      <c r="E7332" t="str">
        <f t="shared" si="114"/>
        <v>99-MUDARRA, LA</v>
      </c>
    </row>
    <row r="7333" spans="1:5" x14ac:dyDescent="0.3">
      <c r="A7333" s="12">
        <v>47</v>
      </c>
      <c r="B7333" s="14">
        <v>100</v>
      </c>
      <c r="C7333" s="12" t="s">
        <v>7444</v>
      </c>
      <c r="E7333" t="str">
        <f t="shared" si="114"/>
        <v>100-MURIEL</v>
      </c>
    </row>
    <row r="7334" spans="1:5" x14ac:dyDescent="0.3">
      <c r="A7334" s="12">
        <v>47</v>
      </c>
      <c r="B7334" s="14">
        <v>101</v>
      </c>
      <c r="C7334" s="12" t="s">
        <v>7445</v>
      </c>
      <c r="E7334" t="str">
        <f t="shared" si="114"/>
        <v>101-NAVA DEL REY</v>
      </c>
    </row>
    <row r="7335" spans="1:5" x14ac:dyDescent="0.3">
      <c r="A7335" s="12">
        <v>47</v>
      </c>
      <c r="B7335" s="14">
        <v>102</v>
      </c>
      <c r="C7335" s="12" t="s">
        <v>7446</v>
      </c>
      <c r="E7335" t="str">
        <f t="shared" si="114"/>
        <v>102-NUEVA VILLA DE LAS TORRES</v>
      </c>
    </row>
    <row r="7336" spans="1:5" x14ac:dyDescent="0.3">
      <c r="A7336" s="12">
        <v>47</v>
      </c>
      <c r="B7336" s="14">
        <v>103</v>
      </c>
      <c r="C7336" s="12" t="s">
        <v>7447</v>
      </c>
      <c r="E7336" t="str">
        <f t="shared" si="114"/>
        <v>103-OLIVARES DE DUERO</v>
      </c>
    </row>
    <row r="7337" spans="1:5" x14ac:dyDescent="0.3">
      <c r="A7337" s="12">
        <v>47</v>
      </c>
      <c r="B7337" s="14">
        <v>104</v>
      </c>
      <c r="C7337" s="12" t="s">
        <v>7448</v>
      </c>
      <c r="E7337" t="str">
        <f t="shared" si="114"/>
        <v>104-OLMEDO</v>
      </c>
    </row>
    <row r="7338" spans="1:5" x14ac:dyDescent="0.3">
      <c r="A7338" s="12">
        <v>47</v>
      </c>
      <c r="B7338" s="14">
        <v>105</v>
      </c>
      <c r="C7338" s="12" t="s">
        <v>7449</v>
      </c>
      <c r="E7338" t="str">
        <f t="shared" si="114"/>
        <v>105-OLMOS DE ESGUEVA</v>
      </c>
    </row>
    <row r="7339" spans="1:5" x14ac:dyDescent="0.3">
      <c r="A7339" s="12">
        <v>47</v>
      </c>
      <c r="B7339" s="14">
        <v>106</v>
      </c>
      <c r="C7339" s="12" t="s">
        <v>7450</v>
      </c>
      <c r="E7339" t="str">
        <f t="shared" si="114"/>
        <v>106-OLMOS DE PEÑAFIEL</v>
      </c>
    </row>
    <row r="7340" spans="1:5" x14ac:dyDescent="0.3">
      <c r="A7340" s="12">
        <v>47</v>
      </c>
      <c r="B7340" s="14">
        <v>109</v>
      </c>
      <c r="C7340" s="12" t="s">
        <v>7451</v>
      </c>
      <c r="E7340" t="str">
        <f t="shared" si="114"/>
        <v>109-PALAZUELO DE VEDIJA</v>
      </c>
    </row>
    <row r="7341" spans="1:5" x14ac:dyDescent="0.3">
      <c r="A7341" s="12">
        <v>47</v>
      </c>
      <c r="B7341" s="14">
        <v>110</v>
      </c>
      <c r="C7341" s="12" t="s">
        <v>7452</v>
      </c>
      <c r="E7341" t="str">
        <f t="shared" si="114"/>
        <v>110-PARRILLA, LA</v>
      </c>
    </row>
    <row r="7342" spans="1:5" x14ac:dyDescent="0.3">
      <c r="A7342" s="12">
        <v>47</v>
      </c>
      <c r="B7342" s="14">
        <v>111</v>
      </c>
      <c r="C7342" s="12" t="s">
        <v>7453</v>
      </c>
      <c r="E7342" t="str">
        <f t="shared" si="114"/>
        <v>111-PEDRAJA DE PORTILLO, LA</v>
      </c>
    </row>
    <row r="7343" spans="1:5" x14ac:dyDescent="0.3">
      <c r="A7343" s="12">
        <v>47</v>
      </c>
      <c r="B7343" s="14">
        <v>112</v>
      </c>
      <c r="C7343" s="12" t="s">
        <v>7454</v>
      </c>
      <c r="E7343" t="str">
        <f t="shared" si="114"/>
        <v>112-PEDRAJAS DE SAN ESTEBAN</v>
      </c>
    </row>
    <row r="7344" spans="1:5" x14ac:dyDescent="0.3">
      <c r="A7344" s="12">
        <v>47</v>
      </c>
      <c r="B7344" s="14">
        <v>113</v>
      </c>
      <c r="C7344" s="12" t="s">
        <v>7455</v>
      </c>
      <c r="E7344" t="str">
        <f t="shared" si="114"/>
        <v>113-PEDROSA DEL REY</v>
      </c>
    </row>
    <row r="7345" spans="1:5" x14ac:dyDescent="0.3">
      <c r="A7345" s="12">
        <v>47</v>
      </c>
      <c r="B7345" s="14">
        <v>114</v>
      </c>
      <c r="C7345" s="12" t="s">
        <v>7456</v>
      </c>
      <c r="E7345" t="str">
        <f t="shared" si="114"/>
        <v>114-PEÑAFIEL</v>
      </c>
    </row>
    <row r="7346" spans="1:5" x14ac:dyDescent="0.3">
      <c r="A7346" s="12">
        <v>47</v>
      </c>
      <c r="B7346" s="14">
        <v>115</v>
      </c>
      <c r="C7346" s="12" t="s">
        <v>7457</v>
      </c>
      <c r="E7346" t="str">
        <f t="shared" si="114"/>
        <v>115-PEÑAFLOR DE HORNIJA</v>
      </c>
    </row>
    <row r="7347" spans="1:5" x14ac:dyDescent="0.3">
      <c r="A7347" s="12">
        <v>47</v>
      </c>
      <c r="B7347" s="14">
        <v>116</v>
      </c>
      <c r="C7347" s="12" t="s">
        <v>7458</v>
      </c>
      <c r="E7347" t="str">
        <f t="shared" si="114"/>
        <v>116-PESQUERA DE DUERO</v>
      </c>
    </row>
    <row r="7348" spans="1:5" x14ac:dyDescent="0.3">
      <c r="A7348" s="12">
        <v>47</v>
      </c>
      <c r="B7348" s="14">
        <v>117</v>
      </c>
      <c r="C7348" s="12" t="s">
        <v>7459</v>
      </c>
      <c r="E7348" t="str">
        <f t="shared" si="114"/>
        <v>117-PIÑA DE ESGUEVA</v>
      </c>
    </row>
    <row r="7349" spans="1:5" x14ac:dyDescent="0.3">
      <c r="A7349" s="12">
        <v>47</v>
      </c>
      <c r="B7349" s="14">
        <v>118</v>
      </c>
      <c r="C7349" s="12" t="s">
        <v>7460</v>
      </c>
      <c r="E7349" t="str">
        <f t="shared" si="114"/>
        <v>118-PIÑEL DE ABAJO</v>
      </c>
    </row>
    <row r="7350" spans="1:5" x14ac:dyDescent="0.3">
      <c r="A7350" s="12">
        <v>47</v>
      </c>
      <c r="B7350" s="14">
        <v>119</v>
      </c>
      <c r="C7350" s="12" t="s">
        <v>7461</v>
      </c>
      <c r="E7350" t="str">
        <f t="shared" si="114"/>
        <v>119-PIÑEL DE ARRIBA</v>
      </c>
    </row>
    <row r="7351" spans="1:5" x14ac:dyDescent="0.3">
      <c r="A7351" s="12">
        <v>47</v>
      </c>
      <c r="B7351" s="14">
        <v>121</v>
      </c>
      <c r="C7351" s="12" t="s">
        <v>7462</v>
      </c>
      <c r="E7351" t="str">
        <f t="shared" si="114"/>
        <v>121-POLLOS</v>
      </c>
    </row>
    <row r="7352" spans="1:5" x14ac:dyDescent="0.3">
      <c r="A7352" s="12">
        <v>47</v>
      </c>
      <c r="B7352" s="14">
        <v>122</v>
      </c>
      <c r="C7352" s="12" t="s">
        <v>7463</v>
      </c>
      <c r="E7352" t="str">
        <f t="shared" si="114"/>
        <v>122-PORTILLO</v>
      </c>
    </row>
    <row r="7353" spans="1:5" x14ac:dyDescent="0.3">
      <c r="A7353" s="12">
        <v>47</v>
      </c>
      <c r="B7353" s="14">
        <v>123</v>
      </c>
      <c r="C7353" s="12" t="s">
        <v>7464</v>
      </c>
      <c r="E7353" t="str">
        <f t="shared" si="114"/>
        <v>123-POZAL DE GALLINAS</v>
      </c>
    </row>
    <row r="7354" spans="1:5" x14ac:dyDescent="0.3">
      <c r="A7354" s="12">
        <v>47</v>
      </c>
      <c r="B7354" s="14">
        <v>124</v>
      </c>
      <c r="C7354" s="12" t="s">
        <v>7465</v>
      </c>
      <c r="E7354" t="str">
        <f t="shared" si="114"/>
        <v>124-POZALDEZ</v>
      </c>
    </row>
    <row r="7355" spans="1:5" x14ac:dyDescent="0.3">
      <c r="A7355" s="12">
        <v>47</v>
      </c>
      <c r="B7355" s="14">
        <v>125</v>
      </c>
      <c r="C7355" s="12" t="s">
        <v>7466</v>
      </c>
      <c r="E7355" t="str">
        <f t="shared" si="114"/>
        <v>125-POZUELO DE LA ORDEN</v>
      </c>
    </row>
    <row r="7356" spans="1:5" x14ac:dyDescent="0.3">
      <c r="A7356" s="12">
        <v>47</v>
      </c>
      <c r="B7356" s="14">
        <v>126</v>
      </c>
      <c r="C7356" s="12" t="s">
        <v>7467</v>
      </c>
      <c r="E7356" t="str">
        <f t="shared" si="114"/>
        <v>126-PURAS</v>
      </c>
    </row>
    <row r="7357" spans="1:5" x14ac:dyDescent="0.3">
      <c r="A7357" s="12">
        <v>47</v>
      </c>
      <c r="B7357" s="14">
        <v>127</v>
      </c>
      <c r="C7357" s="12" t="s">
        <v>7468</v>
      </c>
      <c r="E7357" t="str">
        <f t="shared" si="114"/>
        <v>127-QUINTANILLA DE ARRIBA</v>
      </c>
    </row>
    <row r="7358" spans="1:5" x14ac:dyDescent="0.3">
      <c r="A7358" s="12">
        <v>47</v>
      </c>
      <c r="B7358" s="14">
        <v>128</v>
      </c>
      <c r="C7358" s="12" t="s">
        <v>7469</v>
      </c>
      <c r="E7358" t="str">
        <f t="shared" si="114"/>
        <v>128-QUINTANILLA DEL MOLAR</v>
      </c>
    </row>
    <row r="7359" spans="1:5" x14ac:dyDescent="0.3">
      <c r="A7359" s="12">
        <v>47</v>
      </c>
      <c r="B7359" s="14">
        <v>129</v>
      </c>
      <c r="C7359" s="12" t="s">
        <v>7470</v>
      </c>
      <c r="E7359" t="str">
        <f t="shared" si="114"/>
        <v>129-QUINTANILLA DE ONESIMO</v>
      </c>
    </row>
    <row r="7360" spans="1:5" x14ac:dyDescent="0.3">
      <c r="A7360" s="12">
        <v>47</v>
      </c>
      <c r="B7360" s="14">
        <v>130</v>
      </c>
      <c r="C7360" s="12" t="s">
        <v>7471</v>
      </c>
      <c r="E7360" t="str">
        <f t="shared" si="114"/>
        <v>130-QUINTANILLA DE TRIGUEROS</v>
      </c>
    </row>
    <row r="7361" spans="1:5" x14ac:dyDescent="0.3">
      <c r="A7361" s="12">
        <v>47</v>
      </c>
      <c r="B7361" s="14">
        <v>131</v>
      </c>
      <c r="C7361" s="12" t="s">
        <v>7472</v>
      </c>
      <c r="E7361" t="str">
        <f t="shared" si="114"/>
        <v>131-RABANO</v>
      </c>
    </row>
    <row r="7362" spans="1:5" x14ac:dyDescent="0.3">
      <c r="A7362" s="12">
        <v>47</v>
      </c>
      <c r="B7362" s="14">
        <v>132</v>
      </c>
      <c r="C7362" s="12" t="s">
        <v>7473</v>
      </c>
      <c r="E7362" t="str">
        <f t="shared" si="114"/>
        <v>132-RAMIRO</v>
      </c>
    </row>
    <row r="7363" spans="1:5" x14ac:dyDescent="0.3">
      <c r="A7363" s="12">
        <v>47</v>
      </c>
      <c r="B7363" s="14">
        <v>133</v>
      </c>
      <c r="C7363" s="12" t="s">
        <v>7474</v>
      </c>
      <c r="E7363" t="str">
        <f t="shared" ref="E7363:E7426" si="115">CONCATENATE(B7363,"-",C7363)</f>
        <v>133-RENEDO DE ESGUEVA</v>
      </c>
    </row>
    <row r="7364" spans="1:5" x14ac:dyDescent="0.3">
      <c r="A7364" s="12">
        <v>47</v>
      </c>
      <c r="B7364" s="14">
        <v>134</v>
      </c>
      <c r="C7364" s="12" t="s">
        <v>7475</v>
      </c>
      <c r="E7364" t="str">
        <f t="shared" si="115"/>
        <v>134-ROALES DE CAMPOS</v>
      </c>
    </row>
    <row r="7365" spans="1:5" x14ac:dyDescent="0.3">
      <c r="A7365" s="12">
        <v>47</v>
      </c>
      <c r="B7365" s="14">
        <v>135</v>
      </c>
      <c r="C7365" s="12" t="s">
        <v>7476</v>
      </c>
      <c r="E7365" t="str">
        <f t="shared" si="115"/>
        <v>135-ROBLADILLO</v>
      </c>
    </row>
    <row r="7366" spans="1:5" x14ac:dyDescent="0.3">
      <c r="A7366" s="12">
        <v>47</v>
      </c>
      <c r="B7366" s="14">
        <v>137</v>
      </c>
      <c r="C7366" s="12" t="s">
        <v>7477</v>
      </c>
      <c r="E7366" t="str">
        <f t="shared" si="115"/>
        <v>137-ROTURAS</v>
      </c>
    </row>
    <row r="7367" spans="1:5" x14ac:dyDescent="0.3">
      <c r="A7367" s="12">
        <v>47</v>
      </c>
      <c r="B7367" s="14">
        <v>138</v>
      </c>
      <c r="C7367" s="12" t="s">
        <v>7478</v>
      </c>
      <c r="E7367" t="str">
        <f t="shared" si="115"/>
        <v>138-RUBI DE BRACAMONTE</v>
      </c>
    </row>
    <row r="7368" spans="1:5" x14ac:dyDescent="0.3">
      <c r="A7368" s="12">
        <v>47</v>
      </c>
      <c r="B7368" s="14">
        <v>139</v>
      </c>
      <c r="C7368" s="12" t="s">
        <v>7479</v>
      </c>
      <c r="E7368" t="str">
        <f t="shared" si="115"/>
        <v>139-RUEDA</v>
      </c>
    </row>
    <row r="7369" spans="1:5" x14ac:dyDescent="0.3">
      <c r="A7369" s="12">
        <v>47</v>
      </c>
      <c r="B7369" s="14">
        <v>140</v>
      </c>
      <c r="C7369" s="12" t="s">
        <v>7480</v>
      </c>
      <c r="E7369" t="str">
        <f t="shared" si="115"/>
        <v>140-SAELICES DE MAYORGA</v>
      </c>
    </row>
    <row r="7370" spans="1:5" x14ac:dyDescent="0.3">
      <c r="A7370" s="12">
        <v>47</v>
      </c>
      <c r="B7370" s="14">
        <v>141</v>
      </c>
      <c r="C7370" s="12" t="s">
        <v>7481</v>
      </c>
      <c r="E7370" t="str">
        <f t="shared" si="115"/>
        <v>141-SALVADOR DE ZAPARDIEL</v>
      </c>
    </row>
    <row r="7371" spans="1:5" x14ac:dyDescent="0.3">
      <c r="A7371" s="12">
        <v>47</v>
      </c>
      <c r="B7371" s="14">
        <v>142</v>
      </c>
      <c r="C7371" s="12" t="s">
        <v>7482</v>
      </c>
      <c r="E7371" t="str">
        <f t="shared" si="115"/>
        <v>142-SAN CEBRIAN DE MAZOTE</v>
      </c>
    </row>
    <row r="7372" spans="1:5" x14ac:dyDescent="0.3">
      <c r="A7372" s="12">
        <v>47</v>
      </c>
      <c r="B7372" s="14">
        <v>143</v>
      </c>
      <c r="C7372" s="12" t="s">
        <v>7483</v>
      </c>
      <c r="E7372" t="str">
        <f t="shared" si="115"/>
        <v>143-SAN LLORENTE</v>
      </c>
    </row>
    <row r="7373" spans="1:5" x14ac:dyDescent="0.3">
      <c r="A7373" s="12">
        <v>47</v>
      </c>
      <c r="B7373" s="14">
        <v>144</v>
      </c>
      <c r="C7373" s="12" t="s">
        <v>7484</v>
      </c>
      <c r="E7373" t="str">
        <f t="shared" si="115"/>
        <v>144-SAN MARTIN DE VALVENI</v>
      </c>
    </row>
    <row r="7374" spans="1:5" x14ac:dyDescent="0.3">
      <c r="A7374" s="12">
        <v>47</v>
      </c>
      <c r="B7374" s="14">
        <v>145</v>
      </c>
      <c r="C7374" s="12" t="s">
        <v>7485</v>
      </c>
      <c r="E7374" t="str">
        <f t="shared" si="115"/>
        <v>145-SAN MIGUEL DEL ARROYO</v>
      </c>
    </row>
    <row r="7375" spans="1:5" x14ac:dyDescent="0.3">
      <c r="A7375" s="12">
        <v>47</v>
      </c>
      <c r="B7375" s="14">
        <v>146</v>
      </c>
      <c r="C7375" s="12" t="s">
        <v>7486</v>
      </c>
      <c r="E7375" t="str">
        <f t="shared" si="115"/>
        <v>146-SAN MIGUEL DEL PINO</v>
      </c>
    </row>
    <row r="7376" spans="1:5" x14ac:dyDescent="0.3">
      <c r="A7376" s="12">
        <v>47</v>
      </c>
      <c r="B7376" s="14">
        <v>147</v>
      </c>
      <c r="C7376" s="12" t="s">
        <v>7487</v>
      </c>
      <c r="E7376" t="str">
        <f t="shared" si="115"/>
        <v>147-SAN PABLO DE LA MORALEJA</v>
      </c>
    </row>
    <row r="7377" spans="1:5" x14ac:dyDescent="0.3">
      <c r="A7377" s="12">
        <v>47</v>
      </c>
      <c r="B7377" s="14">
        <v>148</v>
      </c>
      <c r="C7377" s="12" t="s">
        <v>7488</v>
      </c>
      <c r="E7377" t="str">
        <f t="shared" si="115"/>
        <v>148-SAN PEDRO DE LATARCE</v>
      </c>
    </row>
    <row r="7378" spans="1:5" x14ac:dyDescent="0.3">
      <c r="A7378" s="12">
        <v>47</v>
      </c>
      <c r="B7378" s="14">
        <v>149</v>
      </c>
      <c r="C7378" s="12" t="s">
        <v>7489</v>
      </c>
      <c r="E7378" t="str">
        <f t="shared" si="115"/>
        <v>149-SAN PELAYO</v>
      </c>
    </row>
    <row r="7379" spans="1:5" x14ac:dyDescent="0.3">
      <c r="A7379" s="12">
        <v>47</v>
      </c>
      <c r="B7379" s="14">
        <v>150</v>
      </c>
      <c r="C7379" s="12" t="s">
        <v>7490</v>
      </c>
      <c r="E7379" t="str">
        <f t="shared" si="115"/>
        <v>150-SAN ROMAN DE HORNIJA</v>
      </c>
    </row>
    <row r="7380" spans="1:5" x14ac:dyDescent="0.3">
      <c r="A7380" s="12">
        <v>47</v>
      </c>
      <c r="B7380" s="14">
        <v>151</v>
      </c>
      <c r="C7380" s="12" t="s">
        <v>7491</v>
      </c>
      <c r="E7380" t="str">
        <f t="shared" si="115"/>
        <v>151-SAN SALVADOR</v>
      </c>
    </row>
    <row r="7381" spans="1:5" x14ac:dyDescent="0.3">
      <c r="A7381" s="12">
        <v>47</v>
      </c>
      <c r="B7381" s="14">
        <v>152</v>
      </c>
      <c r="C7381" s="12" t="s">
        <v>7492</v>
      </c>
      <c r="E7381" t="str">
        <f t="shared" si="115"/>
        <v>152-SANTA EUFEMIA DEL ARROYO</v>
      </c>
    </row>
    <row r="7382" spans="1:5" x14ac:dyDescent="0.3">
      <c r="A7382" s="12">
        <v>47</v>
      </c>
      <c r="B7382" s="14">
        <v>153</v>
      </c>
      <c r="C7382" s="12" t="s">
        <v>7493</v>
      </c>
      <c r="E7382" t="str">
        <f t="shared" si="115"/>
        <v>153-SANTERVAS DE CAMPOS</v>
      </c>
    </row>
    <row r="7383" spans="1:5" x14ac:dyDescent="0.3">
      <c r="A7383" s="12">
        <v>47</v>
      </c>
      <c r="B7383" s="14">
        <v>154</v>
      </c>
      <c r="C7383" s="12" t="s">
        <v>7494</v>
      </c>
      <c r="E7383" t="str">
        <f t="shared" si="115"/>
        <v>154-SANTIBAÑEZ DE VALCORBA</v>
      </c>
    </row>
    <row r="7384" spans="1:5" x14ac:dyDescent="0.3">
      <c r="A7384" s="12">
        <v>47</v>
      </c>
      <c r="B7384" s="14">
        <v>155</v>
      </c>
      <c r="C7384" s="12" t="s">
        <v>7495</v>
      </c>
      <c r="E7384" t="str">
        <f t="shared" si="115"/>
        <v>155-SANTOVENIA DE PISUERGA</v>
      </c>
    </row>
    <row r="7385" spans="1:5" x14ac:dyDescent="0.3">
      <c r="A7385" s="12">
        <v>47</v>
      </c>
      <c r="B7385" s="14">
        <v>156</v>
      </c>
      <c r="C7385" s="12" t="s">
        <v>7496</v>
      </c>
      <c r="E7385" t="str">
        <f t="shared" si="115"/>
        <v>156-SAN VICENTE DEL PALACIO</v>
      </c>
    </row>
    <row r="7386" spans="1:5" x14ac:dyDescent="0.3">
      <c r="A7386" s="12">
        <v>47</v>
      </c>
      <c r="B7386" s="14">
        <v>157</v>
      </c>
      <c r="C7386" s="12" t="s">
        <v>7497</v>
      </c>
      <c r="E7386" t="str">
        <f t="shared" si="115"/>
        <v>157-SARDON DE DUERO</v>
      </c>
    </row>
    <row r="7387" spans="1:5" x14ac:dyDescent="0.3">
      <c r="A7387" s="12">
        <v>47</v>
      </c>
      <c r="B7387" s="14">
        <v>158</v>
      </c>
      <c r="C7387" s="12" t="s">
        <v>7498</v>
      </c>
      <c r="E7387" t="str">
        <f t="shared" si="115"/>
        <v>158-SECA, LA</v>
      </c>
    </row>
    <row r="7388" spans="1:5" x14ac:dyDescent="0.3">
      <c r="A7388" s="12">
        <v>47</v>
      </c>
      <c r="B7388" s="14">
        <v>159</v>
      </c>
      <c r="C7388" s="12" t="s">
        <v>7499</v>
      </c>
      <c r="E7388" t="str">
        <f t="shared" si="115"/>
        <v>159-SERRADA</v>
      </c>
    </row>
    <row r="7389" spans="1:5" x14ac:dyDescent="0.3">
      <c r="A7389" s="12">
        <v>47</v>
      </c>
      <c r="B7389" s="14">
        <v>160</v>
      </c>
      <c r="C7389" s="12" t="s">
        <v>7500</v>
      </c>
      <c r="E7389" t="str">
        <f t="shared" si="115"/>
        <v>160-SIETE IGLESIAS DE TRABANCOS</v>
      </c>
    </row>
    <row r="7390" spans="1:5" x14ac:dyDescent="0.3">
      <c r="A7390" s="12">
        <v>47</v>
      </c>
      <c r="B7390" s="14">
        <v>161</v>
      </c>
      <c r="C7390" s="12" t="s">
        <v>7501</v>
      </c>
      <c r="E7390" t="str">
        <f t="shared" si="115"/>
        <v>161-SIMANCAS</v>
      </c>
    </row>
    <row r="7391" spans="1:5" x14ac:dyDescent="0.3">
      <c r="A7391" s="12">
        <v>47</v>
      </c>
      <c r="B7391" s="14">
        <v>162</v>
      </c>
      <c r="C7391" s="12" t="s">
        <v>7502</v>
      </c>
      <c r="E7391" t="str">
        <f t="shared" si="115"/>
        <v>162-TAMARIZ DE CAMPOS</v>
      </c>
    </row>
    <row r="7392" spans="1:5" x14ac:dyDescent="0.3">
      <c r="A7392" s="12">
        <v>47</v>
      </c>
      <c r="B7392" s="14">
        <v>163</v>
      </c>
      <c r="C7392" s="12" t="s">
        <v>7503</v>
      </c>
      <c r="E7392" t="str">
        <f t="shared" si="115"/>
        <v>163-TIEDRA</v>
      </c>
    </row>
    <row r="7393" spans="1:5" x14ac:dyDescent="0.3">
      <c r="A7393" s="12">
        <v>47</v>
      </c>
      <c r="B7393" s="14">
        <v>164</v>
      </c>
      <c r="C7393" s="12" t="s">
        <v>7504</v>
      </c>
      <c r="E7393" t="str">
        <f t="shared" si="115"/>
        <v>164-TORDEHUMOS</v>
      </c>
    </row>
    <row r="7394" spans="1:5" x14ac:dyDescent="0.3">
      <c r="A7394" s="12">
        <v>47</v>
      </c>
      <c r="B7394" s="14">
        <v>165</v>
      </c>
      <c r="C7394" s="12" t="s">
        <v>7505</v>
      </c>
      <c r="E7394" t="str">
        <f t="shared" si="115"/>
        <v>165-TORDESILLAS</v>
      </c>
    </row>
    <row r="7395" spans="1:5" x14ac:dyDescent="0.3">
      <c r="A7395" s="12">
        <v>47</v>
      </c>
      <c r="B7395" s="14">
        <v>166</v>
      </c>
      <c r="C7395" s="12" t="s">
        <v>7506</v>
      </c>
      <c r="E7395" t="str">
        <f t="shared" si="115"/>
        <v>166-TORRECILLA DE LA ABADESA</v>
      </c>
    </row>
    <row r="7396" spans="1:5" x14ac:dyDescent="0.3">
      <c r="A7396" s="12">
        <v>47</v>
      </c>
      <c r="B7396" s="14">
        <v>167</v>
      </c>
      <c r="C7396" s="12" t="s">
        <v>7507</v>
      </c>
      <c r="E7396" t="str">
        <f t="shared" si="115"/>
        <v>167-TORRECILLA DE LA ORDEN</v>
      </c>
    </row>
    <row r="7397" spans="1:5" x14ac:dyDescent="0.3">
      <c r="A7397" s="12">
        <v>47</v>
      </c>
      <c r="B7397" s="14">
        <v>168</v>
      </c>
      <c r="C7397" s="12" t="s">
        <v>7508</v>
      </c>
      <c r="E7397" t="str">
        <f t="shared" si="115"/>
        <v>168-TORRECILLA DE LA TORRE</v>
      </c>
    </row>
    <row r="7398" spans="1:5" x14ac:dyDescent="0.3">
      <c r="A7398" s="12">
        <v>47</v>
      </c>
      <c r="B7398" s="14">
        <v>169</v>
      </c>
      <c r="C7398" s="12" t="s">
        <v>7509</v>
      </c>
      <c r="E7398" t="str">
        <f t="shared" si="115"/>
        <v>169-TORRE DE ESGUEVA</v>
      </c>
    </row>
    <row r="7399" spans="1:5" x14ac:dyDescent="0.3">
      <c r="A7399" s="12">
        <v>47</v>
      </c>
      <c r="B7399" s="14">
        <v>170</v>
      </c>
      <c r="C7399" s="12" t="s">
        <v>7510</v>
      </c>
      <c r="E7399" t="str">
        <f t="shared" si="115"/>
        <v>170-TORRE DE PEÑAFIEL</v>
      </c>
    </row>
    <row r="7400" spans="1:5" x14ac:dyDescent="0.3">
      <c r="A7400" s="12">
        <v>47</v>
      </c>
      <c r="B7400" s="14">
        <v>171</v>
      </c>
      <c r="C7400" s="12" t="s">
        <v>7511</v>
      </c>
      <c r="E7400" t="str">
        <f t="shared" si="115"/>
        <v>171-TORRELOBATON</v>
      </c>
    </row>
    <row r="7401" spans="1:5" x14ac:dyDescent="0.3">
      <c r="A7401" s="12">
        <v>47</v>
      </c>
      <c r="B7401" s="14">
        <v>172</v>
      </c>
      <c r="C7401" s="12" t="s">
        <v>7512</v>
      </c>
      <c r="E7401" t="str">
        <f t="shared" si="115"/>
        <v>172-TORRESCARCELA</v>
      </c>
    </row>
    <row r="7402" spans="1:5" x14ac:dyDescent="0.3">
      <c r="A7402" s="12">
        <v>47</v>
      </c>
      <c r="B7402" s="14">
        <v>173</v>
      </c>
      <c r="C7402" s="12" t="s">
        <v>7513</v>
      </c>
      <c r="E7402" t="str">
        <f t="shared" si="115"/>
        <v>173-TRASPINEDO</v>
      </c>
    </row>
    <row r="7403" spans="1:5" x14ac:dyDescent="0.3">
      <c r="A7403" s="12">
        <v>47</v>
      </c>
      <c r="B7403" s="14">
        <v>174</v>
      </c>
      <c r="C7403" s="12" t="s">
        <v>7514</v>
      </c>
      <c r="E7403" t="str">
        <f t="shared" si="115"/>
        <v>174-TRIGUEROS DEL VALLE</v>
      </c>
    </row>
    <row r="7404" spans="1:5" x14ac:dyDescent="0.3">
      <c r="A7404" s="12">
        <v>47</v>
      </c>
      <c r="B7404" s="14">
        <v>175</v>
      </c>
      <c r="C7404" s="12" t="s">
        <v>7515</v>
      </c>
      <c r="E7404" t="str">
        <f t="shared" si="115"/>
        <v>175-TUDELA DE DUERO</v>
      </c>
    </row>
    <row r="7405" spans="1:5" x14ac:dyDescent="0.3">
      <c r="A7405" s="12">
        <v>47</v>
      </c>
      <c r="B7405" s="14">
        <v>176</v>
      </c>
      <c r="C7405" s="12" t="s">
        <v>7516</v>
      </c>
      <c r="E7405" t="str">
        <f t="shared" si="115"/>
        <v>176-UNION DE CAMPOS, LA</v>
      </c>
    </row>
    <row r="7406" spans="1:5" x14ac:dyDescent="0.3">
      <c r="A7406" s="12">
        <v>47</v>
      </c>
      <c r="B7406" s="14">
        <v>177</v>
      </c>
      <c r="C7406" s="12" t="s">
        <v>7517</v>
      </c>
      <c r="E7406" t="str">
        <f t="shared" si="115"/>
        <v>177-URONES DE CASTROPONCE</v>
      </c>
    </row>
    <row r="7407" spans="1:5" x14ac:dyDescent="0.3">
      <c r="A7407" s="12">
        <v>47</v>
      </c>
      <c r="B7407" s="14">
        <v>178</v>
      </c>
      <c r="C7407" s="12" t="s">
        <v>7518</v>
      </c>
      <c r="E7407" t="str">
        <f t="shared" si="115"/>
        <v>178-URUEÑA</v>
      </c>
    </row>
    <row r="7408" spans="1:5" x14ac:dyDescent="0.3">
      <c r="A7408" s="12">
        <v>47</v>
      </c>
      <c r="B7408" s="14">
        <v>179</v>
      </c>
      <c r="C7408" s="12" t="s">
        <v>7519</v>
      </c>
      <c r="E7408" t="str">
        <f t="shared" si="115"/>
        <v>179-VALBUENA DE DUERO</v>
      </c>
    </row>
    <row r="7409" spans="1:5" x14ac:dyDescent="0.3">
      <c r="A7409" s="12">
        <v>47</v>
      </c>
      <c r="B7409" s="14">
        <v>180</v>
      </c>
      <c r="C7409" s="12" t="s">
        <v>7520</v>
      </c>
      <c r="E7409" t="str">
        <f t="shared" si="115"/>
        <v>180-VALDEARCOS DE LA VEGA</v>
      </c>
    </row>
    <row r="7410" spans="1:5" x14ac:dyDescent="0.3">
      <c r="A7410" s="12">
        <v>47</v>
      </c>
      <c r="B7410" s="14">
        <v>181</v>
      </c>
      <c r="C7410" s="12" t="s">
        <v>7521</v>
      </c>
      <c r="E7410" t="str">
        <f t="shared" si="115"/>
        <v>181-VALDENEBRO DE LOS VALLES</v>
      </c>
    </row>
    <row r="7411" spans="1:5" x14ac:dyDescent="0.3">
      <c r="A7411" s="12">
        <v>47</v>
      </c>
      <c r="B7411" s="14">
        <v>182</v>
      </c>
      <c r="C7411" s="12" t="s">
        <v>7522</v>
      </c>
      <c r="E7411" t="str">
        <f t="shared" si="115"/>
        <v>182-VALDESTILLAS</v>
      </c>
    </row>
    <row r="7412" spans="1:5" x14ac:dyDescent="0.3">
      <c r="A7412" s="12">
        <v>47</v>
      </c>
      <c r="B7412" s="14">
        <v>183</v>
      </c>
      <c r="C7412" s="12" t="s">
        <v>7523</v>
      </c>
      <c r="E7412" t="str">
        <f t="shared" si="115"/>
        <v>183-VALDUNQUILLO</v>
      </c>
    </row>
    <row r="7413" spans="1:5" x14ac:dyDescent="0.3">
      <c r="A7413" s="12">
        <v>47</v>
      </c>
      <c r="B7413" s="14">
        <v>184</v>
      </c>
      <c r="C7413" s="12" t="s">
        <v>7524</v>
      </c>
      <c r="E7413" t="str">
        <f t="shared" si="115"/>
        <v>184-VALORIA LA BUENA</v>
      </c>
    </row>
    <row r="7414" spans="1:5" x14ac:dyDescent="0.3">
      <c r="A7414" s="12">
        <v>47</v>
      </c>
      <c r="B7414" s="14">
        <v>185</v>
      </c>
      <c r="C7414" s="12" t="s">
        <v>7525</v>
      </c>
      <c r="E7414" t="str">
        <f t="shared" si="115"/>
        <v>185-VALVERDE DE CAMPOS</v>
      </c>
    </row>
    <row r="7415" spans="1:5" x14ac:dyDescent="0.3">
      <c r="A7415" s="12">
        <v>47</v>
      </c>
      <c r="B7415" s="14">
        <v>186</v>
      </c>
      <c r="C7415" s="12" t="s">
        <v>154</v>
      </c>
      <c r="E7415" t="str">
        <f t="shared" si="115"/>
        <v>186-VALLADOLID</v>
      </c>
    </row>
    <row r="7416" spans="1:5" x14ac:dyDescent="0.3">
      <c r="A7416" s="12">
        <v>47</v>
      </c>
      <c r="B7416" s="14">
        <v>187</v>
      </c>
      <c r="C7416" s="12" t="s">
        <v>7526</v>
      </c>
      <c r="E7416" t="str">
        <f t="shared" si="115"/>
        <v>187-VEGA DE RUIPONCE</v>
      </c>
    </row>
    <row r="7417" spans="1:5" x14ac:dyDescent="0.3">
      <c r="A7417" s="12">
        <v>47</v>
      </c>
      <c r="B7417" s="14">
        <v>188</v>
      </c>
      <c r="C7417" s="12" t="s">
        <v>7527</v>
      </c>
      <c r="E7417" t="str">
        <f t="shared" si="115"/>
        <v>188-VEGA DE VALDETRONCO</v>
      </c>
    </row>
    <row r="7418" spans="1:5" x14ac:dyDescent="0.3">
      <c r="A7418" s="12">
        <v>47</v>
      </c>
      <c r="B7418" s="14">
        <v>189</v>
      </c>
      <c r="C7418" s="12" t="s">
        <v>7528</v>
      </c>
      <c r="E7418" t="str">
        <f t="shared" si="115"/>
        <v>189-VELASCALVARO</v>
      </c>
    </row>
    <row r="7419" spans="1:5" x14ac:dyDescent="0.3">
      <c r="A7419" s="12">
        <v>47</v>
      </c>
      <c r="B7419" s="14">
        <v>190</v>
      </c>
      <c r="C7419" s="12" t="s">
        <v>7529</v>
      </c>
      <c r="E7419" t="str">
        <f t="shared" si="115"/>
        <v>190-VELILLA</v>
      </c>
    </row>
    <row r="7420" spans="1:5" x14ac:dyDescent="0.3">
      <c r="A7420" s="12">
        <v>47</v>
      </c>
      <c r="B7420" s="14">
        <v>191</v>
      </c>
      <c r="C7420" s="12" t="s">
        <v>7530</v>
      </c>
      <c r="E7420" t="str">
        <f t="shared" si="115"/>
        <v>191-VELLIZA</v>
      </c>
    </row>
    <row r="7421" spans="1:5" x14ac:dyDescent="0.3">
      <c r="A7421" s="12">
        <v>47</v>
      </c>
      <c r="B7421" s="14">
        <v>192</v>
      </c>
      <c r="C7421" s="12" t="s">
        <v>7531</v>
      </c>
      <c r="E7421" t="str">
        <f t="shared" si="115"/>
        <v>192-VENTOSA DE LA CUESTA</v>
      </c>
    </row>
    <row r="7422" spans="1:5" x14ac:dyDescent="0.3">
      <c r="A7422" s="12">
        <v>47</v>
      </c>
      <c r="B7422" s="14">
        <v>193</v>
      </c>
      <c r="C7422" s="12" t="s">
        <v>7532</v>
      </c>
      <c r="E7422" t="str">
        <f t="shared" si="115"/>
        <v>193-VIANA DE CEGA</v>
      </c>
    </row>
    <row r="7423" spans="1:5" x14ac:dyDescent="0.3">
      <c r="A7423" s="12">
        <v>47</v>
      </c>
      <c r="B7423" s="14">
        <v>194</v>
      </c>
      <c r="C7423" s="12" t="s">
        <v>7533</v>
      </c>
      <c r="E7423" t="str">
        <f t="shared" si="115"/>
        <v>194-VILORIA</v>
      </c>
    </row>
    <row r="7424" spans="1:5" x14ac:dyDescent="0.3">
      <c r="A7424" s="12">
        <v>47</v>
      </c>
      <c r="B7424" s="14">
        <v>195</v>
      </c>
      <c r="C7424" s="12" t="s">
        <v>7534</v>
      </c>
      <c r="E7424" t="str">
        <f t="shared" si="115"/>
        <v>195-VILLABAÑEZ</v>
      </c>
    </row>
    <row r="7425" spans="1:5" x14ac:dyDescent="0.3">
      <c r="A7425" s="12">
        <v>47</v>
      </c>
      <c r="B7425" s="14">
        <v>196</v>
      </c>
      <c r="C7425" s="12" t="s">
        <v>7535</v>
      </c>
      <c r="E7425" t="str">
        <f t="shared" si="115"/>
        <v>196-VILLABARUZ DE CAMPOS</v>
      </c>
    </row>
    <row r="7426" spans="1:5" x14ac:dyDescent="0.3">
      <c r="A7426" s="12">
        <v>47</v>
      </c>
      <c r="B7426" s="14">
        <v>197</v>
      </c>
      <c r="C7426" s="12" t="s">
        <v>7536</v>
      </c>
      <c r="E7426" t="str">
        <f t="shared" si="115"/>
        <v>197-VILLABRAGIMA</v>
      </c>
    </row>
    <row r="7427" spans="1:5" x14ac:dyDescent="0.3">
      <c r="A7427" s="12">
        <v>47</v>
      </c>
      <c r="B7427" s="14">
        <v>198</v>
      </c>
      <c r="C7427" s="12" t="s">
        <v>7537</v>
      </c>
      <c r="E7427" t="str">
        <f t="shared" ref="E7427:E7490" si="116">CONCATENATE(B7427,"-",C7427)</f>
        <v>198-VILLACARRALON</v>
      </c>
    </row>
    <row r="7428" spans="1:5" x14ac:dyDescent="0.3">
      <c r="A7428" s="12">
        <v>47</v>
      </c>
      <c r="B7428" s="14">
        <v>199</v>
      </c>
      <c r="C7428" s="12" t="s">
        <v>7538</v>
      </c>
      <c r="E7428" t="str">
        <f t="shared" si="116"/>
        <v>199-VILLACID DE CAMPOS</v>
      </c>
    </row>
    <row r="7429" spans="1:5" x14ac:dyDescent="0.3">
      <c r="A7429" s="12">
        <v>47</v>
      </c>
      <c r="B7429" s="14">
        <v>200</v>
      </c>
      <c r="C7429" s="12" t="s">
        <v>7539</v>
      </c>
      <c r="E7429" t="str">
        <f t="shared" si="116"/>
        <v>200-VILLACO</v>
      </c>
    </row>
    <row r="7430" spans="1:5" x14ac:dyDescent="0.3">
      <c r="A7430" s="12">
        <v>47</v>
      </c>
      <c r="B7430" s="14">
        <v>203</v>
      </c>
      <c r="C7430" s="12" t="s">
        <v>7540</v>
      </c>
      <c r="E7430" t="str">
        <f t="shared" si="116"/>
        <v>203-VILLAFRADES DE CAMPOS</v>
      </c>
    </row>
    <row r="7431" spans="1:5" x14ac:dyDescent="0.3">
      <c r="A7431" s="12">
        <v>47</v>
      </c>
      <c r="B7431" s="14">
        <v>204</v>
      </c>
      <c r="C7431" s="12" t="s">
        <v>7541</v>
      </c>
      <c r="E7431" t="str">
        <f t="shared" si="116"/>
        <v>204-VILLAFRANCA DE DUERO</v>
      </c>
    </row>
    <row r="7432" spans="1:5" x14ac:dyDescent="0.3">
      <c r="A7432" s="12">
        <v>47</v>
      </c>
      <c r="B7432" s="14">
        <v>205</v>
      </c>
      <c r="C7432" s="12" t="s">
        <v>7542</v>
      </c>
      <c r="E7432" t="str">
        <f t="shared" si="116"/>
        <v>205-VILLAFRECHOS</v>
      </c>
    </row>
    <row r="7433" spans="1:5" x14ac:dyDescent="0.3">
      <c r="A7433" s="12">
        <v>47</v>
      </c>
      <c r="B7433" s="14">
        <v>206</v>
      </c>
      <c r="C7433" s="12" t="s">
        <v>7543</v>
      </c>
      <c r="E7433" t="str">
        <f t="shared" si="116"/>
        <v>206-VILLAFUERTE</v>
      </c>
    </row>
    <row r="7434" spans="1:5" x14ac:dyDescent="0.3">
      <c r="A7434" s="12">
        <v>47</v>
      </c>
      <c r="B7434" s="14">
        <v>207</v>
      </c>
      <c r="C7434" s="12" t="s">
        <v>7544</v>
      </c>
      <c r="E7434" t="str">
        <f t="shared" si="116"/>
        <v>207-VILLAGARCIA DE CAMPOS</v>
      </c>
    </row>
    <row r="7435" spans="1:5" x14ac:dyDescent="0.3">
      <c r="A7435" s="12">
        <v>47</v>
      </c>
      <c r="B7435" s="14">
        <v>208</v>
      </c>
      <c r="C7435" s="12" t="s">
        <v>7545</v>
      </c>
      <c r="E7435" t="str">
        <f t="shared" si="116"/>
        <v>208-VILLAGOMEZ LA NUEVA</v>
      </c>
    </row>
    <row r="7436" spans="1:5" x14ac:dyDescent="0.3">
      <c r="A7436" s="12">
        <v>47</v>
      </c>
      <c r="B7436" s="14">
        <v>209</v>
      </c>
      <c r="C7436" s="12" t="s">
        <v>7546</v>
      </c>
      <c r="E7436" t="str">
        <f t="shared" si="116"/>
        <v>209-VILLALAN DE CAMPOS</v>
      </c>
    </row>
    <row r="7437" spans="1:5" x14ac:dyDescent="0.3">
      <c r="A7437" s="12">
        <v>47</v>
      </c>
      <c r="B7437" s="14">
        <v>210</v>
      </c>
      <c r="C7437" s="12" t="s">
        <v>7547</v>
      </c>
      <c r="E7437" t="str">
        <f t="shared" si="116"/>
        <v>210-VILLALAR DE LOS COMUNEROS</v>
      </c>
    </row>
    <row r="7438" spans="1:5" x14ac:dyDescent="0.3">
      <c r="A7438" s="12">
        <v>47</v>
      </c>
      <c r="B7438" s="14">
        <v>211</v>
      </c>
      <c r="C7438" s="12" t="s">
        <v>7548</v>
      </c>
      <c r="E7438" t="str">
        <f t="shared" si="116"/>
        <v>211-VILLALBA DE LA LOMA</v>
      </c>
    </row>
    <row r="7439" spans="1:5" x14ac:dyDescent="0.3">
      <c r="A7439" s="12">
        <v>47</v>
      </c>
      <c r="B7439" s="14">
        <v>212</v>
      </c>
      <c r="C7439" s="12" t="s">
        <v>7549</v>
      </c>
      <c r="E7439" t="str">
        <f t="shared" si="116"/>
        <v>212-VILLALBA DE LOS ALCORES</v>
      </c>
    </row>
    <row r="7440" spans="1:5" x14ac:dyDescent="0.3">
      <c r="A7440" s="12">
        <v>47</v>
      </c>
      <c r="B7440" s="14">
        <v>213</v>
      </c>
      <c r="C7440" s="12" t="s">
        <v>7550</v>
      </c>
      <c r="E7440" t="str">
        <f t="shared" si="116"/>
        <v>213-VILLALBARBA</v>
      </c>
    </row>
    <row r="7441" spans="1:5" x14ac:dyDescent="0.3">
      <c r="A7441" s="12">
        <v>47</v>
      </c>
      <c r="B7441" s="14">
        <v>214</v>
      </c>
      <c r="C7441" s="12" t="s">
        <v>7551</v>
      </c>
      <c r="E7441" t="str">
        <f t="shared" si="116"/>
        <v>214-VILLALON DE CAMPOS</v>
      </c>
    </row>
    <row r="7442" spans="1:5" x14ac:dyDescent="0.3">
      <c r="A7442" s="12">
        <v>47</v>
      </c>
      <c r="B7442" s="14">
        <v>215</v>
      </c>
      <c r="C7442" s="12" t="s">
        <v>7552</v>
      </c>
      <c r="E7442" t="str">
        <f t="shared" si="116"/>
        <v>215-VILLAMURIEL DE CAMPOS</v>
      </c>
    </row>
    <row r="7443" spans="1:5" x14ac:dyDescent="0.3">
      <c r="A7443" s="12">
        <v>47</v>
      </c>
      <c r="B7443" s="14">
        <v>216</v>
      </c>
      <c r="C7443" s="12" t="s">
        <v>7553</v>
      </c>
      <c r="E7443" t="str">
        <f t="shared" si="116"/>
        <v>216-VILLAN DE TORDESILLAS</v>
      </c>
    </row>
    <row r="7444" spans="1:5" x14ac:dyDescent="0.3">
      <c r="A7444" s="12">
        <v>47</v>
      </c>
      <c r="B7444" s="14">
        <v>217</v>
      </c>
      <c r="C7444" s="12" t="s">
        <v>7554</v>
      </c>
      <c r="E7444" t="str">
        <f t="shared" si="116"/>
        <v>217-VILLANUBLA</v>
      </c>
    </row>
    <row r="7445" spans="1:5" x14ac:dyDescent="0.3">
      <c r="A7445" s="12">
        <v>47</v>
      </c>
      <c r="B7445" s="14">
        <v>218</v>
      </c>
      <c r="C7445" s="12" t="s">
        <v>7555</v>
      </c>
      <c r="E7445" t="str">
        <f t="shared" si="116"/>
        <v>218-VILLANUEVA DE DUERO</v>
      </c>
    </row>
    <row r="7446" spans="1:5" x14ac:dyDescent="0.3">
      <c r="A7446" s="12">
        <v>47</v>
      </c>
      <c r="B7446" s="14">
        <v>219</v>
      </c>
      <c r="C7446" s="12" t="s">
        <v>7556</v>
      </c>
      <c r="E7446" t="str">
        <f t="shared" si="116"/>
        <v>219-VILLANUEVA DE LA CONDESA</v>
      </c>
    </row>
    <row r="7447" spans="1:5" x14ac:dyDescent="0.3">
      <c r="A7447" s="12">
        <v>47</v>
      </c>
      <c r="B7447" s="14">
        <v>220</v>
      </c>
      <c r="C7447" s="12" t="s">
        <v>7557</v>
      </c>
      <c r="E7447" t="str">
        <f t="shared" si="116"/>
        <v>220-VILLANUEVA DE LOS CABALLEROS</v>
      </c>
    </row>
    <row r="7448" spans="1:5" x14ac:dyDescent="0.3">
      <c r="A7448" s="12">
        <v>47</v>
      </c>
      <c r="B7448" s="14">
        <v>221</v>
      </c>
      <c r="C7448" s="12" t="s">
        <v>2185</v>
      </c>
      <c r="E7448" t="str">
        <f t="shared" si="116"/>
        <v>221-VILLANUEVA DE LOS INFANTES</v>
      </c>
    </row>
    <row r="7449" spans="1:5" x14ac:dyDescent="0.3">
      <c r="A7449" s="12">
        <v>47</v>
      </c>
      <c r="B7449" s="14">
        <v>222</v>
      </c>
      <c r="C7449" s="12" t="s">
        <v>7558</v>
      </c>
      <c r="E7449" t="str">
        <f t="shared" si="116"/>
        <v>222-VILLANUEVA DE SAN MANCIO</v>
      </c>
    </row>
    <row r="7450" spans="1:5" x14ac:dyDescent="0.3">
      <c r="A7450" s="12">
        <v>47</v>
      </c>
      <c r="B7450" s="14">
        <v>223</v>
      </c>
      <c r="C7450" s="12" t="s">
        <v>7559</v>
      </c>
      <c r="E7450" t="str">
        <f t="shared" si="116"/>
        <v>223-VILLARDEFRADES</v>
      </c>
    </row>
    <row r="7451" spans="1:5" x14ac:dyDescent="0.3">
      <c r="A7451" s="12">
        <v>47</v>
      </c>
      <c r="B7451" s="14">
        <v>224</v>
      </c>
      <c r="C7451" s="12" t="s">
        <v>7560</v>
      </c>
      <c r="E7451" t="str">
        <f t="shared" si="116"/>
        <v>224-VILLARMENTERO DE ESGUEVA</v>
      </c>
    </row>
    <row r="7452" spans="1:5" x14ac:dyDescent="0.3">
      <c r="A7452" s="12">
        <v>47</v>
      </c>
      <c r="B7452" s="14">
        <v>225</v>
      </c>
      <c r="C7452" s="12" t="s">
        <v>7561</v>
      </c>
      <c r="E7452" t="str">
        <f t="shared" si="116"/>
        <v>225-VILLASEXMIR</v>
      </c>
    </row>
    <row r="7453" spans="1:5" x14ac:dyDescent="0.3">
      <c r="A7453" s="12">
        <v>47</v>
      </c>
      <c r="B7453" s="14">
        <v>226</v>
      </c>
      <c r="C7453" s="12" t="s">
        <v>7562</v>
      </c>
      <c r="E7453" t="str">
        <f t="shared" si="116"/>
        <v>226-VILLAVAQUERIN</v>
      </c>
    </row>
    <row r="7454" spans="1:5" x14ac:dyDescent="0.3">
      <c r="A7454" s="12">
        <v>47</v>
      </c>
      <c r="B7454" s="14">
        <v>227</v>
      </c>
      <c r="C7454" s="12" t="s">
        <v>7563</v>
      </c>
      <c r="E7454" t="str">
        <f t="shared" si="116"/>
        <v>227-VILLAVELLID</v>
      </c>
    </row>
    <row r="7455" spans="1:5" x14ac:dyDescent="0.3">
      <c r="A7455" s="12">
        <v>47</v>
      </c>
      <c r="B7455" s="14">
        <v>228</v>
      </c>
      <c r="C7455" s="12" t="s">
        <v>7564</v>
      </c>
      <c r="E7455" t="str">
        <f t="shared" si="116"/>
        <v>228-VILLAVERDE DE MEDINA</v>
      </c>
    </row>
    <row r="7456" spans="1:5" x14ac:dyDescent="0.3">
      <c r="A7456" s="12">
        <v>47</v>
      </c>
      <c r="B7456" s="14">
        <v>229</v>
      </c>
      <c r="C7456" s="12" t="s">
        <v>7565</v>
      </c>
      <c r="E7456" t="str">
        <f t="shared" si="116"/>
        <v>229-VILLAVICENCIO DE LOS CABALLEROS</v>
      </c>
    </row>
    <row r="7457" spans="1:5" x14ac:dyDescent="0.3">
      <c r="A7457" s="12">
        <v>47</v>
      </c>
      <c r="B7457" s="14">
        <v>230</v>
      </c>
      <c r="C7457" s="12" t="s">
        <v>7566</v>
      </c>
      <c r="E7457" t="str">
        <f t="shared" si="116"/>
        <v>230-WAMBA</v>
      </c>
    </row>
    <row r="7458" spans="1:5" x14ac:dyDescent="0.3">
      <c r="A7458" s="12">
        <v>47</v>
      </c>
      <c r="B7458" s="14">
        <v>231</v>
      </c>
      <c r="C7458" s="12" t="s">
        <v>7567</v>
      </c>
      <c r="E7458" t="str">
        <f t="shared" si="116"/>
        <v>231-ZARATAN</v>
      </c>
    </row>
    <row r="7459" spans="1:5" x14ac:dyDescent="0.3">
      <c r="A7459" s="12">
        <v>47</v>
      </c>
      <c r="B7459" s="14">
        <v>232</v>
      </c>
      <c r="C7459" s="12" t="s">
        <v>7568</v>
      </c>
      <c r="E7459" t="str">
        <f t="shared" si="116"/>
        <v>232-ZARZA, LA</v>
      </c>
    </row>
    <row r="7460" spans="1:5" x14ac:dyDescent="0.3">
      <c r="A7460" s="12">
        <v>48</v>
      </c>
      <c r="B7460" s="14">
        <v>1</v>
      </c>
      <c r="C7460" s="12" t="s">
        <v>7569</v>
      </c>
      <c r="E7460" t="str">
        <f t="shared" si="116"/>
        <v>1-ABADIÑO</v>
      </c>
    </row>
    <row r="7461" spans="1:5" x14ac:dyDescent="0.3">
      <c r="A7461" s="12">
        <v>48</v>
      </c>
      <c r="B7461" s="14">
        <v>2</v>
      </c>
      <c r="C7461" s="12" t="s">
        <v>7570</v>
      </c>
      <c r="E7461" t="str">
        <f t="shared" si="116"/>
        <v>2-ABANTO Y CIERVANA-ABANTO ZIERBENA</v>
      </c>
    </row>
    <row r="7462" spans="1:5" x14ac:dyDescent="0.3">
      <c r="A7462" s="12">
        <v>48</v>
      </c>
      <c r="B7462" s="14">
        <v>3</v>
      </c>
      <c r="C7462" s="12" t="s">
        <v>7571</v>
      </c>
      <c r="E7462" t="str">
        <f t="shared" si="116"/>
        <v>3-AMOREBIETA-ETXANO</v>
      </c>
    </row>
    <row r="7463" spans="1:5" x14ac:dyDescent="0.3">
      <c r="A7463" s="12">
        <v>48</v>
      </c>
      <c r="B7463" s="14">
        <v>4</v>
      </c>
      <c r="C7463" s="12" t="s">
        <v>7572</v>
      </c>
      <c r="E7463" t="str">
        <f t="shared" si="116"/>
        <v>4-AMOROTO</v>
      </c>
    </row>
    <row r="7464" spans="1:5" x14ac:dyDescent="0.3">
      <c r="A7464" s="12">
        <v>48</v>
      </c>
      <c r="B7464" s="14">
        <v>5</v>
      </c>
      <c r="C7464" s="12" t="s">
        <v>7573</v>
      </c>
      <c r="E7464" t="str">
        <f t="shared" si="116"/>
        <v>5-ARAKALDO</v>
      </c>
    </row>
    <row r="7465" spans="1:5" x14ac:dyDescent="0.3">
      <c r="A7465" s="12">
        <v>48</v>
      </c>
      <c r="B7465" s="14">
        <v>6</v>
      </c>
      <c r="C7465" s="12" t="s">
        <v>7574</v>
      </c>
      <c r="E7465" t="str">
        <f t="shared" si="116"/>
        <v>6-ARANTZAZU</v>
      </c>
    </row>
    <row r="7466" spans="1:5" x14ac:dyDescent="0.3">
      <c r="A7466" s="12">
        <v>48</v>
      </c>
      <c r="B7466" s="14">
        <v>7</v>
      </c>
      <c r="C7466" s="12" t="s">
        <v>7575</v>
      </c>
      <c r="E7466" t="str">
        <f t="shared" si="116"/>
        <v>7-MUNITIBAR-ARBATZEGI GERRIKAITZ</v>
      </c>
    </row>
    <row r="7467" spans="1:5" x14ac:dyDescent="0.3">
      <c r="A7467" s="12">
        <v>48</v>
      </c>
      <c r="B7467" s="14">
        <v>8</v>
      </c>
      <c r="C7467" s="12" t="s">
        <v>7576</v>
      </c>
      <c r="E7467" t="str">
        <f t="shared" si="116"/>
        <v>8-ARCENTALES</v>
      </c>
    </row>
    <row r="7468" spans="1:5" x14ac:dyDescent="0.3">
      <c r="A7468" s="12">
        <v>48</v>
      </c>
      <c r="B7468" s="14">
        <v>9</v>
      </c>
      <c r="C7468" s="12" t="s">
        <v>7577</v>
      </c>
      <c r="E7468" t="str">
        <f t="shared" si="116"/>
        <v>9-ARRANKUDIAGA</v>
      </c>
    </row>
    <row r="7469" spans="1:5" x14ac:dyDescent="0.3">
      <c r="A7469" s="12">
        <v>48</v>
      </c>
      <c r="B7469" s="14">
        <v>10</v>
      </c>
      <c r="C7469" s="12" t="s">
        <v>7578</v>
      </c>
      <c r="E7469" t="str">
        <f t="shared" si="116"/>
        <v>10-ARRIETA</v>
      </c>
    </row>
    <row r="7470" spans="1:5" x14ac:dyDescent="0.3">
      <c r="A7470" s="12">
        <v>48</v>
      </c>
      <c r="B7470" s="14">
        <v>11</v>
      </c>
      <c r="C7470" s="12" t="s">
        <v>7579</v>
      </c>
      <c r="E7470" t="str">
        <f t="shared" si="116"/>
        <v>11-ARRIGORRIAGA</v>
      </c>
    </row>
    <row r="7471" spans="1:5" x14ac:dyDescent="0.3">
      <c r="A7471" s="12">
        <v>48</v>
      </c>
      <c r="B7471" s="14">
        <v>12</v>
      </c>
      <c r="C7471" s="12" t="s">
        <v>7580</v>
      </c>
      <c r="E7471" t="str">
        <f t="shared" si="116"/>
        <v>12-BAKIO</v>
      </c>
    </row>
    <row r="7472" spans="1:5" x14ac:dyDescent="0.3">
      <c r="A7472" s="12">
        <v>48</v>
      </c>
      <c r="B7472" s="14">
        <v>13</v>
      </c>
      <c r="C7472" s="12" t="s">
        <v>7581</v>
      </c>
      <c r="E7472" t="str">
        <f t="shared" si="116"/>
        <v>13-BARAKALDO</v>
      </c>
    </row>
    <row r="7473" spans="1:5" x14ac:dyDescent="0.3">
      <c r="A7473" s="12">
        <v>48</v>
      </c>
      <c r="B7473" s="14">
        <v>14</v>
      </c>
      <c r="C7473" s="12" t="s">
        <v>7582</v>
      </c>
      <c r="E7473" t="str">
        <f t="shared" si="116"/>
        <v>14-BARRIKA</v>
      </c>
    </row>
    <row r="7474" spans="1:5" x14ac:dyDescent="0.3">
      <c r="A7474" s="12">
        <v>48</v>
      </c>
      <c r="B7474" s="14">
        <v>15</v>
      </c>
      <c r="C7474" s="12" t="s">
        <v>7583</v>
      </c>
      <c r="E7474" t="str">
        <f t="shared" si="116"/>
        <v>15-BASAURI</v>
      </c>
    </row>
    <row r="7475" spans="1:5" x14ac:dyDescent="0.3">
      <c r="A7475" s="12">
        <v>48</v>
      </c>
      <c r="B7475" s="14">
        <v>16</v>
      </c>
      <c r="C7475" s="12" t="s">
        <v>7584</v>
      </c>
      <c r="E7475" t="str">
        <f t="shared" si="116"/>
        <v>16-BERANGO</v>
      </c>
    </row>
    <row r="7476" spans="1:5" x14ac:dyDescent="0.3">
      <c r="A7476" s="12">
        <v>48</v>
      </c>
      <c r="B7476" s="14">
        <v>17</v>
      </c>
      <c r="C7476" s="12" t="s">
        <v>7585</v>
      </c>
      <c r="E7476" t="str">
        <f t="shared" si="116"/>
        <v>17-BERMEO</v>
      </c>
    </row>
    <row r="7477" spans="1:5" x14ac:dyDescent="0.3">
      <c r="A7477" s="12">
        <v>48</v>
      </c>
      <c r="B7477" s="14">
        <v>18</v>
      </c>
      <c r="C7477" s="12" t="s">
        <v>7586</v>
      </c>
      <c r="E7477" t="str">
        <f t="shared" si="116"/>
        <v>18-BERRIATUA</v>
      </c>
    </row>
    <row r="7478" spans="1:5" x14ac:dyDescent="0.3">
      <c r="A7478" s="12">
        <v>48</v>
      </c>
      <c r="B7478" s="14">
        <v>19</v>
      </c>
      <c r="C7478" s="12" t="s">
        <v>7587</v>
      </c>
      <c r="E7478" t="str">
        <f t="shared" si="116"/>
        <v>19-BERRIZ</v>
      </c>
    </row>
    <row r="7479" spans="1:5" x14ac:dyDescent="0.3">
      <c r="A7479" s="12">
        <v>48</v>
      </c>
      <c r="B7479" s="14">
        <v>20</v>
      </c>
      <c r="C7479" s="12" t="s">
        <v>7588</v>
      </c>
      <c r="E7479" t="str">
        <f t="shared" si="116"/>
        <v>20-BILBAO</v>
      </c>
    </row>
    <row r="7480" spans="1:5" x14ac:dyDescent="0.3">
      <c r="A7480" s="12">
        <v>48</v>
      </c>
      <c r="B7480" s="14">
        <v>21</v>
      </c>
      <c r="C7480" s="12" t="s">
        <v>7589</v>
      </c>
      <c r="E7480" t="str">
        <f t="shared" si="116"/>
        <v>21-BUSTURIA</v>
      </c>
    </row>
    <row r="7481" spans="1:5" x14ac:dyDescent="0.3">
      <c r="A7481" s="12">
        <v>48</v>
      </c>
      <c r="B7481" s="14">
        <v>22</v>
      </c>
      <c r="C7481" s="12" t="s">
        <v>7590</v>
      </c>
      <c r="E7481" t="str">
        <f t="shared" si="116"/>
        <v>22-KARRANTZA HARANA/VALLE DE CARRANZA</v>
      </c>
    </row>
    <row r="7482" spans="1:5" x14ac:dyDescent="0.3">
      <c r="A7482" s="12">
        <v>48</v>
      </c>
      <c r="B7482" s="14">
        <v>23</v>
      </c>
      <c r="C7482" s="12" t="s">
        <v>7591</v>
      </c>
      <c r="E7482" t="str">
        <f t="shared" si="116"/>
        <v>23-ARTEA</v>
      </c>
    </row>
    <row r="7483" spans="1:5" x14ac:dyDescent="0.3">
      <c r="A7483" s="12">
        <v>48</v>
      </c>
      <c r="B7483" s="14">
        <v>24</v>
      </c>
      <c r="C7483" s="12" t="s">
        <v>7592</v>
      </c>
      <c r="E7483" t="str">
        <f t="shared" si="116"/>
        <v>24-ZEANURI</v>
      </c>
    </row>
    <row r="7484" spans="1:5" x14ac:dyDescent="0.3">
      <c r="A7484" s="12">
        <v>48</v>
      </c>
      <c r="B7484" s="14">
        <v>25</v>
      </c>
      <c r="C7484" s="12" t="s">
        <v>7593</v>
      </c>
      <c r="E7484" t="str">
        <f t="shared" si="116"/>
        <v>25-ZEBERIO</v>
      </c>
    </row>
    <row r="7485" spans="1:5" x14ac:dyDescent="0.3">
      <c r="A7485" s="12">
        <v>48</v>
      </c>
      <c r="B7485" s="14">
        <v>26</v>
      </c>
      <c r="C7485" s="12" t="s">
        <v>7594</v>
      </c>
      <c r="E7485" t="str">
        <f t="shared" si="116"/>
        <v>26-DIMA</v>
      </c>
    </row>
    <row r="7486" spans="1:5" x14ac:dyDescent="0.3">
      <c r="A7486" s="12">
        <v>48</v>
      </c>
      <c r="B7486" s="14">
        <v>27</v>
      </c>
      <c r="C7486" s="12" t="s">
        <v>7595</v>
      </c>
      <c r="E7486" t="str">
        <f t="shared" si="116"/>
        <v>27-DURANGO</v>
      </c>
    </row>
    <row r="7487" spans="1:5" x14ac:dyDescent="0.3">
      <c r="A7487" s="12">
        <v>48</v>
      </c>
      <c r="B7487" s="14">
        <v>28</v>
      </c>
      <c r="C7487" s="12" t="s">
        <v>7596</v>
      </c>
      <c r="E7487" t="str">
        <f t="shared" si="116"/>
        <v>28-EA</v>
      </c>
    </row>
    <row r="7488" spans="1:5" x14ac:dyDescent="0.3">
      <c r="A7488" s="12">
        <v>48</v>
      </c>
      <c r="B7488" s="14">
        <v>29</v>
      </c>
      <c r="C7488" s="12" t="s">
        <v>7597</v>
      </c>
      <c r="E7488" t="str">
        <f t="shared" si="116"/>
        <v>29-ETXEBARRI, ANTEIGLESIA DE SAN ESTEBAN-ET</v>
      </c>
    </row>
    <row r="7489" spans="1:5" x14ac:dyDescent="0.3">
      <c r="A7489" s="12">
        <v>48</v>
      </c>
      <c r="B7489" s="14">
        <v>30</v>
      </c>
      <c r="C7489" s="12" t="s">
        <v>7598</v>
      </c>
      <c r="E7489" t="str">
        <f t="shared" si="116"/>
        <v>30-ETXEBARRIA</v>
      </c>
    </row>
    <row r="7490" spans="1:5" x14ac:dyDescent="0.3">
      <c r="A7490" s="12">
        <v>48</v>
      </c>
      <c r="B7490" s="14">
        <v>31</v>
      </c>
      <c r="C7490" s="12" t="s">
        <v>7599</v>
      </c>
      <c r="E7490" t="str">
        <f t="shared" si="116"/>
        <v>31-ELANTXOBE</v>
      </c>
    </row>
    <row r="7491" spans="1:5" x14ac:dyDescent="0.3">
      <c r="A7491" s="12">
        <v>48</v>
      </c>
      <c r="B7491" s="14">
        <v>32</v>
      </c>
      <c r="C7491" s="12" t="s">
        <v>7600</v>
      </c>
      <c r="E7491" t="str">
        <f t="shared" ref="E7491:E7554" si="117">CONCATENATE(B7491,"-",C7491)</f>
        <v>32-ELORRIO</v>
      </c>
    </row>
    <row r="7492" spans="1:5" x14ac:dyDescent="0.3">
      <c r="A7492" s="12">
        <v>48</v>
      </c>
      <c r="B7492" s="14">
        <v>33</v>
      </c>
      <c r="C7492" s="12" t="s">
        <v>7601</v>
      </c>
      <c r="E7492" t="str">
        <f t="shared" si="117"/>
        <v>33-EREÑO</v>
      </c>
    </row>
    <row r="7493" spans="1:5" x14ac:dyDescent="0.3">
      <c r="A7493" s="12">
        <v>48</v>
      </c>
      <c r="B7493" s="14">
        <v>34</v>
      </c>
      <c r="C7493" s="12" t="s">
        <v>7602</v>
      </c>
      <c r="E7493" t="str">
        <f t="shared" si="117"/>
        <v>34-ERMUA</v>
      </c>
    </row>
    <row r="7494" spans="1:5" x14ac:dyDescent="0.3">
      <c r="A7494" s="12">
        <v>48</v>
      </c>
      <c r="B7494" s="14">
        <v>35</v>
      </c>
      <c r="C7494" s="12" t="s">
        <v>7603</v>
      </c>
      <c r="E7494" t="str">
        <f t="shared" si="117"/>
        <v>35-FRUIZ</v>
      </c>
    </row>
    <row r="7495" spans="1:5" x14ac:dyDescent="0.3">
      <c r="A7495" s="12">
        <v>48</v>
      </c>
      <c r="B7495" s="14">
        <v>36</v>
      </c>
      <c r="C7495" s="12" t="s">
        <v>7604</v>
      </c>
      <c r="E7495" t="str">
        <f t="shared" si="117"/>
        <v>36-GALDAKAO</v>
      </c>
    </row>
    <row r="7496" spans="1:5" x14ac:dyDescent="0.3">
      <c r="A7496" s="12">
        <v>48</v>
      </c>
      <c r="B7496" s="14">
        <v>37</v>
      </c>
      <c r="C7496" s="12" t="s">
        <v>7605</v>
      </c>
      <c r="E7496" t="str">
        <f t="shared" si="117"/>
        <v>37-GALDAMES</v>
      </c>
    </row>
    <row r="7497" spans="1:5" x14ac:dyDescent="0.3">
      <c r="A7497" s="12">
        <v>48</v>
      </c>
      <c r="B7497" s="14">
        <v>38</v>
      </c>
      <c r="C7497" s="12" t="s">
        <v>7606</v>
      </c>
      <c r="E7497" t="str">
        <f t="shared" si="117"/>
        <v>38-GAMIZ-FIKA</v>
      </c>
    </row>
    <row r="7498" spans="1:5" x14ac:dyDescent="0.3">
      <c r="A7498" s="12">
        <v>48</v>
      </c>
      <c r="B7498" s="14">
        <v>39</v>
      </c>
      <c r="C7498" s="12" t="s">
        <v>7607</v>
      </c>
      <c r="E7498" t="str">
        <f t="shared" si="117"/>
        <v>39-GARAY</v>
      </c>
    </row>
    <row r="7499" spans="1:5" x14ac:dyDescent="0.3">
      <c r="A7499" s="12">
        <v>48</v>
      </c>
      <c r="B7499" s="14">
        <v>40</v>
      </c>
      <c r="C7499" s="12" t="s">
        <v>7608</v>
      </c>
      <c r="E7499" t="str">
        <f t="shared" si="117"/>
        <v>40-GATIKA</v>
      </c>
    </row>
    <row r="7500" spans="1:5" x14ac:dyDescent="0.3">
      <c r="A7500" s="12">
        <v>48</v>
      </c>
      <c r="B7500" s="14">
        <v>41</v>
      </c>
      <c r="C7500" s="12" t="s">
        <v>7609</v>
      </c>
      <c r="E7500" t="str">
        <f t="shared" si="117"/>
        <v>41-GAUTEGIZ ARTEAGA</v>
      </c>
    </row>
    <row r="7501" spans="1:5" x14ac:dyDescent="0.3">
      <c r="A7501" s="12">
        <v>48</v>
      </c>
      <c r="B7501" s="14">
        <v>42</v>
      </c>
      <c r="C7501" s="12" t="s">
        <v>7610</v>
      </c>
      <c r="E7501" t="str">
        <f t="shared" si="117"/>
        <v>42-GORDEXOLA</v>
      </c>
    </row>
    <row r="7502" spans="1:5" x14ac:dyDescent="0.3">
      <c r="A7502" s="12">
        <v>48</v>
      </c>
      <c r="B7502" s="14">
        <v>43</v>
      </c>
      <c r="C7502" s="12" t="s">
        <v>7611</v>
      </c>
      <c r="E7502" t="str">
        <f t="shared" si="117"/>
        <v>43-GORLIZ</v>
      </c>
    </row>
    <row r="7503" spans="1:5" x14ac:dyDescent="0.3">
      <c r="A7503" s="12">
        <v>48</v>
      </c>
      <c r="B7503" s="14">
        <v>44</v>
      </c>
      <c r="C7503" s="12" t="s">
        <v>7612</v>
      </c>
      <c r="E7503" t="str">
        <f t="shared" si="117"/>
        <v>44-GETXO</v>
      </c>
    </row>
    <row r="7504" spans="1:5" x14ac:dyDescent="0.3">
      <c r="A7504" s="12">
        <v>48</v>
      </c>
      <c r="B7504" s="14">
        <v>45</v>
      </c>
      <c r="C7504" s="12" t="s">
        <v>7613</v>
      </c>
      <c r="E7504" t="str">
        <f t="shared" si="117"/>
        <v>45-G?ÑES</v>
      </c>
    </row>
    <row r="7505" spans="1:5" x14ac:dyDescent="0.3">
      <c r="A7505" s="12">
        <v>48</v>
      </c>
      <c r="B7505" s="14">
        <v>46</v>
      </c>
      <c r="C7505" s="12" t="s">
        <v>7614</v>
      </c>
      <c r="E7505" t="str">
        <f t="shared" si="117"/>
        <v>46-GERNIKA-LUMO</v>
      </c>
    </row>
    <row r="7506" spans="1:5" x14ac:dyDescent="0.3">
      <c r="A7506" s="12">
        <v>48</v>
      </c>
      <c r="B7506" s="14">
        <v>47</v>
      </c>
      <c r="C7506" s="12" t="s">
        <v>7615</v>
      </c>
      <c r="E7506" t="str">
        <f t="shared" si="117"/>
        <v>47-GIZABURUAGA</v>
      </c>
    </row>
    <row r="7507" spans="1:5" x14ac:dyDescent="0.3">
      <c r="A7507" s="12">
        <v>48</v>
      </c>
      <c r="B7507" s="14">
        <v>48</v>
      </c>
      <c r="C7507" s="12" t="s">
        <v>7616</v>
      </c>
      <c r="E7507" t="str">
        <f t="shared" si="117"/>
        <v>48-IBARRANGELU</v>
      </c>
    </row>
    <row r="7508" spans="1:5" x14ac:dyDescent="0.3">
      <c r="A7508" s="12">
        <v>48</v>
      </c>
      <c r="B7508" s="14">
        <v>49</v>
      </c>
      <c r="C7508" s="12" t="s">
        <v>7617</v>
      </c>
      <c r="E7508" t="str">
        <f t="shared" si="117"/>
        <v>49-ISPASTER</v>
      </c>
    </row>
    <row r="7509" spans="1:5" x14ac:dyDescent="0.3">
      <c r="A7509" s="12">
        <v>48</v>
      </c>
      <c r="B7509" s="14">
        <v>50</v>
      </c>
      <c r="C7509" s="12" t="s">
        <v>7618</v>
      </c>
      <c r="E7509" t="str">
        <f t="shared" si="117"/>
        <v>50-IZURTZA</v>
      </c>
    </row>
    <row r="7510" spans="1:5" x14ac:dyDescent="0.3">
      <c r="A7510" s="12">
        <v>48</v>
      </c>
      <c r="B7510" s="14">
        <v>51</v>
      </c>
      <c r="C7510" s="12" t="s">
        <v>7619</v>
      </c>
      <c r="E7510" t="str">
        <f t="shared" si="117"/>
        <v>51-LANESTOSA</v>
      </c>
    </row>
    <row r="7511" spans="1:5" x14ac:dyDescent="0.3">
      <c r="A7511" s="12">
        <v>48</v>
      </c>
      <c r="B7511" s="14">
        <v>52</v>
      </c>
      <c r="C7511" s="12" t="s">
        <v>7620</v>
      </c>
      <c r="E7511" t="str">
        <f t="shared" si="117"/>
        <v>52-LARRABETZU</v>
      </c>
    </row>
    <row r="7512" spans="1:5" x14ac:dyDescent="0.3">
      <c r="A7512" s="12">
        <v>48</v>
      </c>
      <c r="B7512" s="14">
        <v>53</v>
      </c>
      <c r="C7512" s="12" t="s">
        <v>7621</v>
      </c>
      <c r="E7512" t="str">
        <f t="shared" si="117"/>
        <v>53-LAUKIZ</v>
      </c>
    </row>
    <row r="7513" spans="1:5" x14ac:dyDescent="0.3">
      <c r="A7513" s="12">
        <v>48</v>
      </c>
      <c r="B7513" s="14">
        <v>54</v>
      </c>
      <c r="C7513" s="12" t="s">
        <v>7622</v>
      </c>
      <c r="E7513" t="str">
        <f t="shared" si="117"/>
        <v>54-LEIOA</v>
      </c>
    </row>
    <row r="7514" spans="1:5" x14ac:dyDescent="0.3">
      <c r="A7514" s="12">
        <v>48</v>
      </c>
      <c r="B7514" s="14">
        <v>55</v>
      </c>
      <c r="C7514" s="12" t="s">
        <v>7623</v>
      </c>
      <c r="E7514" t="str">
        <f t="shared" si="117"/>
        <v>55-LEMOA</v>
      </c>
    </row>
    <row r="7515" spans="1:5" x14ac:dyDescent="0.3">
      <c r="A7515" s="12">
        <v>48</v>
      </c>
      <c r="B7515" s="14">
        <v>56</v>
      </c>
      <c r="C7515" s="12" t="s">
        <v>7624</v>
      </c>
      <c r="E7515" t="str">
        <f t="shared" si="117"/>
        <v>56-LEMOIZ</v>
      </c>
    </row>
    <row r="7516" spans="1:5" x14ac:dyDescent="0.3">
      <c r="A7516" s="12">
        <v>48</v>
      </c>
      <c r="B7516" s="14">
        <v>57</v>
      </c>
      <c r="C7516" s="12" t="s">
        <v>7625</v>
      </c>
      <c r="E7516" t="str">
        <f t="shared" si="117"/>
        <v>57-LEKEITIO</v>
      </c>
    </row>
    <row r="7517" spans="1:5" x14ac:dyDescent="0.3">
      <c r="A7517" s="12">
        <v>48</v>
      </c>
      <c r="B7517" s="14">
        <v>58</v>
      </c>
      <c r="C7517" s="12" t="s">
        <v>7626</v>
      </c>
      <c r="E7517" t="str">
        <f t="shared" si="117"/>
        <v>58-MALLABIA</v>
      </c>
    </row>
    <row r="7518" spans="1:5" x14ac:dyDescent="0.3">
      <c r="A7518" s="12">
        <v>48</v>
      </c>
      <c r="B7518" s="14">
        <v>59</v>
      </c>
      <c r="C7518" s="12" t="s">
        <v>7627</v>
      </c>
      <c r="E7518" t="str">
        <f t="shared" si="117"/>
        <v>59-MAÑARIA</v>
      </c>
    </row>
    <row r="7519" spans="1:5" x14ac:dyDescent="0.3">
      <c r="A7519" s="12">
        <v>48</v>
      </c>
      <c r="B7519" s="14">
        <v>60</v>
      </c>
      <c r="C7519" s="12" t="s">
        <v>7628</v>
      </c>
      <c r="E7519" t="str">
        <f t="shared" si="117"/>
        <v>60-MARKINA-XEMEIN</v>
      </c>
    </row>
    <row r="7520" spans="1:5" x14ac:dyDescent="0.3">
      <c r="A7520" s="12">
        <v>48</v>
      </c>
      <c r="B7520" s="14">
        <v>61</v>
      </c>
      <c r="C7520" s="12" t="s">
        <v>7629</v>
      </c>
      <c r="E7520" t="str">
        <f t="shared" si="117"/>
        <v>61-MARURI-JATABO</v>
      </c>
    </row>
    <row r="7521" spans="1:5" x14ac:dyDescent="0.3">
      <c r="A7521" s="12">
        <v>48</v>
      </c>
      <c r="B7521" s="14">
        <v>62</v>
      </c>
      <c r="C7521" s="12" t="s">
        <v>7630</v>
      </c>
      <c r="E7521" t="str">
        <f t="shared" si="117"/>
        <v>62-MENDATA</v>
      </c>
    </row>
    <row r="7522" spans="1:5" x14ac:dyDescent="0.3">
      <c r="A7522" s="12">
        <v>48</v>
      </c>
      <c r="B7522" s="14">
        <v>63</v>
      </c>
      <c r="C7522" s="12" t="s">
        <v>7631</v>
      </c>
      <c r="E7522" t="str">
        <f t="shared" si="117"/>
        <v>63-MENDEXA</v>
      </c>
    </row>
    <row r="7523" spans="1:5" x14ac:dyDescent="0.3">
      <c r="A7523" s="12">
        <v>48</v>
      </c>
      <c r="B7523" s="14">
        <v>64</v>
      </c>
      <c r="C7523" s="12" t="s">
        <v>7632</v>
      </c>
      <c r="E7523" t="str">
        <f t="shared" si="117"/>
        <v>64-MEÑAKA</v>
      </c>
    </row>
    <row r="7524" spans="1:5" x14ac:dyDescent="0.3">
      <c r="A7524" s="12">
        <v>48</v>
      </c>
      <c r="B7524" s="14">
        <v>65</v>
      </c>
      <c r="C7524" s="12" t="s">
        <v>7633</v>
      </c>
      <c r="E7524" t="str">
        <f t="shared" si="117"/>
        <v>65-UGAO-MIRABALLES</v>
      </c>
    </row>
    <row r="7525" spans="1:5" x14ac:dyDescent="0.3">
      <c r="A7525" s="12">
        <v>48</v>
      </c>
      <c r="B7525" s="14">
        <v>66</v>
      </c>
      <c r="C7525" s="12" t="s">
        <v>7634</v>
      </c>
      <c r="E7525" t="str">
        <f t="shared" si="117"/>
        <v>66-MORGA</v>
      </c>
    </row>
    <row r="7526" spans="1:5" x14ac:dyDescent="0.3">
      <c r="A7526" s="12">
        <v>48</v>
      </c>
      <c r="B7526" s="14">
        <v>67</v>
      </c>
      <c r="C7526" s="12" t="s">
        <v>7635</v>
      </c>
      <c r="E7526" t="str">
        <f t="shared" si="117"/>
        <v>67-MUXIKA</v>
      </c>
    </row>
    <row r="7527" spans="1:5" x14ac:dyDescent="0.3">
      <c r="A7527" s="12">
        <v>48</v>
      </c>
      <c r="B7527" s="14">
        <v>68</v>
      </c>
      <c r="C7527" s="12" t="s">
        <v>7636</v>
      </c>
      <c r="E7527" t="str">
        <f t="shared" si="117"/>
        <v>68-MUNDAKA</v>
      </c>
    </row>
    <row r="7528" spans="1:5" x14ac:dyDescent="0.3">
      <c r="A7528" s="12">
        <v>48</v>
      </c>
      <c r="B7528" s="14">
        <v>69</v>
      </c>
      <c r="C7528" s="12" t="s">
        <v>7637</v>
      </c>
      <c r="E7528" t="str">
        <f t="shared" si="117"/>
        <v>69-MUNGIA</v>
      </c>
    </row>
    <row r="7529" spans="1:5" x14ac:dyDescent="0.3">
      <c r="A7529" s="12">
        <v>48</v>
      </c>
      <c r="B7529" s="14">
        <v>70</v>
      </c>
      <c r="C7529" s="12" t="s">
        <v>7638</v>
      </c>
      <c r="E7529" t="str">
        <f t="shared" si="117"/>
        <v>70-AULESTI</v>
      </c>
    </row>
    <row r="7530" spans="1:5" x14ac:dyDescent="0.3">
      <c r="A7530" s="12">
        <v>48</v>
      </c>
      <c r="B7530" s="14">
        <v>71</v>
      </c>
      <c r="C7530" s="12" t="s">
        <v>7639</v>
      </c>
      <c r="E7530" t="str">
        <f t="shared" si="117"/>
        <v>71-MUSKIZ</v>
      </c>
    </row>
    <row r="7531" spans="1:5" x14ac:dyDescent="0.3">
      <c r="A7531" s="12">
        <v>48</v>
      </c>
      <c r="B7531" s="14">
        <v>72</v>
      </c>
      <c r="C7531" s="12" t="s">
        <v>7640</v>
      </c>
      <c r="E7531" t="str">
        <f t="shared" si="117"/>
        <v>72-OTXANDIO</v>
      </c>
    </row>
    <row r="7532" spans="1:5" x14ac:dyDescent="0.3">
      <c r="A7532" s="12">
        <v>48</v>
      </c>
      <c r="B7532" s="14">
        <v>73</v>
      </c>
      <c r="C7532" s="12" t="s">
        <v>7641</v>
      </c>
      <c r="E7532" t="str">
        <f t="shared" si="117"/>
        <v>73-ONDARROA</v>
      </c>
    </row>
    <row r="7533" spans="1:5" x14ac:dyDescent="0.3">
      <c r="A7533" s="12">
        <v>48</v>
      </c>
      <c r="B7533" s="14">
        <v>74</v>
      </c>
      <c r="C7533" s="12" t="s">
        <v>7642</v>
      </c>
      <c r="E7533" t="str">
        <f t="shared" si="117"/>
        <v>74-ORDUÑA</v>
      </c>
    </row>
    <row r="7534" spans="1:5" x14ac:dyDescent="0.3">
      <c r="A7534" s="12">
        <v>48</v>
      </c>
      <c r="B7534" s="14">
        <v>75</v>
      </c>
      <c r="C7534" s="12" t="s">
        <v>7643</v>
      </c>
      <c r="E7534" t="str">
        <f t="shared" si="117"/>
        <v>75-OROZKO</v>
      </c>
    </row>
    <row r="7535" spans="1:5" x14ac:dyDescent="0.3">
      <c r="A7535" s="12">
        <v>48</v>
      </c>
      <c r="B7535" s="14">
        <v>76</v>
      </c>
      <c r="C7535" s="12" t="s">
        <v>7644</v>
      </c>
      <c r="E7535" t="str">
        <f t="shared" si="117"/>
        <v>76-SUKARRIETA</v>
      </c>
    </row>
    <row r="7536" spans="1:5" x14ac:dyDescent="0.3">
      <c r="A7536" s="12">
        <v>48</v>
      </c>
      <c r="B7536" s="14">
        <v>77</v>
      </c>
      <c r="C7536" s="12" t="s">
        <v>7645</v>
      </c>
      <c r="E7536" t="str">
        <f t="shared" si="117"/>
        <v>77-PLENTZIA</v>
      </c>
    </row>
    <row r="7537" spans="1:5" x14ac:dyDescent="0.3">
      <c r="A7537" s="12">
        <v>48</v>
      </c>
      <c r="B7537" s="14">
        <v>78</v>
      </c>
      <c r="C7537" s="12" t="s">
        <v>7646</v>
      </c>
      <c r="E7537" t="str">
        <f t="shared" si="117"/>
        <v>78-PORTUGALETE</v>
      </c>
    </row>
    <row r="7538" spans="1:5" x14ac:dyDescent="0.3">
      <c r="A7538" s="12">
        <v>48</v>
      </c>
      <c r="B7538" s="14">
        <v>79</v>
      </c>
      <c r="C7538" s="12" t="s">
        <v>7647</v>
      </c>
      <c r="E7538" t="str">
        <f t="shared" si="117"/>
        <v>79-ERRIGOITI</v>
      </c>
    </row>
    <row r="7539" spans="1:5" x14ac:dyDescent="0.3">
      <c r="A7539" s="12">
        <v>48</v>
      </c>
      <c r="B7539" s="14">
        <v>80</v>
      </c>
      <c r="C7539" s="12" t="s">
        <v>7648</v>
      </c>
      <c r="E7539" t="str">
        <f t="shared" si="117"/>
        <v>80-VALLE DE TRAPAGA-TRAPAGARAN</v>
      </c>
    </row>
    <row r="7540" spans="1:5" x14ac:dyDescent="0.3">
      <c r="A7540" s="12">
        <v>48</v>
      </c>
      <c r="B7540" s="14">
        <v>81</v>
      </c>
      <c r="C7540" s="12" t="s">
        <v>7649</v>
      </c>
      <c r="E7540" t="str">
        <f t="shared" si="117"/>
        <v>81-LEZAMA</v>
      </c>
    </row>
    <row r="7541" spans="1:5" x14ac:dyDescent="0.3">
      <c r="A7541" s="12">
        <v>48</v>
      </c>
      <c r="B7541" s="14">
        <v>82</v>
      </c>
      <c r="C7541" s="12" t="s">
        <v>7650</v>
      </c>
      <c r="E7541" t="str">
        <f t="shared" si="117"/>
        <v>82-SANTURTZI</v>
      </c>
    </row>
    <row r="7542" spans="1:5" x14ac:dyDescent="0.3">
      <c r="A7542" s="12">
        <v>48</v>
      </c>
      <c r="B7542" s="14">
        <v>83</v>
      </c>
      <c r="C7542" s="12" t="s">
        <v>7651</v>
      </c>
      <c r="E7542" t="str">
        <f t="shared" si="117"/>
        <v>83-ORTUELLA</v>
      </c>
    </row>
    <row r="7543" spans="1:5" x14ac:dyDescent="0.3">
      <c r="A7543" s="12">
        <v>48</v>
      </c>
      <c r="B7543" s="14">
        <v>84</v>
      </c>
      <c r="C7543" s="12" t="s">
        <v>7652</v>
      </c>
      <c r="E7543" t="str">
        <f t="shared" si="117"/>
        <v>84-SESTAO</v>
      </c>
    </row>
    <row r="7544" spans="1:5" x14ac:dyDescent="0.3">
      <c r="A7544" s="12">
        <v>48</v>
      </c>
      <c r="B7544" s="14">
        <v>85</v>
      </c>
      <c r="C7544" s="12" t="s">
        <v>7653</v>
      </c>
      <c r="E7544" t="str">
        <f t="shared" si="117"/>
        <v>85-SOPELANA</v>
      </c>
    </row>
    <row r="7545" spans="1:5" x14ac:dyDescent="0.3">
      <c r="A7545" s="12">
        <v>48</v>
      </c>
      <c r="B7545" s="14">
        <v>86</v>
      </c>
      <c r="C7545" s="12" t="s">
        <v>7654</v>
      </c>
      <c r="E7545" t="str">
        <f t="shared" si="117"/>
        <v>86-SOPUERTA</v>
      </c>
    </row>
    <row r="7546" spans="1:5" x14ac:dyDescent="0.3">
      <c r="A7546" s="12">
        <v>48</v>
      </c>
      <c r="B7546" s="14">
        <v>87</v>
      </c>
      <c r="C7546" s="12" t="s">
        <v>7655</v>
      </c>
      <c r="E7546" t="str">
        <f t="shared" si="117"/>
        <v>87-TRUCIOS-TURTZIOZ</v>
      </c>
    </row>
    <row r="7547" spans="1:5" x14ac:dyDescent="0.3">
      <c r="A7547" s="12">
        <v>48</v>
      </c>
      <c r="B7547" s="14">
        <v>88</v>
      </c>
      <c r="C7547" s="12" t="s">
        <v>7656</v>
      </c>
      <c r="E7547" t="str">
        <f t="shared" si="117"/>
        <v>88-UBIDE</v>
      </c>
    </row>
    <row r="7548" spans="1:5" x14ac:dyDescent="0.3">
      <c r="A7548" s="12">
        <v>48</v>
      </c>
      <c r="B7548" s="14">
        <v>89</v>
      </c>
      <c r="C7548" s="12" t="s">
        <v>7657</v>
      </c>
      <c r="E7548" t="str">
        <f t="shared" si="117"/>
        <v>89-URDULIZ</v>
      </c>
    </row>
    <row r="7549" spans="1:5" x14ac:dyDescent="0.3">
      <c r="A7549" s="12">
        <v>48</v>
      </c>
      <c r="B7549" s="14">
        <v>90</v>
      </c>
      <c r="C7549" s="12" t="s">
        <v>7658</v>
      </c>
      <c r="E7549" t="str">
        <f t="shared" si="117"/>
        <v>90-BALMASEDA</v>
      </c>
    </row>
    <row r="7550" spans="1:5" x14ac:dyDescent="0.3">
      <c r="A7550" s="12">
        <v>48</v>
      </c>
      <c r="B7550" s="14">
        <v>91</v>
      </c>
      <c r="C7550" s="12" t="s">
        <v>7659</v>
      </c>
      <c r="E7550" t="str">
        <f t="shared" si="117"/>
        <v>91-ATXONDO</v>
      </c>
    </row>
    <row r="7551" spans="1:5" x14ac:dyDescent="0.3">
      <c r="A7551" s="12">
        <v>48</v>
      </c>
      <c r="B7551" s="14">
        <v>92</v>
      </c>
      <c r="C7551" s="12" t="s">
        <v>7660</v>
      </c>
      <c r="E7551" t="str">
        <f t="shared" si="117"/>
        <v>92-BEDIA</v>
      </c>
    </row>
    <row r="7552" spans="1:5" x14ac:dyDescent="0.3">
      <c r="A7552" s="12">
        <v>48</v>
      </c>
      <c r="B7552" s="14">
        <v>93</v>
      </c>
      <c r="C7552" s="12" t="s">
        <v>7661</v>
      </c>
      <c r="E7552" t="str">
        <f t="shared" si="117"/>
        <v>93-AREATZA</v>
      </c>
    </row>
    <row r="7553" spans="1:5" x14ac:dyDescent="0.3">
      <c r="A7553" s="12">
        <v>48</v>
      </c>
      <c r="B7553" s="14">
        <v>94</v>
      </c>
      <c r="C7553" s="12" t="s">
        <v>7662</v>
      </c>
      <c r="E7553" t="str">
        <f t="shared" si="117"/>
        <v>94-IGORRE</v>
      </c>
    </row>
    <row r="7554" spans="1:5" x14ac:dyDescent="0.3">
      <c r="A7554" s="12">
        <v>48</v>
      </c>
      <c r="B7554" s="14">
        <v>95</v>
      </c>
      <c r="C7554" s="12" t="s">
        <v>7663</v>
      </c>
      <c r="E7554" t="str">
        <f t="shared" si="117"/>
        <v>95-ZALDIBAR</v>
      </c>
    </row>
    <row r="7555" spans="1:5" x14ac:dyDescent="0.3">
      <c r="A7555" s="12">
        <v>48</v>
      </c>
      <c r="B7555" s="14">
        <v>96</v>
      </c>
      <c r="C7555" s="12" t="s">
        <v>7664</v>
      </c>
      <c r="E7555" t="str">
        <f t="shared" ref="E7555:E7618" si="118">CONCATENATE(B7555,"-",C7555)</f>
        <v>96-ZALLA</v>
      </c>
    </row>
    <row r="7556" spans="1:5" x14ac:dyDescent="0.3">
      <c r="A7556" s="12">
        <v>48</v>
      </c>
      <c r="B7556" s="14">
        <v>97</v>
      </c>
      <c r="C7556" s="12" t="s">
        <v>7665</v>
      </c>
      <c r="E7556" t="str">
        <f t="shared" si="118"/>
        <v>97-ZARATAMO</v>
      </c>
    </row>
    <row r="7557" spans="1:5" x14ac:dyDescent="0.3">
      <c r="A7557" s="12">
        <v>48</v>
      </c>
      <c r="B7557" s="14">
        <v>901</v>
      </c>
      <c r="C7557" s="12" t="s">
        <v>7666</v>
      </c>
      <c r="E7557" t="str">
        <f t="shared" si="118"/>
        <v>901-DERIO</v>
      </c>
    </row>
    <row r="7558" spans="1:5" x14ac:dyDescent="0.3">
      <c r="A7558" s="12">
        <v>48</v>
      </c>
      <c r="B7558" s="14">
        <v>902</v>
      </c>
      <c r="C7558" s="12" t="s">
        <v>7667</v>
      </c>
      <c r="E7558" t="str">
        <f t="shared" si="118"/>
        <v>902-ERANDIO</v>
      </c>
    </row>
    <row r="7559" spans="1:5" x14ac:dyDescent="0.3">
      <c r="A7559" s="12">
        <v>48</v>
      </c>
      <c r="B7559" s="14">
        <v>903</v>
      </c>
      <c r="C7559" s="12" t="s">
        <v>7668</v>
      </c>
      <c r="E7559" t="str">
        <f t="shared" si="118"/>
        <v>903-LOIU</v>
      </c>
    </row>
    <row r="7560" spans="1:5" x14ac:dyDescent="0.3">
      <c r="A7560" s="12">
        <v>48</v>
      </c>
      <c r="B7560" s="14">
        <v>904</v>
      </c>
      <c r="C7560" s="12" t="s">
        <v>7669</v>
      </c>
      <c r="E7560" t="str">
        <f t="shared" si="118"/>
        <v>904-SONDIKA</v>
      </c>
    </row>
    <row r="7561" spans="1:5" x14ac:dyDescent="0.3">
      <c r="A7561" s="12">
        <v>48</v>
      </c>
      <c r="B7561" s="14">
        <v>905</v>
      </c>
      <c r="C7561" s="12" t="s">
        <v>7670</v>
      </c>
      <c r="E7561" t="str">
        <f t="shared" si="118"/>
        <v>905-ZAMUDIO</v>
      </c>
    </row>
    <row r="7562" spans="1:5" x14ac:dyDescent="0.3">
      <c r="A7562" s="12">
        <v>48</v>
      </c>
      <c r="B7562" s="14">
        <v>906</v>
      </c>
      <c r="C7562" s="12" t="s">
        <v>7671</v>
      </c>
      <c r="E7562" t="str">
        <f t="shared" si="118"/>
        <v>906-FORUA</v>
      </c>
    </row>
    <row r="7563" spans="1:5" x14ac:dyDescent="0.3">
      <c r="A7563" s="12">
        <v>48</v>
      </c>
      <c r="B7563" s="14">
        <v>907</v>
      </c>
      <c r="C7563" s="12" t="s">
        <v>7672</v>
      </c>
      <c r="E7563" t="str">
        <f t="shared" si="118"/>
        <v>907-KORTEZUBI</v>
      </c>
    </row>
    <row r="7564" spans="1:5" x14ac:dyDescent="0.3">
      <c r="A7564" s="12">
        <v>48</v>
      </c>
      <c r="B7564" s="14">
        <v>908</v>
      </c>
      <c r="C7564" s="12" t="s">
        <v>7673</v>
      </c>
      <c r="E7564" t="str">
        <f t="shared" si="118"/>
        <v>908-MURUETA</v>
      </c>
    </row>
    <row r="7565" spans="1:5" x14ac:dyDescent="0.3">
      <c r="A7565" s="12">
        <v>48</v>
      </c>
      <c r="B7565" s="14">
        <v>909</v>
      </c>
      <c r="C7565" s="12" t="s">
        <v>7674</v>
      </c>
      <c r="E7565" t="str">
        <f t="shared" si="118"/>
        <v>909-NABARNIZ</v>
      </c>
    </row>
    <row r="7566" spans="1:5" x14ac:dyDescent="0.3">
      <c r="A7566" s="12">
        <v>48</v>
      </c>
      <c r="B7566" s="14">
        <v>910</v>
      </c>
      <c r="C7566" s="12" t="s">
        <v>7675</v>
      </c>
      <c r="E7566" t="str">
        <f t="shared" si="118"/>
        <v>910-IURRETA</v>
      </c>
    </row>
    <row r="7567" spans="1:5" x14ac:dyDescent="0.3">
      <c r="A7567" s="12">
        <v>48</v>
      </c>
      <c r="B7567" s="14">
        <v>911</v>
      </c>
      <c r="C7567" s="12" t="s">
        <v>7676</v>
      </c>
      <c r="E7567" t="str">
        <f t="shared" si="118"/>
        <v>911-AJANGIZ</v>
      </c>
    </row>
    <row r="7568" spans="1:5" x14ac:dyDescent="0.3">
      <c r="A7568" s="12">
        <v>48</v>
      </c>
      <c r="B7568" s="14">
        <v>912</v>
      </c>
      <c r="C7568" s="12" t="s">
        <v>7677</v>
      </c>
      <c r="E7568" t="str">
        <f t="shared" si="118"/>
        <v>912-ALONSOTEGI</v>
      </c>
    </row>
    <row r="7569" spans="1:5" x14ac:dyDescent="0.3">
      <c r="A7569" s="12">
        <v>48</v>
      </c>
      <c r="B7569" s="14">
        <v>913</v>
      </c>
      <c r="C7569" s="12" t="s">
        <v>7678</v>
      </c>
      <c r="E7569" t="str">
        <f t="shared" si="118"/>
        <v>913-ZIERBENA</v>
      </c>
    </row>
    <row r="7570" spans="1:5" x14ac:dyDescent="0.3">
      <c r="A7570" s="12">
        <v>48</v>
      </c>
      <c r="B7570" s="14">
        <v>914</v>
      </c>
      <c r="C7570" s="12" t="s">
        <v>7679</v>
      </c>
      <c r="E7570" t="str">
        <f t="shared" si="118"/>
        <v>914-ARRATZU</v>
      </c>
    </row>
    <row r="7571" spans="1:5" x14ac:dyDescent="0.3">
      <c r="A7571" s="12">
        <v>48</v>
      </c>
      <c r="B7571" s="14">
        <v>915</v>
      </c>
      <c r="C7571" s="12" t="s">
        <v>7680</v>
      </c>
      <c r="E7571" t="str">
        <f t="shared" si="118"/>
        <v>915-ZIORTZA-BOLIBAR</v>
      </c>
    </row>
    <row r="7572" spans="1:5" x14ac:dyDescent="0.3">
      <c r="A7572" s="12">
        <v>49</v>
      </c>
      <c r="B7572" s="14">
        <v>2</v>
      </c>
      <c r="C7572" s="12" t="s">
        <v>7681</v>
      </c>
      <c r="E7572" t="str">
        <f t="shared" si="118"/>
        <v>2-ABEZAMES</v>
      </c>
    </row>
    <row r="7573" spans="1:5" x14ac:dyDescent="0.3">
      <c r="A7573" s="12">
        <v>49</v>
      </c>
      <c r="B7573" s="14">
        <v>3</v>
      </c>
      <c r="C7573" s="12" t="s">
        <v>7682</v>
      </c>
      <c r="E7573" t="str">
        <f t="shared" si="118"/>
        <v>3-ALCAÑICES</v>
      </c>
    </row>
    <row r="7574" spans="1:5" x14ac:dyDescent="0.3">
      <c r="A7574" s="12">
        <v>49</v>
      </c>
      <c r="B7574" s="14">
        <v>4</v>
      </c>
      <c r="C7574" s="12" t="s">
        <v>7683</v>
      </c>
      <c r="E7574" t="str">
        <f t="shared" si="118"/>
        <v>4-ALCUBILLA DE NOGALES</v>
      </c>
    </row>
    <row r="7575" spans="1:5" x14ac:dyDescent="0.3">
      <c r="A7575" s="12">
        <v>49</v>
      </c>
      <c r="B7575" s="14">
        <v>5</v>
      </c>
      <c r="C7575" s="12" t="s">
        <v>7684</v>
      </c>
      <c r="E7575" t="str">
        <f t="shared" si="118"/>
        <v>5-ALFARAZ DE SAYAGO</v>
      </c>
    </row>
    <row r="7576" spans="1:5" x14ac:dyDescent="0.3">
      <c r="A7576" s="12">
        <v>49</v>
      </c>
      <c r="B7576" s="14">
        <v>6</v>
      </c>
      <c r="C7576" s="12" t="s">
        <v>7685</v>
      </c>
      <c r="E7576" t="str">
        <f t="shared" si="118"/>
        <v>6-ALGODRE</v>
      </c>
    </row>
    <row r="7577" spans="1:5" x14ac:dyDescent="0.3">
      <c r="A7577" s="12">
        <v>49</v>
      </c>
      <c r="B7577" s="14">
        <v>7</v>
      </c>
      <c r="C7577" s="12" t="s">
        <v>7686</v>
      </c>
      <c r="E7577" t="str">
        <f t="shared" si="118"/>
        <v>7-ALMARAZ DE DUERO</v>
      </c>
    </row>
    <row r="7578" spans="1:5" x14ac:dyDescent="0.3">
      <c r="A7578" s="12">
        <v>49</v>
      </c>
      <c r="B7578" s="14">
        <v>8</v>
      </c>
      <c r="C7578" s="12" t="s">
        <v>7687</v>
      </c>
      <c r="E7578" t="str">
        <f t="shared" si="118"/>
        <v>8-ALMEIDA DE SAYAGO</v>
      </c>
    </row>
    <row r="7579" spans="1:5" x14ac:dyDescent="0.3">
      <c r="A7579" s="12">
        <v>49</v>
      </c>
      <c r="B7579" s="14">
        <v>9</v>
      </c>
      <c r="C7579" s="12" t="s">
        <v>7688</v>
      </c>
      <c r="E7579" t="str">
        <f t="shared" si="118"/>
        <v>9-ANDAVIAS</v>
      </c>
    </row>
    <row r="7580" spans="1:5" x14ac:dyDescent="0.3">
      <c r="A7580" s="12">
        <v>49</v>
      </c>
      <c r="B7580" s="14">
        <v>10</v>
      </c>
      <c r="C7580" s="12" t="s">
        <v>7689</v>
      </c>
      <c r="E7580" t="str">
        <f t="shared" si="118"/>
        <v>10-ARCENILLAS</v>
      </c>
    </row>
    <row r="7581" spans="1:5" x14ac:dyDescent="0.3">
      <c r="A7581" s="12">
        <v>49</v>
      </c>
      <c r="B7581" s="14">
        <v>11</v>
      </c>
      <c r="C7581" s="12" t="s">
        <v>7690</v>
      </c>
      <c r="E7581" t="str">
        <f t="shared" si="118"/>
        <v>11-ARCOS DE LA POLVOROSA</v>
      </c>
    </row>
    <row r="7582" spans="1:5" x14ac:dyDescent="0.3">
      <c r="A7582" s="12">
        <v>49</v>
      </c>
      <c r="B7582" s="14">
        <v>12</v>
      </c>
      <c r="C7582" s="12" t="s">
        <v>7691</v>
      </c>
      <c r="E7582" t="str">
        <f t="shared" si="118"/>
        <v>12-ARGAÑIN</v>
      </c>
    </row>
    <row r="7583" spans="1:5" x14ac:dyDescent="0.3">
      <c r="A7583" s="12">
        <v>49</v>
      </c>
      <c r="B7583" s="14">
        <v>13</v>
      </c>
      <c r="C7583" s="12" t="s">
        <v>7692</v>
      </c>
      <c r="E7583" t="str">
        <f t="shared" si="118"/>
        <v>13-ARGUJILLO</v>
      </c>
    </row>
    <row r="7584" spans="1:5" x14ac:dyDescent="0.3">
      <c r="A7584" s="12">
        <v>49</v>
      </c>
      <c r="B7584" s="14">
        <v>14</v>
      </c>
      <c r="C7584" s="12" t="s">
        <v>7693</v>
      </c>
      <c r="E7584" t="str">
        <f t="shared" si="118"/>
        <v>14-ARQUILLINOS</v>
      </c>
    </row>
    <row r="7585" spans="1:5" x14ac:dyDescent="0.3">
      <c r="A7585" s="12">
        <v>49</v>
      </c>
      <c r="B7585" s="14">
        <v>15</v>
      </c>
      <c r="C7585" s="12" t="s">
        <v>7694</v>
      </c>
      <c r="E7585" t="str">
        <f t="shared" si="118"/>
        <v>15-ARRABALDE</v>
      </c>
    </row>
    <row r="7586" spans="1:5" x14ac:dyDescent="0.3">
      <c r="A7586" s="12">
        <v>49</v>
      </c>
      <c r="B7586" s="14">
        <v>16</v>
      </c>
      <c r="C7586" s="12" t="s">
        <v>7695</v>
      </c>
      <c r="E7586" t="str">
        <f t="shared" si="118"/>
        <v>16-ASPARIEGOS</v>
      </c>
    </row>
    <row r="7587" spans="1:5" x14ac:dyDescent="0.3">
      <c r="A7587" s="12">
        <v>49</v>
      </c>
      <c r="B7587" s="14">
        <v>17</v>
      </c>
      <c r="C7587" s="12" t="s">
        <v>7696</v>
      </c>
      <c r="E7587" t="str">
        <f t="shared" si="118"/>
        <v>17-ASTURIANOS</v>
      </c>
    </row>
    <row r="7588" spans="1:5" x14ac:dyDescent="0.3">
      <c r="A7588" s="12">
        <v>49</v>
      </c>
      <c r="B7588" s="14">
        <v>18</v>
      </c>
      <c r="C7588" s="12" t="s">
        <v>7697</v>
      </c>
      <c r="E7588" t="str">
        <f t="shared" si="118"/>
        <v>18-AYOO DE VIDRIALES</v>
      </c>
    </row>
    <row r="7589" spans="1:5" x14ac:dyDescent="0.3">
      <c r="A7589" s="12">
        <v>49</v>
      </c>
      <c r="B7589" s="14">
        <v>19</v>
      </c>
      <c r="C7589" s="12" t="s">
        <v>7698</v>
      </c>
      <c r="E7589" t="str">
        <f t="shared" si="118"/>
        <v>19-BARCIAL DEL BARCO</v>
      </c>
    </row>
    <row r="7590" spans="1:5" x14ac:dyDescent="0.3">
      <c r="A7590" s="12">
        <v>49</v>
      </c>
      <c r="B7590" s="14">
        <v>20</v>
      </c>
      <c r="C7590" s="12" t="s">
        <v>7699</v>
      </c>
      <c r="E7590" t="str">
        <f t="shared" si="118"/>
        <v>20-BELVER DE LOS MONTES</v>
      </c>
    </row>
    <row r="7591" spans="1:5" x14ac:dyDescent="0.3">
      <c r="A7591" s="12">
        <v>49</v>
      </c>
      <c r="B7591" s="14">
        <v>21</v>
      </c>
      <c r="C7591" s="12" t="s">
        <v>7700</v>
      </c>
      <c r="E7591" t="str">
        <f t="shared" si="118"/>
        <v>21-BENAVENTE</v>
      </c>
    </row>
    <row r="7592" spans="1:5" x14ac:dyDescent="0.3">
      <c r="A7592" s="12">
        <v>49</v>
      </c>
      <c r="B7592" s="14">
        <v>22</v>
      </c>
      <c r="C7592" s="12" t="s">
        <v>7701</v>
      </c>
      <c r="E7592" t="str">
        <f t="shared" si="118"/>
        <v>22-BENEGILES</v>
      </c>
    </row>
    <row r="7593" spans="1:5" x14ac:dyDescent="0.3">
      <c r="A7593" s="12">
        <v>49</v>
      </c>
      <c r="B7593" s="14">
        <v>23</v>
      </c>
      <c r="C7593" s="12" t="s">
        <v>7702</v>
      </c>
      <c r="E7593" t="str">
        <f t="shared" si="118"/>
        <v>23-BERMILLO DE SAYAGO</v>
      </c>
    </row>
    <row r="7594" spans="1:5" x14ac:dyDescent="0.3">
      <c r="A7594" s="12">
        <v>49</v>
      </c>
      <c r="B7594" s="14">
        <v>24</v>
      </c>
      <c r="C7594" s="12" t="s">
        <v>7703</v>
      </c>
      <c r="E7594" t="str">
        <f t="shared" si="118"/>
        <v>24-BOVEDA DE TORO, LA</v>
      </c>
    </row>
    <row r="7595" spans="1:5" x14ac:dyDescent="0.3">
      <c r="A7595" s="12">
        <v>49</v>
      </c>
      <c r="B7595" s="14">
        <v>25</v>
      </c>
      <c r="C7595" s="12" t="s">
        <v>7704</v>
      </c>
      <c r="E7595" t="str">
        <f t="shared" si="118"/>
        <v>25-BRETO</v>
      </c>
    </row>
    <row r="7596" spans="1:5" x14ac:dyDescent="0.3">
      <c r="A7596" s="12">
        <v>49</v>
      </c>
      <c r="B7596" s="14">
        <v>26</v>
      </c>
      <c r="C7596" s="12" t="s">
        <v>7705</v>
      </c>
      <c r="E7596" t="str">
        <f t="shared" si="118"/>
        <v>26-BRETOCINO</v>
      </c>
    </row>
    <row r="7597" spans="1:5" x14ac:dyDescent="0.3">
      <c r="A7597" s="12">
        <v>49</v>
      </c>
      <c r="B7597" s="14">
        <v>27</v>
      </c>
      <c r="C7597" s="12" t="s">
        <v>7706</v>
      </c>
      <c r="E7597" t="str">
        <f t="shared" si="118"/>
        <v>27-BRIME DE SOG</v>
      </c>
    </row>
    <row r="7598" spans="1:5" x14ac:dyDescent="0.3">
      <c r="A7598" s="12">
        <v>49</v>
      </c>
      <c r="B7598" s="14">
        <v>28</v>
      </c>
      <c r="C7598" s="12" t="s">
        <v>7707</v>
      </c>
      <c r="E7598" t="str">
        <f t="shared" si="118"/>
        <v>28-BRIME DE URZ</v>
      </c>
    </row>
    <row r="7599" spans="1:5" x14ac:dyDescent="0.3">
      <c r="A7599" s="12">
        <v>49</v>
      </c>
      <c r="B7599" s="14">
        <v>29</v>
      </c>
      <c r="C7599" s="12" t="s">
        <v>7708</v>
      </c>
      <c r="E7599" t="str">
        <f t="shared" si="118"/>
        <v>29-BURGANES DE VALVERDE</v>
      </c>
    </row>
    <row r="7600" spans="1:5" x14ac:dyDescent="0.3">
      <c r="A7600" s="12">
        <v>49</v>
      </c>
      <c r="B7600" s="14">
        <v>30</v>
      </c>
      <c r="C7600" s="12" t="s">
        <v>7709</v>
      </c>
      <c r="E7600" t="str">
        <f t="shared" si="118"/>
        <v>30-BUSTILLO DEL ORO</v>
      </c>
    </row>
    <row r="7601" spans="1:5" x14ac:dyDescent="0.3">
      <c r="A7601" s="12">
        <v>49</v>
      </c>
      <c r="B7601" s="14">
        <v>31</v>
      </c>
      <c r="C7601" s="12" t="s">
        <v>7710</v>
      </c>
      <c r="E7601" t="str">
        <f t="shared" si="118"/>
        <v>31-CABAÑAS DE SAYAGO</v>
      </c>
    </row>
    <row r="7602" spans="1:5" x14ac:dyDescent="0.3">
      <c r="A7602" s="12">
        <v>49</v>
      </c>
      <c r="B7602" s="14">
        <v>32</v>
      </c>
      <c r="C7602" s="12" t="s">
        <v>7711</v>
      </c>
      <c r="E7602" t="str">
        <f t="shared" si="118"/>
        <v>32-CALZADILLA DE TERA</v>
      </c>
    </row>
    <row r="7603" spans="1:5" x14ac:dyDescent="0.3">
      <c r="A7603" s="12">
        <v>49</v>
      </c>
      <c r="B7603" s="14">
        <v>33</v>
      </c>
      <c r="C7603" s="12" t="s">
        <v>7712</v>
      </c>
      <c r="E7603" t="str">
        <f t="shared" si="118"/>
        <v>33-CAMARZANA DE TERA</v>
      </c>
    </row>
    <row r="7604" spans="1:5" x14ac:dyDescent="0.3">
      <c r="A7604" s="12">
        <v>49</v>
      </c>
      <c r="B7604" s="14">
        <v>34</v>
      </c>
      <c r="C7604" s="12" t="s">
        <v>7713</v>
      </c>
      <c r="E7604" t="str">
        <f t="shared" si="118"/>
        <v>34-CAÑIZAL</v>
      </c>
    </row>
    <row r="7605" spans="1:5" x14ac:dyDescent="0.3">
      <c r="A7605" s="12">
        <v>49</v>
      </c>
      <c r="B7605" s="14">
        <v>35</v>
      </c>
      <c r="C7605" s="12" t="s">
        <v>7714</v>
      </c>
      <c r="E7605" t="str">
        <f t="shared" si="118"/>
        <v>35-CAÑIZO</v>
      </c>
    </row>
    <row r="7606" spans="1:5" x14ac:dyDescent="0.3">
      <c r="A7606" s="12">
        <v>49</v>
      </c>
      <c r="B7606" s="14">
        <v>36</v>
      </c>
      <c r="C7606" s="12" t="s">
        <v>7715</v>
      </c>
      <c r="E7606" t="str">
        <f t="shared" si="118"/>
        <v>36-CARBAJALES DE ALBA</v>
      </c>
    </row>
    <row r="7607" spans="1:5" x14ac:dyDescent="0.3">
      <c r="A7607" s="12">
        <v>49</v>
      </c>
      <c r="B7607" s="14">
        <v>37</v>
      </c>
      <c r="C7607" s="12" t="s">
        <v>7716</v>
      </c>
      <c r="E7607" t="str">
        <f t="shared" si="118"/>
        <v>37-CARBELLINO</v>
      </c>
    </row>
    <row r="7608" spans="1:5" x14ac:dyDescent="0.3">
      <c r="A7608" s="12">
        <v>49</v>
      </c>
      <c r="B7608" s="14">
        <v>38</v>
      </c>
      <c r="C7608" s="12" t="s">
        <v>7717</v>
      </c>
      <c r="E7608" t="str">
        <f t="shared" si="118"/>
        <v>38-CASASECA DE CAMPEAN</v>
      </c>
    </row>
    <row r="7609" spans="1:5" x14ac:dyDescent="0.3">
      <c r="A7609" s="12">
        <v>49</v>
      </c>
      <c r="B7609" s="14">
        <v>39</v>
      </c>
      <c r="C7609" s="12" t="s">
        <v>7718</v>
      </c>
      <c r="E7609" t="str">
        <f t="shared" si="118"/>
        <v>39-CASASECA DE LAS CHANAS</v>
      </c>
    </row>
    <row r="7610" spans="1:5" x14ac:dyDescent="0.3">
      <c r="A7610" s="12">
        <v>49</v>
      </c>
      <c r="B7610" s="14">
        <v>40</v>
      </c>
      <c r="C7610" s="12" t="s">
        <v>7719</v>
      </c>
      <c r="E7610" t="str">
        <f t="shared" si="118"/>
        <v>40-CASTRILLO DE LA GUAREÑA</v>
      </c>
    </row>
    <row r="7611" spans="1:5" x14ac:dyDescent="0.3">
      <c r="A7611" s="12">
        <v>49</v>
      </c>
      <c r="B7611" s="14">
        <v>41</v>
      </c>
      <c r="C7611" s="12" t="s">
        <v>7720</v>
      </c>
      <c r="E7611" t="str">
        <f t="shared" si="118"/>
        <v>41-CASTROGONZALO</v>
      </c>
    </row>
    <row r="7612" spans="1:5" x14ac:dyDescent="0.3">
      <c r="A7612" s="12">
        <v>49</v>
      </c>
      <c r="B7612" s="14">
        <v>42</v>
      </c>
      <c r="C7612" s="12" t="s">
        <v>7721</v>
      </c>
      <c r="E7612" t="str">
        <f t="shared" si="118"/>
        <v>42-CASTRONUEVO</v>
      </c>
    </row>
    <row r="7613" spans="1:5" x14ac:dyDescent="0.3">
      <c r="A7613" s="12">
        <v>49</v>
      </c>
      <c r="B7613" s="14">
        <v>43</v>
      </c>
      <c r="C7613" s="12" t="s">
        <v>7722</v>
      </c>
      <c r="E7613" t="str">
        <f t="shared" si="118"/>
        <v>43-CASTROVERDE DE CAMPOS</v>
      </c>
    </row>
    <row r="7614" spans="1:5" x14ac:dyDescent="0.3">
      <c r="A7614" s="12">
        <v>49</v>
      </c>
      <c r="B7614" s="14">
        <v>44</v>
      </c>
      <c r="C7614" s="12" t="s">
        <v>7723</v>
      </c>
      <c r="E7614" t="str">
        <f t="shared" si="118"/>
        <v>44-CAZURRA</v>
      </c>
    </row>
    <row r="7615" spans="1:5" x14ac:dyDescent="0.3">
      <c r="A7615" s="12">
        <v>49</v>
      </c>
      <c r="B7615" s="14">
        <v>46</v>
      </c>
      <c r="C7615" s="12" t="s">
        <v>7724</v>
      </c>
      <c r="E7615" t="str">
        <f t="shared" si="118"/>
        <v>46-CERECINOS DE CAMPOS</v>
      </c>
    </row>
    <row r="7616" spans="1:5" x14ac:dyDescent="0.3">
      <c r="A7616" s="12">
        <v>49</v>
      </c>
      <c r="B7616" s="14">
        <v>47</v>
      </c>
      <c r="C7616" s="12" t="s">
        <v>7725</v>
      </c>
      <c r="E7616" t="str">
        <f t="shared" si="118"/>
        <v>47-CERECINOS DEL CARRIZAL</v>
      </c>
    </row>
    <row r="7617" spans="1:5" x14ac:dyDescent="0.3">
      <c r="A7617" s="12">
        <v>49</v>
      </c>
      <c r="B7617" s="14">
        <v>48</v>
      </c>
      <c r="C7617" s="12" t="s">
        <v>7726</v>
      </c>
      <c r="E7617" t="str">
        <f t="shared" si="118"/>
        <v>48-CERNADILLA</v>
      </c>
    </row>
    <row r="7618" spans="1:5" x14ac:dyDescent="0.3">
      <c r="A7618" s="12">
        <v>49</v>
      </c>
      <c r="B7618" s="14">
        <v>50</v>
      </c>
      <c r="C7618" s="12" t="s">
        <v>7727</v>
      </c>
      <c r="E7618" t="str">
        <f t="shared" si="118"/>
        <v>50-COBREROS</v>
      </c>
    </row>
    <row r="7619" spans="1:5" x14ac:dyDescent="0.3">
      <c r="A7619" s="12">
        <v>49</v>
      </c>
      <c r="B7619" s="14">
        <v>52</v>
      </c>
      <c r="C7619" s="12" t="s">
        <v>7728</v>
      </c>
      <c r="E7619" t="str">
        <f t="shared" ref="E7619:E7682" si="119">CONCATENATE(B7619,"-",C7619)</f>
        <v>52-COOMONTE</v>
      </c>
    </row>
    <row r="7620" spans="1:5" x14ac:dyDescent="0.3">
      <c r="A7620" s="12">
        <v>49</v>
      </c>
      <c r="B7620" s="14">
        <v>53</v>
      </c>
      <c r="C7620" s="12" t="s">
        <v>7729</v>
      </c>
      <c r="E7620" t="str">
        <f t="shared" si="119"/>
        <v>53-CORESES</v>
      </c>
    </row>
    <row r="7621" spans="1:5" x14ac:dyDescent="0.3">
      <c r="A7621" s="12">
        <v>49</v>
      </c>
      <c r="B7621" s="14">
        <v>54</v>
      </c>
      <c r="C7621" s="12" t="s">
        <v>7730</v>
      </c>
      <c r="E7621" t="str">
        <f t="shared" si="119"/>
        <v>54-CORRALES</v>
      </c>
    </row>
    <row r="7622" spans="1:5" x14ac:dyDescent="0.3">
      <c r="A7622" s="12">
        <v>49</v>
      </c>
      <c r="B7622" s="14">
        <v>55</v>
      </c>
      <c r="C7622" s="12" t="s">
        <v>7731</v>
      </c>
      <c r="E7622" t="str">
        <f t="shared" si="119"/>
        <v>55-COTANES DEL MONTE</v>
      </c>
    </row>
    <row r="7623" spans="1:5" x14ac:dyDescent="0.3">
      <c r="A7623" s="12">
        <v>49</v>
      </c>
      <c r="B7623" s="14">
        <v>56</v>
      </c>
      <c r="C7623" s="12" t="s">
        <v>7732</v>
      </c>
      <c r="E7623" t="str">
        <f t="shared" si="119"/>
        <v>56-CUBILLOS</v>
      </c>
    </row>
    <row r="7624" spans="1:5" x14ac:dyDescent="0.3">
      <c r="A7624" s="12">
        <v>49</v>
      </c>
      <c r="B7624" s="14">
        <v>57</v>
      </c>
      <c r="C7624" s="12" t="s">
        <v>7733</v>
      </c>
      <c r="E7624" t="str">
        <f t="shared" si="119"/>
        <v>57-CUBO DE BENAVENTE</v>
      </c>
    </row>
    <row r="7625" spans="1:5" x14ac:dyDescent="0.3">
      <c r="A7625" s="12">
        <v>49</v>
      </c>
      <c r="B7625" s="14">
        <v>58</v>
      </c>
      <c r="C7625" s="12" t="s">
        <v>7734</v>
      </c>
      <c r="E7625" t="str">
        <f t="shared" si="119"/>
        <v>58-CUBO DE TIERRA DEL VINO, EL</v>
      </c>
    </row>
    <row r="7626" spans="1:5" x14ac:dyDescent="0.3">
      <c r="A7626" s="12">
        <v>49</v>
      </c>
      <c r="B7626" s="14">
        <v>59</v>
      </c>
      <c r="C7626" s="12" t="s">
        <v>7735</v>
      </c>
      <c r="E7626" t="str">
        <f t="shared" si="119"/>
        <v>59-CUELGAMURES</v>
      </c>
    </row>
    <row r="7627" spans="1:5" x14ac:dyDescent="0.3">
      <c r="A7627" s="12">
        <v>49</v>
      </c>
      <c r="B7627" s="14">
        <v>61</v>
      </c>
      <c r="C7627" s="12" t="s">
        <v>7736</v>
      </c>
      <c r="E7627" t="str">
        <f t="shared" si="119"/>
        <v>61-ENTRALA</v>
      </c>
    </row>
    <row r="7628" spans="1:5" x14ac:dyDescent="0.3">
      <c r="A7628" s="12">
        <v>49</v>
      </c>
      <c r="B7628" s="14">
        <v>62</v>
      </c>
      <c r="C7628" s="12" t="s">
        <v>7737</v>
      </c>
      <c r="E7628" t="str">
        <f t="shared" si="119"/>
        <v>62-ESPADAÑEDO</v>
      </c>
    </row>
    <row r="7629" spans="1:5" x14ac:dyDescent="0.3">
      <c r="A7629" s="12">
        <v>49</v>
      </c>
      <c r="B7629" s="14">
        <v>63</v>
      </c>
      <c r="C7629" s="12" t="s">
        <v>7738</v>
      </c>
      <c r="E7629" t="str">
        <f t="shared" si="119"/>
        <v>63-FARAMONTANOS DE TABARA</v>
      </c>
    </row>
    <row r="7630" spans="1:5" x14ac:dyDescent="0.3">
      <c r="A7630" s="12">
        <v>49</v>
      </c>
      <c r="B7630" s="14">
        <v>64</v>
      </c>
      <c r="C7630" s="12" t="s">
        <v>7739</v>
      </c>
      <c r="E7630" t="str">
        <f t="shared" si="119"/>
        <v>64-FARIZA</v>
      </c>
    </row>
    <row r="7631" spans="1:5" x14ac:dyDescent="0.3">
      <c r="A7631" s="12">
        <v>49</v>
      </c>
      <c r="B7631" s="14">
        <v>65</v>
      </c>
      <c r="C7631" s="12" t="s">
        <v>7740</v>
      </c>
      <c r="E7631" t="str">
        <f t="shared" si="119"/>
        <v>65-FERMOSELLE</v>
      </c>
    </row>
    <row r="7632" spans="1:5" x14ac:dyDescent="0.3">
      <c r="A7632" s="12">
        <v>49</v>
      </c>
      <c r="B7632" s="14">
        <v>66</v>
      </c>
      <c r="C7632" s="12" t="s">
        <v>7741</v>
      </c>
      <c r="E7632" t="str">
        <f t="shared" si="119"/>
        <v>66-FERRERAS DE ABAJO</v>
      </c>
    </row>
    <row r="7633" spans="1:5" x14ac:dyDescent="0.3">
      <c r="A7633" s="12">
        <v>49</v>
      </c>
      <c r="B7633" s="14">
        <v>67</v>
      </c>
      <c r="C7633" s="12" t="s">
        <v>7742</v>
      </c>
      <c r="E7633" t="str">
        <f t="shared" si="119"/>
        <v>67-FERRERAS DE ARRIBA</v>
      </c>
    </row>
    <row r="7634" spans="1:5" x14ac:dyDescent="0.3">
      <c r="A7634" s="12">
        <v>49</v>
      </c>
      <c r="B7634" s="14">
        <v>68</v>
      </c>
      <c r="C7634" s="12" t="s">
        <v>7743</v>
      </c>
      <c r="E7634" t="str">
        <f t="shared" si="119"/>
        <v>68-FERRERUELA</v>
      </c>
    </row>
    <row r="7635" spans="1:5" x14ac:dyDescent="0.3">
      <c r="A7635" s="12">
        <v>49</v>
      </c>
      <c r="B7635" s="14">
        <v>69</v>
      </c>
      <c r="C7635" s="12" t="s">
        <v>7744</v>
      </c>
      <c r="E7635" t="str">
        <f t="shared" si="119"/>
        <v>69-FIGUERUELA DE ARRIBA</v>
      </c>
    </row>
    <row r="7636" spans="1:5" x14ac:dyDescent="0.3">
      <c r="A7636" s="12">
        <v>49</v>
      </c>
      <c r="B7636" s="14">
        <v>71</v>
      </c>
      <c r="C7636" s="12" t="s">
        <v>6732</v>
      </c>
      <c r="E7636" t="str">
        <f t="shared" si="119"/>
        <v>71-FONFRIA</v>
      </c>
    </row>
    <row r="7637" spans="1:5" x14ac:dyDescent="0.3">
      <c r="A7637" s="12">
        <v>49</v>
      </c>
      <c r="B7637" s="14">
        <v>75</v>
      </c>
      <c r="C7637" s="12" t="s">
        <v>7745</v>
      </c>
      <c r="E7637" t="str">
        <f t="shared" si="119"/>
        <v>75-FRESNO DE LA POLVOROSA</v>
      </c>
    </row>
    <row r="7638" spans="1:5" x14ac:dyDescent="0.3">
      <c r="A7638" s="12">
        <v>49</v>
      </c>
      <c r="B7638" s="14">
        <v>76</v>
      </c>
      <c r="C7638" s="12" t="s">
        <v>7746</v>
      </c>
      <c r="E7638" t="str">
        <f t="shared" si="119"/>
        <v>76-FRESNO DE LA RIBERA</v>
      </c>
    </row>
    <row r="7639" spans="1:5" x14ac:dyDescent="0.3">
      <c r="A7639" s="12">
        <v>49</v>
      </c>
      <c r="B7639" s="14">
        <v>77</v>
      </c>
      <c r="C7639" s="12" t="s">
        <v>7747</v>
      </c>
      <c r="E7639" t="str">
        <f t="shared" si="119"/>
        <v>77-FRESNO DE SAYAGO</v>
      </c>
    </row>
    <row r="7640" spans="1:5" x14ac:dyDescent="0.3">
      <c r="A7640" s="12">
        <v>49</v>
      </c>
      <c r="B7640" s="14">
        <v>78</v>
      </c>
      <c r="C7640" s="12" t="s">
        <v>7748</v>
      </c>
      <c r="E7640" t="str">
        <f t="shared" si="119"/>
        <v>78-FRIERA DE VALVERDE</v>
      </c>
    </row>
    <row r="7641" spans="1:5" x14ac:dyDescent="0.3">
      <c r="A7641" s="12">
        <v>49</v>
      </c>
      <c r="B7641" s="14">
        <v>79</v>
      </c>
      <c r="C7641" s="12" t="s">
        <v>7749</v>
      </c>
      <c r="E7641" t="str">
        <f t="shared" si="119"/>
        <v>79-FUENTE ENCALADA</v>
      </c>
    </row>
    <row r="7642" spans="1:5" x14ac:dyDescent="0.3">
      <c r="A7642" s="12">
        <v>49</v>
      </c>
      <c r="B7642" s="14">
        <v>80</v>
      </c>
      <c r="C7642" s="12" t="s">
        <v>7750</v>
      </c>
      <c r="E7642" t="str">
        <f t="shared" si="119"/>
        <v>80-FUENTELAPEÑA</v>
      </c>
    </row>
    <row r="7643" spans="1:5" x14ac:dyDescent="0.3">
      <c r="A7643" s="12">
        <v>49</v>
      </c>
      <c r="B7643" s="14">
        <v>81</v>
      </c>
      <c r="C7643" s="12" t="s">
        <v>7751</v>
      </c>
      <c r="E7643" t="str">
        <f t="shared" si="119"/>
        <v>81-FUENTESAUCO</v>
      </c>
    </row>
    <row r="7644" spans="1:5" x14ac:dyDescent="0.3">
      <c r="A7644" s="12">
        <v>49</v>
      </c>
      <c r="B7644" s="14">
        <v>82</v>
      </c>
      <c r="C7644" s="12" t="s">
        <v>7752</v>
      </c>
      <c r="E7644" t="str">
        <f t="shared" si="119"/>
        <v>82-FUENTES DE ROPEL</v>
      </c>
    </row>
    <row r="7645" spans="1:5" x14ac:dyDescent="0.3">
      <c r="A7645" s="12">
        <v>49</v>
      </c>
      <c r="B7645" s="14">
        <v>83</v>
      </c>
      <c r="C7645" s="12" t="s">
        <v>7753</v>
      </c>
      <c r="E7645" t="str">
        <f t="shared" si="119"/>
        <v>83-FUENTESECAS</v>
      </c>
    </row>
    <row r="7646" spans="1:5" x14ac:dyDescent="0.3">
      <c r="A7646" s="12">
        <v>49</v>
      </c>
      <c r="B7646" s="14">
        <v>84</v>
      </c>
      <c r="C7646" s="12" t="s">
        <v>7754</v>
      </c>
      <c r="E7646" t="str">
        <f t="shared" si="119"/>
        <v>84-FUENTESPREADAS</v>
      </c>
    </row>
    <row r="7647" spans="1:5" x14ac:dyDescent="0.3">
      <c r="A7647" s="12">
        <v>49</v>
      </c>
      <c r="B7647" s="14">
        <v>85</v>
      </c>
      <c r="C7647" s="12" t="s">
        <v>7755</v>
      </c>
      <c r="E7647" t="str">
        <f t="shared" si="119"/>
        <v>85-GALENDE</v>
      </c>
    </row>
    <row r="7648" spans="1:5" x14ac:dyDescent="0.3">
      <c r="A7648" s="12">
        <v>49</v>
      </c>
      <c r="B7648" s="14">
        <v>86</v>
      </c>
      <c r="C7648" s="12" t="s">
        <v>7756</v>
      </c>
      <c r="E7648" t="str">
        <f t="shared" si="119"/>
        <v>86-GALLEGOS DEL PAN</v>
      </c>
    </row>
    <row r="7649" spans="1:5" x14ac:dyDescent="0.3">
      <c r="A7649" s="12">
        <v>49</v>
      </c>
      <c r="B7649" s="14">
        <v>87</v>
      </c>
      <c r="C7649" s="12" t="s">
        <v>7757</v>
      </c>
      <c r="E7649" t="str">
        <f t="shared" si="119"/>
        <v>87-GALLEGOS DEL RIO</v>
      </c>
    </row>
    <row r="7650" spans="1:5" x14ac:dyDescent="0.3">
      <c r="A7650" s="12">
        <v>49</v>
      </c>
      <c r="B7650" s="14">
        <v>88</v>
      </c>
      <c r="C7650" s="12" t="s">
        <v>7758</v>
      </c>
      <c r="E7650" t="str">
        <f t="shared" si="119"/>
        <v>88-GAMONES</v>
      </c>
    </row>
    <row r="7651" spans="1:5" x14ac:dyDescent="0.3">
      <c r="A7651" s="12">
        <v>49</v>
      </c>
      <c r="B7651" s="14">
        <v>90</v>
      </c>
      <c r="C7651" s="12" t="s">
        <v>7759</v>
      </c>
      <c r="E7651" t="str">
        <f t="shared" si="119"/>
        <v>90-GEMA</v>
      </c>
    </row>
    <row r="7652" spans="1:5" x14ac:dyDescent="0.3">
      <c r="A7652" s="12">
        <v>49</v>
      </c>
      <c r="B7652" s="14">
        <v>91</v>
      </c>
      <c r="C7652" s="12" t="s">
        <v>7760</v>
      </c>
      <c r="E7652" t="str">
        <f t="shared" si="119"/>
        <v>91-GRANJA DE MORERUELA</v>
      </c>
    </row>
    <row r="7653" spans="1:5" x14ac:dyDescent="0.3">
      <c r="A7653" s="12">
        <v>49</v>
      </c>
      <c r="B7653" s="14">
        <v>92</v>
      </c>
      <c r="C7653" s="12" t="s">
        <v>7761</v>
      </c>
      <c r="E7653" t="str">
        <f t="shared" si="119"/>
        <v>92-GRANUCILLO</v>
      </c>
    </row>
    <row r="7654" spans="1:5" x14ac:dyDescent="0.3">
      <c r="A7654" s="12">
        <v>49</v>
      </c>
      <c r="B7654" s="14">
        <v>93</v>
      </c>
      <c r="C7654" s="12" t="s">
        <v>7762</v>
      </c>
      <c r="E7654" t="str">
        <f t="shared" si="119"/>
        <v>93-GUARRATE</v>
      </c>
    </row>
    <row r="7655" spans="1:5" x14ac:dyDescent="0.3">
      <c r="A7655" s="12">
        <v>49</v>
      </c>
      <c r="B7655" s="14">
        <v>94</v>
      </c>
      <c r="C7655" s="12" t="s">
        <v>7763</v>
      </c>
      <c r="E7655" t="str">
        <f t="shared" si="119"/>
        <v>94-HERMISENDE</v>
      </c>
    </row>
    <row r="7656" spans="1:5" x14ac:dyDescent="0.3">
      <c r="A7656" s="12">
        <v>49</v>
      </c>
      <c r="B7656" s="14">
        <v>95</v>
      </c>
      <c r="C7656" s="12" t="s">
        <v>7764</v>
      </c>
      <c r="E7656" t="str">
        <f t="shared" si="119"/>
        <v>95-HINIESTA, LA</v>
      </c>
    </row>
    <row r="7657" spans="1:5" x14ac:dyDescent="0.3">
      <c r="A7657" s="12">
        <v>49</v>
      </c>
      <c r="B7657" s="14">
        <v>96</v>
      </c>
      <c r="C7657" s="12" t="s">
        <v>7765</v>
      </c>
      <c r="E7657" t="str">
        <f t="shared" si="119"/>
        <v>96-JAMBRINA</v>
      </c>
    </row>
    <row r="7658" spans="1:5" x14ac:dyDescent="0.3">
      <c r="A7658" s="12">
        <v>49</v>
      </c>
      <c r="B7658" s="14">
        <v>97</v>
      </c>
      <c r="C7658" s="12" t="s">
        <v>7766</v>
      </c>
      <c r="E7658" t="str">
        <f t="shared" si="119"/>
        <v>97-JUSTEL</v>
      </c>
    </row>
    <row r="7659" spans="1:5" x14ac:dyDescent="0.3">
      <c r="A7659" s="12">
        <v>49</v>
      </c>
      <c r="B7659" s="14">
        <v>98</v>
      </c>
      <c r="C7659" s="12" t="s">
        <v>7767</v>
      </c>
      <c r="E7659" t="str">
        <f t="shared" si="119"/>
        <v>98-LOSACINO</v>
      </c>
    </row>
    <row r="7660" spans="1:5" x14ac:dyDescent="0.3">
      <c r="A7660" s="12">
        <v>49</v>
      </c>
      <c r="B7660" s="14">
        <v>99</v>
      </c>
      <c r="C7660" s="12" t="s">
        <v>7768</v>
      </c>
      <c r="E7660" t="str">
        <f t="shared" si="119"/>
        <v>99-LOSACIO</v>
      </c>
    </row>
    <row r="7661" spans="1:5" x14ac:dyDescent="0.3">
      <c r="A7661" s="12">
        <v>49</v>
      </c>
      <c r="B7661" s="14">
        <v>100</v>
      </c>
      <c r="C7661" s="12" t="s">
        <v>7769</v>
      </c>
      <c r="E7661" t="str">
        <f t="shared" si="119"/>
        <v>100-LUBIAN</v>
      </c>
    </row>
    <row r="7662" spans="1:5" x14ac:dyDescent="0.3">
      <c r="A7662" s="12">
        <v>49</v>
      </c>
      <c r="B7662" s="14">
        <v>101</v>
      </c>
      <c r="C7662" s="12" t="s">
        <v>7770</v>
      </c>
      <c r="E7662" t="str">
        <f t="shared" si="119"/>
        <v>101-LUELMO</v>
      </c>
    </row>
    <row r="7663" spans="1:5" x14ac:dyDescent="0.3">
      <c r="A7663" s="12">
        <v>49</v>
      </c>
      <c r="B7663" s="14">
        <v>102</v>
      </c>
      <c r="C7663" s="12" t="s">
        <v>7771</v>
      </c>
      <c r="E7663" t="str">
        <f t="shared" si="119"/>
        <v>102-MADERAL, EL</v>
      </c>
    </row>
    <row r="7664" spans="1:5" x14ac:dyDescent="0.3">
      <c r="A7664" s="12">
        <v>49</v>
      </c>
      <c r="B7664" s="14">
        <v>103</v>
      </c>
      <c r="C7664" s="12" t="s">
        <v>7772</v>
      </c>
      <c r="E7664" t="str">
        <f t="shared" si="119"/>
        <v>103-MADRIDANOS</v>
      </c>
    </row>
    <row r="7665" spans="1:5" x14ac:dyDescent="0.3">
      <c r="A7665" s="12">
        <v>49</v>
      </c>
      <c r="B7665" s="14">
        <v>104</v>
      </c>
      <c r="C7665" s="12" t="s">
        <v>7773</v>
      </c>
      <c r="E7665" t="str">
        <f t="shared" si="119"/>
        <v>104-MAHIDE</v>
      </c>
    </row>
    <row r="7666" spans="1:5" x14ac:dyDescent="0.3">
      <c r="A7666" s="12">
        <v>49</v>
      </c>
      <c r="B7666" s="14">
        <v>105</v>
      </c>
      <c r="C7666" s="12" t="s">
        <v>7774</v>
      </c>
      <c r="E7666" t="str">
        <f t="shared" si="119"/>
        <v>105-MAIRE DE CASTROPONCE</v>
      </c>
    </row>
    <row r="7667" spans="1:5" x14ac:dyDescent="0.3">
      <c r="A7667" s="12">
        <v>49</v>
      </c>
      <c r="B7667" s="14">
        <v>107</v>
      </c>
      <c r="C7667" s="12" t="s">
        <v>7775</v>
      </c>
      <c r="E7667" t="str">
        <f t="shared" si="119"/>
        <v>107-MALVA</v>
      </c>
    </row>
    <row r="7668" spans="1:5" x14ac:dyDescent="0.3">
      <c r="A7668" s="12">
        <v>49</v>
      </c>
      <c r="B7668" s="14">
        <v>108</v>
      </c>
      <c r="C7668" s="12" t="s">
        <v>7776</v>
      </c>
      <c r="E7668" t="str">
        <f t="shared" si="119"/>
        <v>108-MANGANESES DE LA LAMPREANA</v>
      </c>
    </row>
    <row r="7669" spans="1:5" x14ac:dyDescent="0.3">
      <c r="A7669" s="12">
        <v>49</v>
      </c>
      <c r="B7669" s="14">
        <v>109</v>
      </c>
      <c r="C7669" s="12" t="s">
        <v>7777</v>
      </c>
      <c r="E7669" t="str">
        <f t="shared" si="119"/>
        <v>109-MANGANESES DE LA POLVOROSA</v>
      </c>
    </row>
    <row r="7670" spans="1:5" x14ac:dyDescent="0.3">
      <c r="A7670" s="12">
        <v>49</v>
      </c>
      <c r="B7670" s="14">
        <v>110</v>
      </c>
      <c r="C7670" s="12" t="s">
        <v>7778</v>
      </c>
      <c r="E7670" t="str">
        <f t="shared" si="119"/>
        <v>110-MANZANAL DE ARRIBA</v>
      </c>
    </row>
    <row r="7671" spans="1:5" x14ac:dyDescent="0.3">
      <c r="A7671" s="12">
        <v>49</v>
      </c>
      <c r="B7671" s="14">
        <v>111</v>
      </c>
      <c r="C7671" s="12" t="s">
        <v>7779</v>
      </c>
      <c r="E7671" t="str">
        <f t="shared" si="119"/>
        <v>111-MANZANAL DEL BARCO</v>
      </c>
    </row>
    <row r="7672" spans="1:5" x14ac:dyDescent="0.3">
      <c r="A7672" s="12">
        <v>49</v>
      </c>
      <c r="B7672" s="14">
        <v>112</v>
      </c>
      <c r="C7672" s="12" t="s">
        <v>7780</v>
      </c>
      <c r="E7672" t="str">
        <f t="shared" si="119"/>
        <v>112-MANZANAL DE LOS INFANTES</v>
      </c>
    </row>
    <row r="7673" spans="1:5" x14ac:dyDescent="0.3">
      <c r="A7673" s="12">
        <v>49</v>
      </c>
      <c r="B7673" s="14">
        <v>113</v>
      </c>
      <c r="C7673" s="12" t="s">
        <v>7781</v>
      </c>
      <c r="E7673" t="str">
        <f t="shared" si="119"/>
        <v>113-MATILLA DE ARZON</v>
      </c>
    </row>
    <row r="7674" spans="1:5" x14ac:dyDescent="0.3">
      <c r="A7674" s="12">
        <v>49</v>
      </c>
      <c r="B7674" s="14">
        <v>114</v>
      </c>
      <c r="C7674" s="12" t="s">
        <v>7782</v>
      </c>
      <c r="E7674" t="str">
        <f t="shared" si="119"/>
        <v>114-MATILLA LA SECA</v>
      </c>
    </row>
    <row r="7675" spans="1:5" x14ac:dyDescent="0.3">
      <c r="A7675" s="12">
        <v>49</v>
      </c>
      <c r="B7675" s="14">
        <v>115</v>
      </c>
      <c r="C7675" s="12" t="s">
        <v>7783</v>
      </c>
      <c r="E7675" t="str">
        <f t="shared" si="119"/>
        <v>115-MAYALDE</v>
      </c>
    </row>
    <row r="7676" spans="1:5" x14ac:dyDescent="0.3">
      <c r="A7676" s="12">
        <v>49</v>
      </c>
      <c r="B7676" s="14">
        <v>116</v>
      </c>
      <c r="C7676" s="12" t="s">
        <v>7784</v>
      </c>
      <c r="E7676" t="str">
        <f t="shared" si="119"/>
        <v>116-MELGAR DE TERA</v>
      </c>
    </row>
    <row r="7677" spans="1:5" x14ac:dyDescent="0.3">
      <c r="A7677" s="12">
        <v>49</v>
      </c>
      <c r="B7677" s="14">
        <v>117</v>
      </c>
      <c r="C7677" s="12" t="s">
        <v>7785</v>
      </c>
      <c r="E7677" t="str">
        <f t="shared" si="119"/>
        <v>117-MICERECES DE TERA</v>
      </c>
    </row>
    <row r="7678" spans="1:5" x14ac:dyDescent="0.3">
      <c r="A7678" s="12">
        <v>49</v>
      </c>
      <c r="B7678" s="14">
        <v>118</v>
      </c>
      <c r="C7678" s="12" t="s">
        <v>7786</v>
      </c>
      <c r="E7678" t="str">
        <f t="shared" si="119"/>
        <v>118-MILLES DE LA POLVOROSA</v>
      </c>
    </row>
    <row r="7679" spans="1:5" x14ac:dyDescent="0.3">
      <c r="A7679" s="12">
        <v>49</v>
      </c>
      <c r="B7679" s="14">
        <v>119</v>
      </c>
      <c r="C7679" s="12" t="s">
        <v>7787</v>
      </c>
      <c r="E7679" t="str">
        <f t="shared" si="119"/>
        <v>119-MOLACILLOS</v>
      </c>
    </row>
    <row r="7680" spans="1:5" x14ac:dyDescent="0.3">
      <c r="A7680" s="12">
        <v>49</v>
      </c>
      <c r="B7680" s="14">
        <v>120</v>
      </c>
      <c r="C7680" s="12" t="s">
        <v>7788</v>
      </c>
      <c r="E7680" t="str">
        <f t="shared" si="119"/>
        <v>120-MOLEZUELAS DE LA CARBALLEDA</v>
      </c>
    </row>
    <row r="7681" spans="1:5" x14ac:dyDescent="0.3">
      <c r="A7681" s="12">
        <v>49</v>
      </c>
      <c r="B7681" s="14">
        <v>121</v>
      </c>
      <c r="C7681" s="12" t="s">
        <v>7789</v>
      </c>
      <c r="E7681" t="str">
        <f t="shared" si="119"/>
        <v>121-MOMBUEY</v>
      </c>
    </row>
    <row r="7682" spans="1:5" x14ac:dyDescent="0.3">
      <c r="A7682" s="12">
        <v>49</v>
      </c>
      <c r="B7682" s="14">
        <v>122</v>
      </c>
      <c r="C7682" s="12" t="s">
        <v>7790</v>
      </c>
      <c r="E7682" t="str">
        <f t="shared" si="119"/>
        <v>122-MONFARRACINOS</v>
      </c>
    </row>
    <row r="7683" spans="1:5" x14ac:dyDescent="0.3">
      <c r="A7683" s="12">
        <v>49</v>
      </c>
      <c r="B7683" s="14">
        <v>123</v>
      </c>
      <c r="C7683" s="12" t="s">
        <v>7791</v>
      </c>
      <c r="E7683" t="str">
        <f t="shared" ref="E7683:E7746" si="120">CONCATENATE(B7683,"-",C7683)</f>
        <v>123-MONTAMARTA</v>
      </c>
    </row>
    <row r="7684" spans="1:5" x14ac:dyDescent="0.3">
      <c r="A7684" s="12">
        <v>49</v>
      </c>
      <c r="B7684" s="14">
        <v>124</v>
      </c>
      <c r="C7684" s="12" t="s">
        <v>7792</v>
      </c>
      <c r="E7684" t="str">
        <f t="shared" si="120"/>
        <v>124-MORAL DE SAYAGO</v>
      </c>
    </row>
    <row r="7685" spans="1:5" x14ac:dyDescent="0.3">
      <c r="A7685" s="12">
        <v>49</v>
      </c>
      <c r="B7685" s="14">
        <v>125</v>
      </c>
      <c r="C7685" s="12" t="s">
        <v>7793</v>
      </c>
      <c r="E7685" t="str">
        <f t="shared" si="120"/>
        <v>125-MORALEJA DEL VINO</v>
      </c>
    </row>
    <row r="7686" spans="1:5" x14ac:dyDescent="0.3">
      <c r="A7686" s="12">
        <v>49</v>
      </c>
      <c r="B7686" s="14">
        <v>126</v>
      </c>
      <c r="C7686" s="12" t="s">
        <v>7794</v>
      </c>
      <c r="E7686" t="str">
        <f t="shared" si="120"/>
        <v>126-MORALEJA DE SAYAGO</v>
      </c>
    </row>
    <row r="7687" spans="1:5" x14ac:dyDescent="0.3">
      <c r="A7687" s="12">
        <v>49</v>
      </c>
      <c r="B7687" s="14">
        <v>127</v>
      </c>
      <c r="C7687" s="12" t="s">
        <v>7795</v>
      </c>
      <c r="E7687" t="str">
        <f t="shared" si="120"/>
        <v>127-MORALES DEL VINO</v>
      </c>
    </row>
    <row r="7688" spans="1:5" x14ac:dyDescent="0.3">
      <c r="A7688" s="12">
        <v>49</v>
      </c>
      <c r="B7688" s="14">
        <v>128</v>
      </c>
      <c r="C7688" s="12" t="s">
        <v>7796</v>
      </c>
      <c r="E7688" t="str">
        <f t="shared" si="120"/>
        <v>128-MORALES DE REY</v>
      </c>
    </row>
    <row r="7689" spans="1:5" x14ac:dyDescent="0.3">
      <c r="A7689" s="12">
        <v>49</v>
      </c>
      <c r="B7689" s="14">
        <v>129</v>
      </c>
      <c r="C7689" s="12" t="s">
        <v>7797</v>
      </c>
      <c r="E7689" t="str">
        <f t="shared" si="120"/>
        <v>129-MORALES DE TORO</v>
      </c>
    </row>
    <row r="7690" spans="1:5" x14ac:dyDescent="0.3">
      <c r="A7690" s="12">
        <v>49</v>
      </c>
      <c r="B7690" s="14">
        <v>130</v>
      </c>
      <c r="C7690" s="12" t="s">
        <v>7798</v>
      </c>
      <c r="E7690" t="str">
        <f t="shared" si="120"/>
        <v>130-MORALES DE VALVERDE</v>
      </c>
    </row>
    <row r="7691" spans="1:5" x14ac:dyDescent="0.3">
      <c r="A7691" s="12">
        <v>49</v>
      </c>
      <c r="B7691" s="14">
        <v>131</v>
      </c>
      <c r="C7691" s="12" t="s">
        <v>7799</v>
      </c>
      <c r="E7691" t="str">
        <f t="shared" si="120"/>
        <v>131-MORALINA</v>
      </c>
    </row>
    <row r="7692" spans="1:5" x14ac:dyDescent="0.3">
      <c r="A7692" s="12">
        <v>49</v>
      </c>
      <c r="B7692" s="14">
        <v>132</v>
      </c>
      <c r="C7692" s="12" t="s">
        <v>7800</v>
      </c>
      <c r="E7692" t="str">
        <f t="shared" si="120"/>
        <v>132-MORERUELA DE LOS INFANZONES</v>
      </c>
    </row>
    <row r="7693" spans="1:5" x14ac:dyDescent="0.3">
      <c r="A7693" s="12">
        <v>49</v>
      </c>
      <c r="B7693" s="14">
        <v>133</v>
      </c>
      <c r="C7693" s="12" t="s">
        <v>7801</v>
      </c>
      <c r="E7693" t="str">
        <f t="shared" si="120"/>
        <v>133-MORERUELA DE TABARA</v>
      </c>
    </row>
    <row r="7694" spans="1:5" x14ac:dyDescent="0.3">
      <c r="A7694" s="12">
        <v>49</v>
      </c>
      <c r="B7694" s="14">
        <v>134</v>
      </c>
      <c r="C7694" s="12" t="s">
        <v>7802</v>
      </c>
      <c r="E7694" t="str">
        <f t="shared" si="120"/>
        <v>134-MUELAS DE LOS CABALLEROS</v>
      </c>
    </row>
    <row r="7695" spans="1:5" x14ac:dyDescent="0.3">
      <c r="A7695" s="12">
        <v>49</v>
      </c>
      <c r="B7695" s="14">
        <v>135</v>
      </c>
      <c r="C7695" s="12" t="s">
        <v>7803</v>
      </c>
      <c r="E7695" t="str">
        <f t="shared" si="120"/>
        <v>135-MUELAS DEL PAN</v>
      </c>
    </row>
    <row r="7696" spans="1:5" x14ac:dyDescent="0.3">
      <c r="A7696" s="12">
        <v>49</v>
      </c>
      <c r="B7696" s="14">
        <v>136</v>
      </c>
      <c r="C7696" s="12" t="s">
        <v>7804</v>
      </c>
      <c r="E7696" t="str">
        <f t="shared" si="120"/>
        <v>136-MUGA DE SAYAGO</v>
      </c>
    </row>
    <row r="7697" spans="1:5" x14ac:dyDescent="0.3">
      <c r="A7697" s="12">
        <v>49</v>
      </c>
      <c r="B7697" s="14">
        <v>137</v>
      </c>
      <c r="C7697" s="12" t="s">
        <v>7805</v>
      </c>
      <c r="E7697" t="str">
        <f t="shared" si="120"/>
        <v>137-NAVIANOS DE VALVERDE</v>
      </c>
    </row>
    <row r="7698" spans="1:5" x14ac:dyDescent="0.3">
      <c r="A7698" s="12">
        <v>49</v>
      </c>
      <c r="B7698" s="14">
        <v>138</v>
      </c>
      <c r="C7698" s="12" t="s">
        <v>7806</v>
      </c>
      <c r="E7698" t="str">
        <f t="shared" si="120"/>
        <v>138-OLMILLOS DE CASTRO</v>
      </c>
    </row>
    <row r="7699" spans="1:5" x14ac:dyDescent="0.3">
      <c r="A7699" s="12">
        <v>49</v>
      </c>
      <c r="B7699" s="14">
        <v>139</v>
      </c>
      <c r="C7699" s="12" t="s">
        <v>7807</v>
      </c>
      <c r="E7699" t="str">
        <f t="shared" si="120"/>
        <v>139-OTERO DE BODAS</v>
      </c>
    </row>
    <row r="7700" spans="1:5" x14ac:dyDescent="0.3">
      <c r="A7700" s="12">
        <v>49</v>
      </c>
      <c r="B7700" s="14">
        <v>141</v>
      </c>
      <c r="C7700" s="12" t="s">
        <v>7808</v>
      </c>
      <c r="E7700" t="str">
        <f t="shared" si="120"/>
        <v>141-PAJARES DE LA LAMPREANA</v>
      </c>
    </row>
    <row r="7701" spans="1:5" x14ac:dyDescent="0.3">
      <c r="A7701" s="12">
        <v>49</v>
      </c>
      <c r="B7701" s="14">
        <v>142</v>
      </c>
      <c r="C7701" s="12" t="s">
        <v>7809</v>
      </c>
      <c r="E7701" t="str">
        <f t="shared" si="120"/>
        <v>142-PALACIOS DEL PAN</v>
      </c>
    </row>
    <row r="7702" spans="1:5" x14ac:dyDescent="0.3">
      <c r="A7702" s="12">
        <v>49</v>
      </c>
      <c r="B7702" s="14">
        <v>143</v>
      </c>
      <c r="C7702" s="12" t="s">
        <v>7810</v>
      </c>
      <c r="E7702" t="str">
        <f t="shared" si="120"/>
        <v>143-PALACIOS DE SANABRIA</v>
      </c>
    </row>
    <row r="7703" spans="1:5" x14ac:dyDescent="0.3">
      <c r="A7703" s="12">
        <v>49</v>
      </c>
      <c r="B7703" s="14">
        <v>145</v>
      </c>
      <c r="C7703" s="12" t="s">
        <v>7811</v>
      </c>
      <c r="E7703" t="str">
        <f t="shared" si="120"/>
        <v>145-PEDRALBA DE LA PRADERIA</v>
      </c>
    </row>
    <row r="7704" spans="1:5" x14ac:dyDescent="0.3">
      <c r="A7704" s="12">
        <v>49</v>
      </c>
      <c r="B7704" s="14">
        <v>146</v>
      </c>
      <c r="C7704" s="12" t="s">
        <v>7812</v>
      </c>
      <c r="E7704" t="str">
        <f t="shared" si="120"/>
        <v>146-PEGO, EL</v>
      </c>
    </row>
    <row r="7705" spans="1:5" x14ac:dyDescent="0.3">
      <c r="A7705" s="12">
        <v>49</v>
      </c>
      <c r="B7705" s="14">
        <v>147</v>
      </c>
      <c r="C7705" s="12" t="s">
        <v>7813</v>
      </c>
      <c r="E7705" t="str">
        <f t="shared" si="120"/>
        <v>147-PELEAGONZALO</v>
      </c>
    </row>
    <row r="7706" spans="1:5" x14ac:dyDescent="0.3">
      <c r="A7706" s="12">
        <v>49</v>
      </c>
      <c r="B7706" s="14">
        <v>148</v>
      </c>
      <c r="C7706" s="12" t="s">
        <v>7814</v>
      </c>
      <c r="E7706" t="str">
        <f t="shared" si="120"/>
        <v>148-PELEAS DE ABAJO</v>
      </c>
    </row>
    <row r="7707" spans="1:5" x14ac:dyDescent="0.3">
      <c r="A7707" s="12">
        <v>49</v>
      </c>
      <c r="B7707" s="14">
        <v>149</v>
      </c>
      <c r="C7707" s="12" t="s">
        <v>7815</v>
      </c>
      <c r="E7707" t="str">
        <f t="shared" si="120"/>
        <v>149-PEÑAUSENDE</v>
      </c>
    </row>
    <row r="7708" spans="1:5" x14ac:dyDescent="0.3">
      <c r="A7708" s="12">
        <v>49</v>
      </c>
      <c r="B7708" s="14">
        <v>150</v>
      </c>
      <c r="C7708" s="12" t="s">
        <v>7816</v>
      </c>
      <c r="E7708" t="str">
        <f t="shared" si="120"/>
        <v>150-PEQUE</v>
      </c>
    </row>
    <row r="7709" spans="1:5" x14ac:dyDescent="0.3">
      <c r="A7709" s="12">
        <v>49</v>
      </c>
      <c r="B7709" s="14">
        <v>151</v>
      </c>
      <c r="C7709" s="12" t="s">
        <v>7817</v>
      </c>
      <c r="E7709" t="str">
        <f t="shared" si="120"/>
        <v>151-PERDIGON, EL</v>
      </c>
    </row>
    <row r="7710" spans="1:5" x14ac:dyDescent="0.3">
      <c r="A7710" s="12">
        <v>49</v>
      </c>
      <c r="B7710" s="14">
        <v>152</v>
      </c>
      <c r="C7710" s="12" t="s">
        <v>7818</v>
      </c>
      <c r="E7710" t="str">
        <f t="shared" si="120"/>
        <v>152-PERERUELA</v>
      </c>
    </row>
    <row r="7711" spans="1:5" x14ac:dyDescent="0.3">
      <c r="A7711" s="12">
        <v>49</v>
      </c>
      <c r="B7711" s="14">
        <v>153</v>
      </c>
      <c r="C7711" s="12" t="s">
        <v>7819</v>
      </c>
      <c r="E7711" t="str">
        <f t="shared" si="120"/>
        <v>153-PERILLA DE CASTRO</v>
      </c>
    </row>
    <row r="7712" spans="1:5" x14ac:dyDescent="0.3">
      <c r="A7712" s="12">
        <v>49</v>
      </c>
      <c r="B7712" s="14">
        <v>154</v>
      </c>
      <c r="C7712" s="12" t="s">
        <v>7820</v>
      </c>
      <c r="E7712" t="str">
        <f t="shared" si="120"/>
        <v>154-PIAS</v>
      </c>
    </row>
    <row r="7713" spans="1:5" x14ac:dyDescent="0.3">
      <c r="A7713" s="12">
        <v>49</v>
      </c>
      <c r="B7713" s="14">
        <v>155</v>
      </c>
      <c r="C7713" s="12" t="s">
        <v>7821</v>
      </c>
      <c r="E7713" t="str">
        <f t="shared" si="120"/>
        <v>155-PIEDRAHITA DE CASTRO</v>
      </c>
    </row>
    <row r="7714" spans="1:5" x14ac:dyDescent="0.3">
      <c r="A7714" s="12">
        <v>49</v>
      </c>
      <c r="B7714" s="14">
        <v>156</v>
      </c>
      <c r="C7714" s="12" t="s">
        <v>7822</v>
      </c>
      <c r="E7714" t="str">
        <f t="shared" si="120"/>
        <v>156-PINILLA DE TORO</v>
      </c>
    </row>
    <row r="7715" spans="1:5" x14ac:dyDescent="0.3">
      <c r="A7715" s="12">
        <v>49</v>
      </c>
      <c r="B7715" s="14">
        <v>157</v>
      </c>
      <c r="C7715" s="12" t="s">
        <v>7823</v>
      </c>
      <c r="E7715" t="str">
        <f t="shared" si="120"/>
        <v>157-PINO DEL ORO</v>
      </c>
    </row>
    <row r="7716" spans="1:5" x14ac:dyDescent="0.3">
      <c r="A7716" s="12">
        <v>49</v>
      </c>
      <c r="B7716" s="14">
        <v>158</v>
      </c>
      <c r="C7716" s="12" t="s">
        <v>7824</v>
      </c>
      <c r="E7716" t="str">
        <f t="shared" si="120"/>
        <v>158-PIÑERO, EL</v>
      </c>
    </row>
    <row r="7717" spans="1:5" x14ac:dyDescent="0.3">
      <c r="A7717" s="12">
        <v>49</v>
      </c>
      <c r="B7717" s="14">
        <v>159</v>
      </c>
      <c r="C7717" s="12" t="s">
        <v>7825</v>
      </c>
      <c r="E7717" t="str">
        <f t="shared" si="120"/>
        <v>159-POBLADURA DEL VALLE</v>
      </c>
    </row>
    <row r="7718" spans="1:5" x14ac:dyDescent="0.3">
      <c r="A7718" s="12">
        <v>49</v>
      </c>
      <c r="B7718" s="14">
        <v>160</v>
      </c>
      <c r="C7718" s="12" t="s">
        <v>7826</v>
      </c>
      <c r="E7718" t="str">
        <f t="shared" si="120"/>
        <v>160-POBLADURA DE VALDERADUEY</v>
      </c>
    </row>
    <row r="7719" spans="1:5" x14ac:dyDescent="0.3">
      <c r="A7719" s="12">
        <v>49</v>
      </c>
      <c r="B7719" s="14">
        <v>162</v>
      </c>
      <c r="C7719" s="12" t="s">
        <v>7827</v>
      </c>
      <c r="E7719" t="str">
        <f t="shared" si="120"/>
        <v>162-PORTO</v>
      </c>
    </row>
    <row r="7720" spans="1:5" x14ac:dyDescent="0.3">
      <c r="A7720" s="12">
        <v>49</v>
      </c>
      <c r="B7720" s="14">
        <v>163</v>
      </c>
      <c r="C7720" s="12" t="s">
        <v>7828</v>
      </c>
      <c r="E7720" t="str">
        <f t="shared" si="120"/>
        <v>163-POZOANTIGUO</v>
      </c>
    </row>
    <row r="7721" spans="1:5" x14ac:dyDescent="0.3">
      <c r="A7721" s="12">
        <v>49</v>
      </c>
      <c r="B7721" s="14">
        <v>164</v>
      </c>
      <c r="C7721" s="12" t="s">
        <v>7829</v>
      </c>
      <c r="E7721" t="str">
        <f t="shared" si="120"/>
        <v>164-POZUELO DE TABARA</v>
      </c>
    </row>
    <row r="7722" spans="1:5" x14ac:dyDescent="0.3">
      <c r="A7722" s="12">
        <v>49</v>
      </c>
      <c r="B7722" s="14">
        <v>165</v>
      </c>
      <c r="C7722" s="12" t="s">
        <v>7830</v>
      </c>
      <c r="E7722" t="str">
        <f t="shared" si="120"/>
        <v>165-PRADO</v>
      </c>
    </row>
    <row r="7723" spans="1:5" x14ac:dyDescent="0.3">
      <c r="A7723" s="12">
        <v>49</v>
      </c>
      <c r="B7723" s="14">
        <v>166</v>
      </c>
      <c r="C7723" s="12" t="s">
        <v>7831</v>
      </c>
      <c r="E7723" t="str">
        <f t="shared" si="120"/>
        <v>166-PUEBLA DE SANABRIA</v>
      </c>
    </row>
    <row r="7724" spans="1:5" x14ac:dyDescent="0.3">
      <c r="A7724" s="12">
        <v>49</v>
      </c>
      <c r="B7724" s="14">
        <v>167</v>
      </c>
      <c r="C7724" s="12" t="s">
        <v>7832</v>
      </c>
      <c r="E7724" t="str">
        <f t="shared" si="120"/>
        <v>167-PUEBLICA DE VALVERDE</v>
      </c>
    </row>
    <row r="7725" spans="1:5" x14ac:dyDescent="0.3">
      <c r="A7725" s="12">
        <v>49</v>
      </c>
      <c r="B7725" s="14">
        <v>168</v>
      </c>
      <c r="C7725" s="12" t="s">
        <v>7833</v>
      </c>
      <c r="E7725" t="str">
        <f t="shared" si="120"/>
        <v>168-QUINTANILLA DEL MONTE</v>
      </c>
    </row>
    <row r="7726" spans="1:5" x14ac:dyDescent="0.3">
      <c r="A7726" s="12">
        <v>49</v>
      </c>
      <c r="B7726" s="14">
        <v>169</v>
      </c>
      <c r="C7726" s="12" t="s">
        <v>7834</v>
      </c>
      <c r="E7726" t="str">
        <f t="shared" si="120"/>
        <v>169-QUINTANILLA DEL OLMO</v>
      </c>
    </row>
    <row r="7727" spans="1:5" x14ac:dyDescent="0.3">
      <c r="A7727" s="12">
        <v>49</v>
      </c>
      <c r="B7727" s="14">
        <v>170</v>
      </c>
      <c r="C7727" s="12" t="s">
        <v>7835</v>
      </c>
      <c r="E7727" t="str">
        <f t="shared" si="120"/>
        <v>170-QUINTANILLA DE URZ</v>
      </c>
    </row>
    <row r="7728" spans="1:5" x14ac:dyDescent="0.3">
      <c r="A7728" s="12">
        <v>49</v>
      </c>
      <c r="B7728" s="14">
        <v>171</v>
      </c>
      <c r="C7728" s="12" t="s">
        <v>7836</v>
      </c>
      <c r="E7728" t="str">
        <f t="shared" si="120"/>
        <v>171-QUIRUELAS DE VIDRIALES</v>
      </c>
    </row>
    <row r="7729" spans="1:5" x14ac:dyDescent="0.3">
      <c r="A7729" s="12">
        <v>49</v>
      </c>
      <c r="B7729" s="14">
        <v>172</v>
      </c>
      <c r="C7729" s="12" t="s">
        <v>7837</v>
      </c>
      <c r="E7729" t="str">
        <f t="shared" si="120"/>
        <v>172-RABANALES</v>
      </c>
    </row>
    <row r="7730" spans="1:5" x14ac:dyDescent="0.3">
      <c r="A7730" s="12">
        <v>49</v>
      </c>
      <c r="B7730" s="14">
        <v>173</v>
      </c>
      <c r="C7730" s="12" t="s">
        <v>7838</v>
      </c>
      <c r="E7730" t="str">
        <f t="shared" si="120"/>
        <v>173-RABANO DE ALISTE</v>
      </c>
    </row>
    <row r="7731" spans="1:5" x14ac:dyDescent="0.3">
      <c r="A7731" s="12">
        <v>49</v>
      </c>
      <c r="B7731" s="14">
        <v>174</v>
      </c>
      <c r="C7731" s="12" t="s">
        <v>7839</v>
      </c>
      <c r="E7731" t="str">
        <f t="shared" si="120"/>
        <v>174-REQUEJO</v>
      </c>
    </row>
    <row r="7732" spans="1:5" x14ac:dyDescent="0.3">
      <c r="A7732" s="12">
        <v>49</v>
      </c>
      <c r="B7732" s="14">
        <v>175</v>
      </c>
      <c r="C7732" s="12" t="s">
        <v>7840</v>
      </c>
      <c r="E7732" t="str">
        <f t="shared" si="120"/>
        <v>175-REVELLINOS</v>
      </c>
    </row>
    <row r="7733" spans="1:5" x14ac:dyDescent="0.3">
      <c r="A7733" s="12">
        <v>49</v>
      </c>
      <c r="B7733" s="14">
        <v>176</v>
      </c>
      <c r="C7733" s="12" t="s">
        <v>7841</v>
      </c>
      <c r="E7733" t="str">
        <f t="shared" si="120"/>
        <v>176-RIOFRIO DE ALISTE</v>
      </c>
    </row>
    <row r="7734" spans="1:5" x14ac:dyDescent="0.3">
      <c r="A7734" s="12">
        <v>49</v>
      </c>
      <c r="B7734" s="14">
        <v>177</v>
      </c>
      <c r="C7734" s="12" t="s">
        <v>7842</v>
      </c>
      <c r="E7734" t="str">
        <f t="shared" si="120"/>
        <v>177-RIONEGRO DEL PUENTE</v>
      </c>
    </row>
    <row r="7735" spans="1:5" x14ac:dyDescent="0.3">
      <c r="A7735" s="12">
        <v>49</v>
      </c>
      <c r="B7735" s="14">
        <v>178</v>
      </c>
      <c r="C7735" s="12" t="s">
        <v>7843</v>
      </c>
      <c r="E7735" t="str">
        <f t="shared" si="120"/>
        <v>178-ROALES</v>
      </c>
    </row>
    <row r="7736" spans="1:5" x14ac:dyDescent="0.3">
      <c r="A7736" s="12">
        <v>49</v>
      </c>
      <c r="B7736" s="14">
        <v>179</v>
      </c>
      <c r="C7736" s="12" t="s">
        <v>7844</v>
      </c>
      <c r="E7736" t="str">
        <f t="shared" si="120"/>
        <v>179-ROBLEDA-CERVANTES</v>
      </c>
    </row>
    <row r="7737" spans="1:5" x14ac:dyDescent="0.3">
      <c r="A7737" s="12">
        <v>49</v>
      </c>
      <c r="B7737" s="14">
        <v>180</v>
      </c>
      <c r="C7737" s="12" t="s">
        <v>7845</v>
      </c>
      <c r="E7737" t="str">
        <f t="shared" si="120"/>
        <v>180-ROELOS DE SAYAGO</v>
      </c>
    </row>
    <row r="7738" spans="1:5" x14ac:dyDescent="0.3">
      <c r="A7738" s="12">
        <v>49</v>
      </c>
      <c r="B7738" s="14">
        <v>181</v>
      </c>
      <c r="C7738" s="12" t="s">
        <v>7846</v>
      </c>
      <c r="E7738" t="str">
        <f t="shared" si="120"/>
        <v>181-ROSINOS DE LA REQUEJADA</v>
      </c>
    </row>
    <row r="7739" spans="1:5" x14ac:dyDescent="0.3">
      <c r="A7739" s="12">
        <v>49</v>
      </c>
      <c r="B7739" s="14">
        <v>183</v>
      </c>
      <c r="C7739" s="12" t="s">
        <v>7847</v>
      </c>
      <c r="E7739" t="str">
        <f t="shared" si="120"/>
        <v>183-SALCE</v>
      </c>
    </row>
    <row r="7740" spans="1:5" x14ac:dyDescent="0.3">
      <c r="A7740" s="12">
        <v>49</v>
      </c>
      <c r="B7740" s="14">
        <v>184</v>
      </c>
      <c r="C7740" s="12" t="s">
        <v>7848</v>
      </c>
      <c r="E7740" t="str">
        <f t="shared" si="120"/>
        <v>184-SAMIR DE LOS CAÑOS</v>
      </c>
    </row>
    <row r="7741" spans="1:5" x14ac:dyDescent="0.3">
      <c r="A7741" s="12">
        <v>49</v>
      </c>
      <c r="B7741" s="14">
        <v>185</v>
      </c>
      <c r="C7741" s="12" t="s">
        <v>7849</v>
      </c>
      <c r="E7741" t="str">
        <f t="shared" si="120"/>
        <v>185-SAN AGUSTIN DEL POZO</v>
      </c>
    </row>
    <row r="7742" spans="1:5" x14ac:dyDescent="0.3">
      <c r="A7742" s="12">
        <v>49</v>
      </c>
      <c r="B7742" s="14">
        <v>186</v>
      </c>
      <c r="C7742" s="12" t="s">
        <v>7850</v>
      </c>
      <c r="E7742" t="str">
        <f t="shared" si="120"/>
        <v>186-SAN CEBRIAN DE CASTRO</v>
      </c>
    </row>
    <row r="7743" spans="1:5" x14ac:dyDescent="0.3">
      <c r="A7743" s="12">
        <v>49</v>
      </c>
      <c r="B7743" s="14">
        <v>187</v>
      </c>
      <c r="C7743" s="12" t="s">
        <v>7851</v>
      </c>
      <c r="E7743" t="str">
        <f t="shared" si="120"/>
        <v>187-SAN CRISTOBAL DE ENTREVIÑAS</v>
      </c>
    </row>
    <row r="7744" spans="1:5" x14ac:dyDescent="0.3">
      <c r="A7744" s="12">
        <v>49</v>
      </c>
      <c r="B7744" s="14">
        <v>188</v>
      </c>
      <c r="C7744" s="12" t="s">
        <v>7852</v>
      </c>
      <c r="E7744" t="str">
        <f t="shared" si="120"/>
        <v>188-SAN ESTEBAN DEL MOLAR</v>
      </c>
    </row>
    <row r="7745" spans="1:5" x14ac:dyDescent="0.3">
      <c r="A7745" s="12">
        <v>49</v>
      </c>
      <c r="B7745" s="14">
        <v>189</v>
      </c>
      <c r="C7745" s="12" t="s">
        <v>7853</v>
      </c>
      <c r="E7745" t="str">
        <f t="shared" si="120"/>
        <v>189-SAN JUSTO</v>
      </c>
    </row>
    <row r="7746" spans="1:5" x14ac:dyDescent="0.3">
      <c r="A7746" s="12">
        <v>49</v>
      </c>
      <c r="B7746" s="14">
        <v>190</v>
      </c>
      <c r="C7746" s="12" t="s">
        <v>7854</v>
      </c>
      <c r="E7746" t="str">
        <f t="shared" si="120"/>
        <v>190-SAN MARTIN DE VALDERADUEY</v>
      </c>
    </row>
    <row r="7747" spans="1:5" x14ac:dyDescent="0.3">
      <c r="A7747" s="12">
        <v>49</v>
      </c>
      <c r="B7747" s="14">
        <v>191</v>
      </c>
      <c r="C7747" s="12" t="s">
        <v>7855</v>
      </c>
      <c r="E7747" t="str">
        <f t="shared" ref="E7747:E7810" si="121">CONCATENATE(B7747,"-",C7747)</f>
        <v>191-SAN MIGUEL DE LA RIBERA</v>
      </c>
    </row>
    <row r="7748" spans="1:5" x14ac:dyDescent="0.3">
      <c r="A7748" s="12">
        <v>49</v>
      </c>
      <c r="B7748" s="14">
        <v>192</v>
      </c>
      <c r="C7748" s="12" t="s">
        <v>7856</v>
      </c>
      <c r="E7748" t="str">
        <f t="shared" si="121"/>
        <v>192-SAN MIGUEL DEL VALLE</v>
      </c>
    </row>
    <row r="7749" spans="1:5" x14ac:dyDescent="0.3">
      <c r="A7749" s="12">
        <v>49</v>
      </c>
      <c r="B7749" s="14">
        <v>193</v>
      </c>
      <c r="C7749" s="12" t="s">
        <v>7857</v>
      </c>
      <c r="E7749" t="str">
        <f t="shared" si="121"/>
        <v>193-SAN PEDRO DE CEQUE</v>
      </c>
    </row>
    <row r="7750" spans="1:5" x14ac:dyDescent="0.3">
      <c r="A7750" s="12">
        <v>49</v>
      </c>
      <c r="B7750" s="14">
        <v>194</v>
      </c>
      <c r="C7750" s="12" t="s">
        <v>7858</v>
      </c>
      <c r="E7750" t="str">
        <f t="shared" si="121"/>
        <v>194-SAN PEDRO DE LA NAVE-ALMENDRA</v>
      </c>
    </row>
    <row r="7751" spans="1:5" x14ac:dyDescent="0.3">
      <c r="A7751" s="12">
        <v>49</v>
      </c>
      <c r="B7751" s="14">
        <v>197</v>
      </c>
      <c r="C7751" s="12" t="s">
        <v>7859</v>
      </c>
      <c r="E7751" t="str">
        <f t="shared" si="121"/>
        <v>197-SANTA CLARA DE AVEDILLO</v>
      </c>
    </row>
    <row r="7752" spans="1:5" x14ac:dyDescent="0.3">
      <c r="A7752" s="12">
        <v>49</v>
      </c>
      <c r="B7752" s="14">
        <v>199</v>
      </c>
      <c r="C7752" s="12" t="s">
        <v>7860</v>
      </c>
      <c r="E7752" t="str">
        <f t="shared" si="121"/>
        <v>199-SANTA COLOMBA DE LAS MONJAS</v>
      </c>
    </row>
    <row r="7753" spans="1:5" x14ac:dyDescent="0.3">
      <c r="A7753" s="12">
        <v>49</v>
      </c>
      <c r="B7753" s="14">
        <v>200</v>
      </c>
      <c r="C7753" s="12" t="s">
        <v>7861</v>
      </c>
      <c r="E7753" t="str">
        <f t="shared" si="121"/>
        <v>200-SANTA CRISTINA DE LA POLVOROSA</v>
      </c>
    </row>
    <row r="7754" spans="1:5" x14ac:dyDescent="0.3">
      <c r="A7754" s="12">
        <v>49</v>
      </c>
      <c r="B7754" s="14">
        <v>201</v>
      </c>
      <c r="C7754" s="12" t="s">
        <v>7862</v>
      </c>
      <c r="E7754" t="str">
        <f t="shared" si="121"/>
        <v>201-SANTA CROYA DE TERA</v>
      </c>
    </row>
    <row r="7755" spans="1:5" x14ac:dyDescent="0.3">
      <c r="A7755" s="12">
        <v>49</v>
      </c>
      <c r="B7755" s="14">
        <v>202</v>
      </c>
      <c r="C7755" s="12" t="s">
        <v>7863</v>
      </c>
      <c r="E7755" t="str">
        <f t="shared" si="121"/>
        <v>202-SANTA EUFEMIA DEL BARCO</v>
      </c>
    </row>
    <row r="7756" spans="1:5" x14ac:dyDescent="0.3">
      <c r="A7756" s="12">
        <v>49</v>
      </c>
      <c r="B7756" s="14">
        <v>203</v>
      </c>
      <c r="C7756" s="12" t="s">
        <v>7864</v>
      </c>
      <c r="E7756" t="str">
        <f t="shared" si="121"/>
        <v>203-SANTA MARIA DE LA VEGA</v>
      </c>
    </row>
    <row r="7757" spans="1:5" x14ac:dyDescent="0.3">
      <c r="A7757" s="12">
        <v>49</v>
      </c>
      <c r="B7757" s="14">
        <v>204</v>
      </c>
      <c r="C7757" s="12" t="s">
        <v>7865</v>
      </c>
      <c r="E7757" t="str">
        <f t="shared" si="121"/>
        <v>204-SANTA MARIA DE VALVERDE</v>
      </c>
    </row>
    <row r="7758" spans="1:5" x14ac:dyDescent="0.3">
      <c r="A7758" s="12">
        <v>49</v>
      </c>
      <c r="B7758" s="14">
        <v>205</v>
      </c>
      <c r="C7758" s="12" t="s">
        <v>7866</v>
      </c>
      <c r="E7758" t="str">
        <f t="shared" si="121"/>
        <v>205-SANTIBAÑEZ DE TERA</v>
      </c>
    </row>
    <row r="7759" spans="1:5" x14ac:dyDescent="0.3">
      <c r="A7759" s="12">
        <v>49</v>
      </c>
      <c r="B7759" s="14">
        <v>206</v>
      </c>
      <c r="C7759" s="12" t="s">
        <v>7867</v>
      </c>
      <c r="E7759" t="str">
        <f t="shared" si="121"/>
        <v>206-SANTIBAÑEZ DE VIDRIALES</v>
      </c>
    </row>
    <row r="7760" spans="1:5" x14ac:dyDescent="0.3">
      <c r="A7760" s="12">
        <v>49</v>
      </c>
      <c r="B7760" s="14">
        <v>207</v>
      </c>
      <c r="C7760" s="12" t="s">
        <v>7868</v>
      </c>
      <c r="E7760" t="str">
        <f t="shared" si="121"/>
        <v>207-SANTOVENIA</v>
      </c>
    </row>
    <row r="7761" spans="1:5" x14ac:dyDescent="0.3">
      <c r="A7761" s="12">
        <v>49</v>
      </c>
      <c r="B7761" s="14">
        <v>208</v>
      </c>
      <c r="C7761" s="12" t="s">
        <v>7869</v>
      </c>
      <c r="E7761" t="str">
        <f t="shared" si="121"/>
        <v>208-SAN VICENTE DE LA CABEZA</v>
      </c>
    </row>
    <row r="7762" spans="1:5" x14ac:dyDescent="0.3">
      <c r="A7762" s="12">
        <v>49</v>
      </c>
      <c r="B7762" s="14">
        <v>209</v>
      </c>
      <c r="C7762" s="12" t="s">
        <v>7870</v>
      </c>
      <c r="E7762" t="str">
        <f t="shared" si="121"/>
        <v>209-SAN VITERO</v>
      </c>
    </row>
    <row r="7763" spans="1:5" x14ac:dyDescent="0.3">
      <c r="A7763" s="12">
        <v>49</v>
      </c>
      <c r="B7763" s="14">
        <v>210</v>
      </c>
      <c r="C7763" s="12" t="s">
        <v>7871</v>
      </c>
      <c r="E7763" t="str">
        <f t="shared" si="121"/>
        <v>210-SANZOLES</v>
      </c>
    </row>
    <row r="7764" spans="1:5" x14ac:dyDescent="0.3">
      <c r="A7764" s="12">
        <v>49</v>
      </c>
      <c r="B7764" s="14">
        <v>214</v>
      </c>
      <c r="C7764" s="12" t="s">
        <v>7872</v>
      </c>
      <c r="E7764" t="str">
        <f t="shared" si="121"/>
        <v>214-TABARA</v>
      </c>
    </row>
    <row r="7765" spans="1:5" x14ac:dyDescent="0.3">
      <c r="A7765" s="12">
        <v>49</v>
      </c>
      <c r="B7765" s="14">
        <v>216</v>
      </c>
      <c r="C7765" s="12" t="s">
        <v>7873</v>
      </c>
      <c r="E7765" t="str">
        <f t="shared" si="121"/>
        <v>216-TAPIOLES</v>
      </c>
    </row>
    <row r="7766" spans="1:5" x14ac:dyDescent="0.3">
      <c r="A7766" s="12">
        <v>49</v>
      </c>
      <c r="B7766" s="14">
        <v>219</v>
      </c>
      <c r="C7766" s="12" t="s">
        <v>7874</v>
      </c>
      <c r="E7766" t="str">
        <f t="shared" si="121"/>
        <v>219-TORO</v>
      </c>
    </row>
    <row r="7767" spans="1:5" x14ac:dyDescent="0.3">
      <c r="A7767" s="12">
        <v>49</v>
      </c>
      <c r="B7767" s="14">
        <v>220</v>
      </c>
      <c r="C7767" s="12" t="s">
        <v>7875</v>
      </c>
      <c r="E7767" t="str">
        <f t="shared" si="121"/>
        <v>220-TORRE DEL VALLE, LA</v>
      </c>
    </row>
    <row r="7768" spans="1:5" x14ac:dyDescent="0.3">
      <c r="A7768" s="12">
        <v>49</v>
      </c>
      <c r="B7768" s="14">
        <v>221</v>
      </c>
      <c r="C7768" s="12" t="s">
        <v>7876</v>
      </c>
      <c r="E7768" t="str">
        <f t="shared" si="121"/>
        <v>221-TORREGAMONES</v>
      </c>
    </row>
    <row r="7769" spans="1:5" x14ac:dyDescent="0.3">
      <c r="A7769" s="12">
        <v>49</v>
      </c>
      <c r="B7769" s="14">
        <v>222</v>
      </c>
      <c r="C7769" s="12" t="s">
        <v>7877</v>
      </c>
      <c r="E7769" t="str">
        <f t="shared" si="121"/>
        <v>222-TORRES DEL CARRIZAL</v>
      </c>
    </row>
    <row r="7770" spans="1:5" x14ac:dyDescent="0.3">
      <c r="A7770" s="12">
        <v>49</v>
      </c>
      <c r="B7770" s="14">
        <v>223</v>
      </c>
      <c r="C7770" s="12" t="s">
        <v>7878</v>
      </c>
      <c r="E7770" t="str">
        <f t="shared" si="121"/>
        <v>223-TRABAZOS</v>
      </c>
    </row>
    <row r="7771" spans="1:5" x14ac:dyDescent="0.3">
      <c r="A7771" s="12">
        <v>49</v>
      </c>
      <c r="B7771" s="14">
        <v>224</v>
      </c>
      <c r="C7771" s="12" t="s">
        <v>7879</v>
      </c>
      <c r="E7771" t="str">
        <f t="shared" si="121"/>
        <v>224-TREFACIO</v>
      </c>
    </row>
    <row r="7772" spans="1:5" x14ac:dyDescent="0.3">
      <c r="A7772" s="12">
        <v>49</v>
      </c>
      <c r="B7772" s="14">
        <v>225</v>
      </c>
      <c r="C7772" s="12" t="s">
        <v>7880</v>
      </c>
      <c r="E7772" t="str">
        <f t="shared" si="121"/>
        <v>225-UÑA DE QUINTANA</v>
      </c>
    </row>
    <row r="7773" spans="1:5" x14ac:dyDescent="0.3">
      <c r="A7773" s="12">
        <v>49</v>
      </c>
      <c r="B7773" s="14">
        <v>226</v>
      </c>
      <c r="C7773" s="12" t="s">
        <v>7881</v>
      </c>
      <c r="E7773" t="str">
        <f t="shared" si="121"/>
        <v>226-VADILLO DE LA GUAREÑA</v>
      </c>
    </row>
    <row r="7774" spans="1:5" x14ac:dyDescent="0.3">
      <c r="A7774" s="12">
        <v>49</v>
      </c>
      <c r="B7774" s="14">
        <v>227</v>
      </c>
      <c r="C7774" s="12" t="s">
        <v>7882</v>
      </c>
      <c r="E7774" t="str">
        <f t="shared" si="121"/>
        <v>227-VALCABADO</v>
      </c>
    </row>
    <row r="7775" spans="1:5" x14ac:dyDescent="0.3">
      <c r="A7775" s="12">
        <v>49</v>
      </c>
      <c r="B7775" s="14">
        <v>228</v>
      </c>
      <c r="C7775" s="12" t="s">
        <v>7883</v>
      </c>
      <c r="E7775" t="str">
        <f t="shared" si="121"/>
        <v>228-VALDEFINJAS</v>
      </c>
    </row>
    <row r="7776" spans="1:5" x14ac:dyDescent="0.3">
      <c r="A7776" s="12">
        <v>49</v>
      </c>
      <c r="B7776" s="14">
        <v>229</v>
      </c>
      <c r="C7776" s="12" t="s">
        <v>7884</v>
      </c>
      <c r="E7776" t="str">
        <f t="shared" si="121"/>
        <v>229-VALDESCORRIEL</v>
      </c>
    </row>
    <row r="7777" spans="1:5" x14ac:dyDescent="0.3">
      <c r="A7777" s="12">
        <v>49</v>
      </c>
      <c r="B7777" s="14">
        <v>230</v>
      </c>
      <c r="C7777" s="12" t="s">
        <v>7885</v>
      </c>
      <c r="E7777" t="str">
        <f t="shared" si="121"/>
        <v>230-VALLESA DE LA GUAREÑA</v>
      </c>
    </row>
    <row r="7778" spans="1:5" x14ac:dyDescent="0.3">
      <c r="A7778" s="12">
        <v>49</v>
      </c>
      <c r="B7778" s="14">
        <v>231</v>
      </c>
      <c r="C7778" s="12" t="s">
        <v>7886</v>
      </c>
      <c r="E7778" t="str">
        <f t="shared" si="121"/>
        <v>231-VEGA DE TERA</v>
      </c>
    </row>
    <row r="7779" spans="1:5" x14ac:dyDescent="0.3">
      <c r="A7779" s="12">
        <v>49</v>
      </c>
      <c r="B7779" s="14">
        <v>232</v>
      </c>
      <c r="C7779" s="12" t="s">
        <v>7887</v>
      </c>
      <c r="E7779" t="str">
        <f t="shared" si="121"/>
        <v>232-VEGA DE VILLALOBOS</v>
      </c>
    </row>
    <row r="7780" spans="1:5" x14ac:dyDescent="0.3">
      <c r="A7780" s="12">
        <v>49</v>
      </c>
      <c r="B7780" s="14">
        <v>233</v>
      </c>
      <c r="C7780" s="12" t="s">
        <v>7888</v>
      </c>
      <c r="E7780" t="str">
        <f t="shared" si="121"/>
        <v>233-VEGALATRAVE</v>
      </c>
    </row>
    <row r="7781" spans="1:5" x14ac:dyDescent="0.3">
      <c r="A7781" s="12">
        <v>49</v>
      </c>
      <c r="B7781" s="14">
        <v>234</v>
      </c>
      <c r="C7781" s="12" t="s">
        <v>7889</v>
      </c>
      <c r="E7781" t="str">
        <f t="shared" si="121"/>
        <v>234-VENIALBO</v>
      </c>
    </row>
    <row r="7782" spans="1:5" x14ac:dyDescent="0.3">
      <c r="A7782" s="12">
        <v>49</v>
      </c>
      <c r="B7782" s="14">
        <v>235</v>
      </c>
      <c r="C7782" s="12" t="s">
        <v>7890</v>
      </c>
      <c r="E7782" t="str">
        <f t="shared" si="121"/>
        <v>235-VEZDEMARBAN</v>
      </c>
    </row>
    <row r="7783" spans="1:5" x14ac:dyDescent="0.3">
      <c r="A7783" s="12">
        <v>49</v>
      </c>
      <c r="B7783" s="14">
        <v>236</v>
      </c>
      <c r="C7783" s="12" t="s">
        <v>7891</v>
      </c>
      <c r="E7783" t="str">
        <f t="shared" si="121"/>
        <v>236-VIDAYANES</v>
      </c>
    </row>
    <row r="7784" spans="1:5" x14ac:dyDescent="0.3">
      <c r="A7784" s="12">
        <v>49</v>
      </c>
      <c r="B7784" s="14">
        <v>237</v>
      </c>
      <c r="C7784" s="12" t="s">
        <v>7892</v>
      </c>
      <c r="E7784" t="str">
        <f t="shared" si="121"/>
        <v>237-VIDEMALA</v>
      </c>
    </row>
    <row r="7785" spans="1:5" x14ac:dyDescent="0.3">
      <c r="A7785" s="12">
        <v>49</v>
      </c>
      <c r="B7785" s="14">
        <v>238</v>
      </c>
      <c r="C7785" s="12" t="s">
        <v>7893</v>
      </c>
      <c r="E7785" t="str">
        <f t="shared" si="121"/>
        <v>238-VILLABRAZARO</v>
      </c>
    </row>
    <row r="7786" spans="1:5" x14ac:dyDescent="0.3">
      <c r="A7786" s="12">
        <v>49</v>
      </c>
      <c r="B7786" s="14">
        <v>239</v>
      </c>
      <c r="C7786" s="12" t="s">
        <v>7894</v>
      </c>
      <c r="E7786" t="str">
        <f t="shared" si="121"/>
        <v>239-VILLABUENA DEL PUENTE</v>
      </c>
    </row>
    <row r="7787" spans="1:5" x14ac:dyDescent="0.3">
      <c r="A7787" s="12">
        <v>49</v>
      </c>
      <c r="B7787" s="14">
        <v>240</v>
      </c>
      <c r="C7787" s="12" t="s">
        <v>7895</v>
      </c>
      <c r="E7787" t="str">
        <f t="shared" si="121"/>
        <v>240-VILLADEPERA</v>
      </c>
    </row>
    <row r="7788" spans="1:5" x14ac:dyDescent="0.3">
      <c r="A7788" s="12">
        <v>49</v>
      </c>
      <c r="B7788" s="14">
        <v>241</v>
      </c>
      <c r="C7788" s="12" t="s">
        <v>5967</v>
      </c>
      <c r="E7788" t="str">
        <f t="shared" si="121"/>
        <v>241-VILLAESCUSA</v>
      </c>
    </row>
    <row r="7789" spans="1:5" x14ac:dyDescent="0.3">
      <c r="A7789" s="12">
        <v>49</v>
      </c>
      <c r="B7789" s="14">
        <v>242</v>
      </c>
      <c r="C7789" s="12" t="s">
        <v>7896</v>
      </c>
      <c r="E7789" t="str">
        <f t="shared" si="121"/>
        <v>242-VILLAFAFILA</v>
      </c>
    </row>
    <row r="7790" spans="1:5" x14ac:dyDescent="0.3">
      <c r="A7790" s="12">
        <v>49</v>
      </c>
      <c r="B7790" s="14">
        <v>243</v>
      </c>
      <c r="C7790" s="12" t="s">
        <v>7897</v>
      </c>
      <c r="E7790" t="str">
        <f t="shared" si="121"/>
        <v>243-VILLAFERRUEÑA</v>
      </c>
    </row>
    <row r="7791" spans="1:5" x14ac:dyDescent="0.3">
      <c r="A7791" s="12">
        <v>49</v>
      </c>
      <c r="B7791" s="14">
        <v>244</v>
      </c>
      <c r="C7791" s="12" t="s">
        <v>7898</v>
      </c>
      <c r="E7791" t="str">
        <f t="shared" si="121"/>
        <v>244-VILLAGERIZ</v>
      </c>
    </row>
    <row r="7792" spans="1:5" x14ac:dyDescent="0.3">
      <c r="A7792" s="12">
        <v>49</v>
      </c>
      <c r="B7792" s="14">
        <v>245</v>
      </c>
      <c r="C7792" s="12" t="s">
        <v>7899</v>
      </c>
      <c r="E7792" t="str">
        <f t="shared" si="121"/>
        <v>245-VILLALAZAN</v>
      </c>
    </row>
    <row r="7793" spans="1:5" x14ac:dyDescent="0.3">
      <c r="A7793" s="12">
        <v>49</v>
      </c>
      <c r="B7793" s="14">
        <v>246</v>
      </c>
      <c r="C7793" s="12" t="s">
        <v>7900</v>
      </c>
      <c r="E7793" t="str">
        <f t="shared" si="121"/>
        <v>246-VILLALBA DE LA LAMPREANA</v>
      </c>
    </row>
    <row r="7794" spans="1:5" x14ac:dyDescent="0.3">
      <c r="A7794" s="12">
        <v>49</v>
      </c>
      <c r="B7794" s="14">
        <v>247</v>
      </c>
      <c r="C7794" s="12" t="s">
        <v>7901</v>
      </c>
      <c r="E7794" t="str">
        <f t="shared" si="121"/>
        <v>247-VILLALCAMPO</v>
      </c>
    </row>
    <row r="7795" spans="1:5" x14ac:dyDescent="0.3">
      <c r="A7795" s="12">
        <v>49</v>
      </c>
      <c r="B7795" s="14">
        <v>248</v>
      </c>
      <c r="C7795" s="12" t="s">
        <v>7902</v>
      </c>
      <c r="E7795" t="str">
        <f t="shared" si="121"/>
        <v>248-VILLALOBOS</v>
      </c>
    </row>
    <row r="7796" spans="1:5" x14ac:dyDescent="0.3">
      <c r="A7796" s="12">
        <v>49</v>
      </c>
      <c r="B7796" s="14">
        <v>249</v>
      </c>
      <c r="C7796" s="12" t="s">
        <v>7903</v>
      </c>
      <c r="E7796" t="str">
        <f t="shared" si="121"/>
        <v>249-VILLALONSO</v>
      </c>
    </row>
    <row r="7797" spans="1:5" x14ac:dyDescent="0.3">
      <c r="A7797" s="12">
        <v>49</v>
      </c>
      <c r="B7797" s="14">
        <v>250</v>
      </c>
      <c r="C7797" s="12" t="s">
        <v>7904</v>
      </c>
      <c r="E7797" t="str">
        <f t="shared" si="121"/>
        <v>250-VILLALPANDO</v>
      </c>
    </row>
    <row r="7798" spans="1:5" x14ac:dyDescent="0.3">
      <c r="A7798" s="12">
        <v>49</v>
      </c>
      <c r="B7798" s="14">
        <v>251</v>
      </c>
      <c r="C7798" s="12" t="s">
        <v>7905</v>
      </c>
      <c r="E7798" t="str">
        <f t="shared" si="121"/>
        <v>251-VILLALUBE</v>
      </c>
    </row>
    <row r="7799" spans="1:5" x14ac:dyDescent="0.3">
      <c r="A7799" s="12">
        <v>49</v>
      </c>
      <c r="B7799" s="14">
        <v>252</v>
      </c>
      <c r="C7799" s="12" t="s">
        <v>7906</v>
      </c>
      <c r="E7799" t="str">
        <f t="shared" si="121"/>
        <v>252-VILLAMAYOR DE CAMPOS</v>
      </c>
    </row>
    <row r="7800" spans="1:5" x14ac:dyDescent="0.3">
      <c r="A7800" s="12">
        <v>49</v>
      </c>
      <c r="B7800" s="14">
        <v>255</v>
      </c>
      <c r="C7800" s="12" t="s">
        <v>7907</v>
      </c>
      <c r="E7800" t="str">
        <f t="shared" si="121"/>
        <v>255-VILLAMOR DE LOS ESCUDEROS</v>
      </c>
    </row>
    <row r="7801" spans="1:5" x14ac:dyDescent="0.3">
      <c r="A7801" s="12">
        <v>49</v>
      </c>
      <c r="B7801" s="14">
        <v>256</v>
      </c>
      <c r="C7801" s="12" t="s">
        <v>7908</v>
      </c>
      <c r="E7801" t="str">
        <f t="shared" si="121"/>
        <v>256-VILLANAZAR</v>
      </c>
    </row>
    <row r="7802" spans="1:5" x14ac:dyDescent="0.3">
      <c r="A7802" s="12">
        <v>49</v>
      </c>
      <c r="B7802" s="14">
        <v>257</v>
      </c>
      <c r="C7802" s="12" t="s">
        <v>7909</v>
      </c>
      <c r="E7802" t="str">
        <f t="shared" si="121"/>
        <v>257-VILLANUEVA DE AZOAGUE</v>
      </c>
    </row>
    <row r="7803" spans="1:5" x14ac:dyDescent="0.3">
      <c r="A7803" s="12">
        <v>49</v>
      </c>
      <c r="B7803" s="14">
        <v>258</v>
      </c>
      <c r="C7803" s="12" t="s">
        <v>7910</v>
      </c>
      <c r="E7803" t="str">
        <f t="shared" si="121"/>
        <v>258-VILLANUEVA DE CAMPEAN</v>
      </c>
    </row>
    <row r="7804" spans="1:5" x14ac:dyDescent="0.3">
      <c r="A7804" s="12">
        <v>49</v>
      </c>
      <c r="B7804" s="14">
        <v>259</v>
      </c>
      <c r="C7804" s="12" t="s">
        <v>7911</v>
      </c>
      <c r="E7804" t="str">
        <f t="shared" si="121"/>
        <v>259-VILLANUEVA DE LAS PERAS</v>
      </c>
    </row>
    <row r="7805" spans="1:5" x14ac:dyDescent="0.3">
      <c r="A7805" s="12">
        <v>49</v>
      </c>
      <c r="B7805" s="14">
        <v>260</v>
      </c>
      <c r="C7805" s="12" t="s">
        <v>7912</v>
      </c>
      <c r="E7805" t="str">
        <f t="shared" si="121"/>
        <v>260-VILLANUEVA DEL CAMPO</v>
      </c>
    </row>
    <row r="7806" spans="1:5" x14ac:dyDescent="0.3">
      <c r="A7806" s="12">
        <v>49</v>
      </c>
      <c r="B7806" s="14">
        <v>261</v>
      </c>
      <c r="C7806" s="12" t="s">
        <v>7913</v>
      </c>
      <c r="E7806" t="str">
        <f t="shared" si="121"/>
        <v>261-VILLARALBO</v>
      </c>
    </row>
    <row r="7807" spans="1:5" x14ac:dyDescent="0.3">
      <c r="A7807" s="12">
        <v>49</v>
      </c>
      <c r="B7807" s="14">
        <v>262</v>
      </c>
      <c r="C7807" s="12" t="s">
        <v>7914</v>
      </c>
      <c r="E7807" t="str">
        <f t="shared" si="121"/>
        <v>262-VILLARDECIERVOS</v>
      </c>
    </row>
    <row r="7808" spans="1:5" x14ac:dyDescent="0.3">
      <c r="A7808" s="12">
        <v>49</v>
      </c>
      <c r="B7808" s="14">
        <v>263</v>
      </c>
      <c r="C7808" s="12" t="s">
        <v>7915</v>
      </c>
      <c r="E7808" t="str">
        <f t="shared" si="121"/>
        <v>263-VILLAR DE FALLAVES</v>
      </c>
    </row>
    <row r="7809" spans="1:5" x14ac:dyDescent="0.3">
      <c r="A7809" s="12">
        <v>49</v>
      </c>
      <c r="B7809" s="14">
        <v>264</v>
      </c>
      <c r="C7809" s="12" t="s">
        <v>7916</v>
      </c>
      <c r="E7809" t="str">
        <f t="shared" si="121"/>
        <v>264-VILLAR DEL BUEY</v>
      </c>
    </row>
    <row r="7810" spans="1:5" x14ac:dyDescent="0.3">
      <c r="A7810" s="12">
        <v>49</v>
      </c>
      <c r="B7810" s="14">
        <v>265</v>
      </c>
      <c r="C7810" s="12" t="s">
        <v>7917</v>
      </c>
      <c r="E7810" t="str">
        <f t="shared" si="121"/>
        <v>265-VILLARDIEGUA DE LA RIBERA</v>
      </c>
    </row>
    <row r="7811" spans="1:5" x14ac:dyDescent="0.3">
      <c r="A7811" s="12">
        <v>49</v>
      </c>
      <c r="B7811" s="14">
        <v>266</v>
      </c>
      <c r="C7811" s="12" t="s">
        <v>7918</v>
      </c>
      <c r="E7811" t="str">
        <f t="shared" ref="E7811:E7874" si="122">CONCATENATE(B7811,"-",C7811)</f>
        <v>266-VILLARDIGA</v>
      </c>
    </row>
    <row r="7812" spans="1:5" x14ac:dyDescent="0.3">
      <c r="A7812" s="12">
        <v>49</v>
      </c>
      <c r="B7812" s="14">
        <v>267</v>
      </c>
      <c r="C7812" s="12" t="s">
        <v>7919</v>
      </c>
      <c r="E7812" t="str">
        <f t="shared" si="122"/>
        <v>267-VILLARDONDIEGO</v>
      </c>
    </row>
    <row r="7813" spans="1:5" x14ac:dyDescent="0.3">
      <c r="A7813" s="12">
        <v>49</v>
      </c>
      <c r="B7813" s="14">
        <v>268</v>
      </c>
      <c r="C7813" s="12" t="s">
        <v>7920</v>
      </c>
      <c r="E7813" t="str">
        <f t="shared" si="122"/>
        <v>268-VILLARRIN DE CAMPOS</v>
      </c>
    </row>
    <row r="7814" spans="1:5" x14ac:dyDescent="0.3">
      <c r="A7814" s="12">
        <v>49</v>
      </c>
      <c r="B7814" s="14">
        <v>269</v>
      </c>
      <c r="C7814" s="12" t="s">
        <v>7921</v>
      </c>
      <c r="E7814" t="str">
        <f t="shared" si="122"/>
        <v>269-VILLASECO DEL PAN</v>
      </c>
    </row>
    <row r="7815" spans="1:5" x14ac:dyDescent="0.3">
      <c r="A7815" s="12">
        <v>49</v>
      </c>
      <c r="B7815" s="14">
        <v>270</v>
      </c>
      <c r="C7815" s="12" t="s">
        <v>7922</v>
      </c>
      <c r="E7815" t="str">
        <f t="shared" si="122"/>
        <v>270-VILLAVENDIMIO</v>
      </c>
    </row>
    <row r="7816" spans="1:5" x14ac:dyDescent="0.3">
      <c r="A7816" s="12">
        <v>49</v>
      </c>
      <c r="B7816" s="14">
        <v>271</v>
      </c>
      <c r="C7816" s="12" t="s">
        <v>7923</v>
      </c>
      <c r="E7816" t="str">
        <f t="shared" si="122"/>
        <v>271-VILLAVEZA DEL AGUA</v>
      </c>
    </row>
    <row r="7817" spans="1:5" x14ac:dyDescent="0.3">
      <c r="A7817" s="12">
        <v>49</v>
      </c>
      <c r="B7817" s="14">
        <v>272</v>
      </c>
      <c r="C7817" s="12" t="s">
        <v>7924</v>
      </c>
      <c r="E7817" t="str">
        <f t="shared" si="122"/>
        <v>272-VILLAVEZA DE VALVERDE</v>
      </c>
    </row>
    <row r="7818" spans="1:5" x14ac:dyDescent="0.3">
      <c r="A7818" s="12">
        <v>49</v>
      </c>
      <c r="B7818" s="14">
        <v>273</v>
      </c>
      <c r="C7818" s="12" t="s">
        <v>7925</v>
      </c>
      <c r="E7818" t="str">
        <f t="shared" si="122"/>
        <v>273-VIÑAS</v>
      </c>
    </row>
    <row r="7819" spans="1:5" x14ac:dyDescent="0.3">
      <c r="A7819" s="12">
        <v>49</v>
      </c>
      <c r="B7819" s="14">
        <v>275</v>
      </c>
      <c r="C7819" s="12" t="s">
        <v>156</v>
      </c>
      <c r="E7819" t="str">
        <f t="shared" si="122"/>
        <v>275-ZAMORA</v>
      </c>
    </row>
    <row r="7820" spans="1:5" x14ac:dyDescent="0.3">
      <c r="A7820" s="12">
        <v>50</v>
      </c>
      <c r="B7820" s="14">
        <v>1</v>
      </c>
      <c r="C7820" s="12" t="s">
        <v>7926</v>
      </c>
      <c r="E7820" t="str">
        <f t="shared" si="122"/>
        <v>1-ABANTO</v>
      </c>
    </row>
    <row r="7821" spans="1:5" x14ac:dyDescent="0.3">
      <c r="A7821" s="12">
        <v>50</v>
      </c>
      <c r="B7821" s="14">
        <v>2</v>
      </c>
      <c r="C7821" s="12" t="s">
        <v>7927</v>
      </c>
      <c r="E7821" t="str">
        <f t="shared" si="122"/>
        <v>2-ACERED</v>
      </c>
    </row>
    <row r="7822" spans="1:5" x14ac:dyDescent="0.3">
      <c r="A7822" s="12">
        <v>50</v>
      </c>
      <c r="B7822" s="14">
        <v>3</v>
      </c>
      <c r="C7822" s="12" t="s">
        <v>7928</v>
      </c>
      <c r="E7822" t="str">
        <f t="shared" si="122"/>
        <v>3-AGON</v>
      </c>
    </row>
    <row r="7823" spans="1:5" x14ac:dyDescent="0.3">
      <c r="A7823" s="12">
        <v>50</v>
      </c>
      <c r="B7823" s="14">
        <v>4</v>
      </c>
      <c r="C7823" s="12" t="s">
        <v>7929</v>
      </c>
      <c r="E7823" t="str">
        <f t="shared" si="122"/>
        <v>4-AGUARON</v>
      </c>
    </row>
    <row r="7824" spans="1:5" x14ac:dyDescent="0.3">
      <c r="A7824" s="12">
        <v>50</v>
      </c>
      <c r="B7824" s="14">
        <v>5</v>
      </c>
      <c r="C7824" s="12" t="s">
        <v>7930</v>
      </c>
      <c r="E7824" t="str">
        <f t="shared" si="122"/>
        <v>5-AGUILON</v>
      </c>
    </row>
    <row r="7825" spans="1:5" x14ac:dyDescent="0.3">
      <c r="A7825" s="12">
        <v>50</v>
      </c>
      <c r="B7825" s="14">
        <v>6</v>
      </c>
      <c r="C7825" s="12" t="s">
        <v>7931</v>
      </c>
      <c r="E7825" t="str">
        <f t="shared" si="122"/>
        <v>6-AINZON</v>
      </c>
    </row>
    <row r="7826" spans="1:5" x14ac:dyDescent="0.3">
      <c r="A7826" s="12">
        <v>50</v>
      </c>
      <c r="B7826" s="14">
        <v>7</v>
      </c>
      <c r="C7826" s="12" t="s">
        <v>7932</v>
      </c>
      <c r="E7826" t="str">
        <f t="shared" si="122"/>
        <v>7-ALADREN</v>
      </c>
    </row>
    <row r="7827" spans="1:5" x14ac:dyDescent="0.3">
      <c r="A7827" s="12">
        <v>50</v>
      </c>
      <c r="B7827" s="14">
        <v>8</v>
      </c>
      <c r="C7827" s="12" t="s">
        <v>7933</v>
      </c>
      <c r="E7827" t="str">
        <f t="shared" si="122"/>
        <v>8-ALAGON</v>
      </c>
    </row>
    <row r="7828" spans="1:5" x14ac:dyDescent="0.3">
      <c r="A7828" s="12">
        <v>50</v>
      </c>
      <c r="B7828" s="14">
        <v>9</v>
      </c>
      <c r="C7828" s="12" t="s">
        <v>7934</v>
      </c>
      <c r="E7828" t="str">
        <f t="shared" si="122"/>
        <v>9-ALARBA</v>
      </c>
    </row>
    <row r="7829" spans="1:5" x14ac:dyDescent="0.3">
      <c r="A7829" s="12">
        <v>50</v>
      </c>
      <c r="B7829" s="14">
        <v>10</v>
      </c>
      <c r="C7829" s="12" t="s">
        <v>7935</v>
      </c>
      <c r="E7829" t="str">
        <f t="shared" si="122"/>
        <v>10-ALBERITE DE SAN JUAN</v>
      </c>
    </row>
    <row r="7830" spans="1:5" x14ac:dyDescent="0.3">
      <c r="A7830" s="12">
        <v>50</v>
      </c>
      <c r="B7830" s="14">
        <v>11</v>
      </c>
      <c r="C7830" s="12" t="s">
        <v>7936</v>
      </c>
      <c r="E7830" t="str">
        <f t="shared" si="122"/>
        <v>11-ALBETA</v>
      </c>
    </row>
    <row r="7831" spans="1:5" x14ac:dyDescent="0.3">
      <c r="A7831" s="12">
        <v>50</v>
      </c>
      <c r="B7831" s="14">
        <v>12</v>
      </c>
      <c r="C7831" s="12" t="s">
        <v>7937</v>
      </c>
      <c r="E7831" t="str">
        <f t="shared" si="122"/>
        <v>12-ALBORGE</v>
      </c>
    </row>
    <row r="7832" spans="1:5" x14ac:dyDescent="0.3">
      <c r="A7832" s="12">
        <v>50</v>
      </c>
      <c r="B7832" s="14">
        <v>13</v>
      </c>
      <c r="C7832" s="12" t="s">
        <v>7938</v>
      </c>
      <c r="E7832" t="str">
        <f t="shared" si="122"/>
        <v>13-ALCALA DE EBRO</v>
      </c>
    </row>
    <row r="7833" spans="1:5" x14ac:dyDescent="0.3">
      <c r="A7833" s="12">
        <v>50</v>
      </c>
      <c r="B7833" s="14">
        <v>14</v>
      </c>
      <c r="C7833" s="12" t="s">
        <v>7939</v>
      </c>
      <c r="E7833" t="str">
        <f t="shared" si="122"/>
        <v>14-ALCALA DE MONCAYO</v>
      </c>
    </row>
    <row r="7834" spans="1:5" x14ac:dyDescent="0.3">
      <c r="A7834" s="12">
        <v>50</v>
      </c>
      <c r="B7834" s="14">
        <v>15</v>
      </c>
      <c r="C7834" s="12" t="s">
        <v>7940</v>
      </c>
      <c r="E7834" t="str">
        <f t="shared" si="122"/>
        <v>15-ALCONCHEL DE ARIZA</v>
      </c>
    </row>
    <row r="7835" spans="1:5" x14ac:dyDescent="0.3">
      <c r="A7835" s="12">
        <v>50</v>
      </c>
      <c r="B7835" s="14">
        <v>16</v>
      </c>
      <c r="C7835" s="12" t="s">
        <v>7941</v>
      </c>
      <c r="E7835" t="str">
        <f t="shared" si="122"/>
        <v>16-ALDEHUELA DE LIESTOS</v>
      </c>
    </row>
    <row r="7836" spans="1:5" x14ac:dyDescent="0.3">
      <c r="A7836" s="12">
        <v>50</v>
      </c>
      <c r="B7836" s="14">
        <v>17</v>
      </c>
      <c r="C7836" s="12" t="s">
        <v>7942</v>
      </c>
      <c r="E7836" t="str">
        <f t="shared" si="122"/>
        <v>17-ALFAJARIN</v>
      </c>
    </row>
    <row r="7837" spans="1:5" x14ac:dyDescent="0.3">
      <c r="A7837" s="12">
        <v>50</v>
      </c>
      <c r="B7837" s="14">
        <v>18</v>
      </c>
      <c r="C7837" s="12" t="s">
        <v>7943</v>
      </c>
      <c r="E7837" t="str">
        <f t="shared" si="122"/>
        <v>18-ALFAMEN</v>
      </c>
    </row>
    <row r="7838" spans="1:5" x14ac:dyDescent="0.3">
      <c r="A7838" s="12">
        <v>50</v>
      </c>
      <c r="B7838" s="14">
        <v>19</v>
      </c>
      <c r="C7838" s="12" t="s">
        <v>7944</v>
      </c>
      <c r="E7838" t="str">
        <f t="shared" si="122"/>
        <v>19-ALFORQUE</v>
      </c>
    </row>
    <row r="7839" spans="1:5" x14ac:dyDescent="0.3">
      <c r="A7839" s="12">
        <v>50</v>
      </c>
      <c r="B7839" s="14">
        <v>20</v>
      </c>
      <c r="C7839" s="12" t="s">
        <v>7945</v>
      </c>
      <c r="E7839" t="str">
        <f t="shared" si="122"/>
        <v>20-ALHAMA DE ARAGON</v>
      </c>
    </row>
    <row r="7840" spans="1:5" x14ac:dyDescent="0.3">
      <c r="A7840" s="12">
        <v>50</v>
      </c>
      <c r="B7840" s="14">
        <v>21</v>
      </c>
      <c r="C7840" s="12" t="s">
        <v>7946</v>
      </c>
      <c r="E7840" t="str">
        <f t="shared" si="122"/>
        <v>21-ALMOCHUEL</v>
      </c>
    </row>
    <row r="7841" spans="1:5" x14ac:dyDescent="0.3">
      <c r="A7841" s="12">
        <v>50</v>
      </c>
      <c r="B7841" s="14">
        <v>22</v>
      </c>
      <c r="C7841" s="12" t="s">
        <v>7947</v>
      </c>
      <c r="E7841" t="str">
        <f t="shared" si="122"/>
        <v>22-ALMOLDA, LA</v>
      </c>
    </row>
    <row r="7842" spans="1:5" x14ac:dyDescent="0.3">
      <c r="A7842" s="12">
        <v>50</v>
      </c>
      <c r="B7842" s="14">
        <v>23</v>
      </c>
      <c r="C7842" s="12" t="s">
        <v>7948</v>
      </c>
      <c r="E7842" t="str">
        <f t="shared" si="122"/>
        <v>23-ALMONACID DE LA CUBA</v>
      </c>
    </row>
    <row r="7843" spans="1:5" x14ac:dyDescent="0.3">
      <c r="A7843" s="12">
        <v>50</v>
      </c>
      <c r="B7843" s="14">
        <v>24</v>
      </c>
      <c r="C7843" s="12" t="s">
        <v>7949</v>
      </c>
      <c r="E7843" t="str">
        <f t="shared" si="122"/>
        <v>24-ALMONACID DE LA SIERRA</v>
      </c>
    </row>
    <row r="7844" spans="1:5" x14ac:dyDescent="0.3">
      <c r="A7844" s="12">
        <v>50</v>
      </c>
      <c r="B7844" s="14">
        <v>25</v>
      </c>
      <c r="C7844" s="12" t="s">
        <v>7950</v>
      </c>
      <c r="E7844" t="str">
        <f t="shared" si="122"/>
        <v>25-ALMUNIA DE DOÑA GODINA, LA</v>
      </c>
    </row>
    <row r="7845" spans="1:5" x14ac:dyDescent="0.3">
      <c r="A7845" s="12">
        <v>50</v>
      </c>
      <c r="B7845" s="14">
        <v>26</v>
      </c>
      <c r="C7845" s="12" t="s">
        <v>7951</v>
      </c>
      <c r="E7845" t="str">
        <f t="shared" si="122"/>
        <v>26-ALPARTIR</v>
      </c>
    </row>
    <row r="7846" spans="1:5" x14ac:dyDescent="0.3">
      <c r="A7846" s="12">
        <v>50</v>
      </c>
      <c r="B7846" s="14">
        <v>27</v>
      </c>
      <c r="C7846" s="12" t="s">
        <v>7952</v>
      </c>
      <c r="E7846" t="str">
        <f t="shared" si="122"/>
        <v>27-AMBEL</v>
      </c>
    </row>
    <row r="7847" spans="1:5" x14ac:dyDescent="0.3">
      <c r="A7847" s="12">
        <v>50</v>
      </c>
      <c r="B7847" s="14">
        <v>28</v>
      </c>
      <c r="C7847" s="12" t="s">
        <v>7953</v>
      </c>
      <c r="E7847" t="str">
        <f t="shared" si="122"/>
        <v>28-ANENTO</v>
      </c>
    </row>
    <row r="7848" spans="1:5" x14ac:dyDescent="0.3">
      <c r="A7848" s="12">
        <v>50</v>
      </c>
      <c r="B7848" s="14">
        <v>29</v>
      </c>
      <c r="C7848" s="12" t="s">
        <v>7954</v>
      </c>
      <c r="E7848" t="str">
        <f t="shared" si="122"/>
        <v>29-ANIÑON</v>
      </c>
    </row>
    <row r="7849" spans="1:5" x14ac:dyDescent="0.3">
      <c r="A7849" s="12">
        <v>50</v>
      </c>
      <c r="B7849" s="14">
        <v>30</v>
      </c>
      <c r="C7849" s="12" t="s">
        <v>7955</v>
      </c>
      <c r="E7849" t="str">
        <f t="shared" si="122"/>
        <v>30-AÑON DE MONCAYO</v>
      </c>
    </row>
    <row r="7850" spans="1:5" x14ac:dyDescent="0.3">
      <c r="A7850" s="12">
        <v>50</v>
      </c>
      <c r="B7850" s="14">
        <v>31</v>
      </c>
      <c r="C7850" s="12" t="s">
        <v>7956</v>
      </c>
      <c r="E7850" t="str">
        <f t="shared" si="122"/>
        <v>31-ARANDA DE MONCAYO</v>
      </c>
    </row>
    <row r="7851" spans="1:5" x14ac:dyDescent="0.3">
      <c r="A7851" s="12">
        <v>50</v>
      </c>
      <c r="B7851" s="14">
        <v>32</v>
      </c>
      <c r="C7851" s="12" t="s">
        <v>7957</v>
      </c>
      <c r="E7851" t="str">
        <f t="shared" si="122"/>
        <v>32-ARANDIGA</v>
      </c>
    </row>
    <row r="7852" spans="1:5" x14ac:dyDescent="0.3">
      <c r="A7852" s="12">
        <v>50</v>
      </c>
      <c r="B7852" s="14">
        <v>33</v>
      </c>
      <c r="C7852" s="12" t="s">
        <v>7958</v>
      </c>
      <c r="E7852" t="str">
        <f t="shared" si="122"/>
        <v>33-ARDISA</v>
      </c>
    </row>
    <row r="7853" spans="1:5" x14ac:dyDescent="0.3">
      <c r="A7853" s="12">
        <v>50</v>
      </c>
      <c r="B7853" s="14">
        <v>34</v>
      </c>
      <c r="C7853" s="12" t="s">
        <v>7959</v>
      </c>
      <c r="E7853" t="str">
        <f t="shared" si="122"/>
        <v>34-ARIZA</v>
      </c>
    </row>
    <row r="7854" spans="1:5" x14ac:dyDescent="0.3">
      <c r="A7854" s="12">
        <v>50</v>
      </c>
      <c r="B7854" s="14">
        <v>35</v>
      </c>
      <c r="C7854" s="12" t="s">
        <v>7960</v>
      </c>
      <c r="E7854" t="str">
        <f t="shared" si="122"/>
        <v>35-ARTIEDA</v>
      </c>
    </row>
    <row r="7855" spans="1:5" x14ac:dyDescent="0.3">
      <c r="A7855" s="12">
        <v>50</v>
      </c>
      <c r="B7855" s="14">
        <v>36</v>
      </c>
      <c r="C7855" s="12" t="s">
        <v>7961</v>
      </c>
      <c r="E7855" t="str">
        <f t="shared" si="122"/>
        <v>36-ASIN</v>
      </c>
    </row>
    <row r="7856" spans="1:5" x14ac:dyDescent="0.3">
      <c r="A7856" s="12">
        <v>50</v>
      </c>
      <c r="B7856" s="14">
        <v>37</v>
      </c>
      <c r="C7856" s="12" t="s">
        <v>7962</v>
      </c>
      <c r="E7856" t="str">
        <f t="shared" si="122"/>
        <v>37-ATEA</v>
      </c>
    </row>
    <row r="7857" spans="1:5" x14ac:dyDescent="0.3">
      <c r="A7857" s="12">
        <v>50</v>
      </c>
      <c r="B7857" s="14">
        <v>38</v>
      </c>
      <c r="C7857" s="12" t="s">
        <v>7963</v>
      </c>
      <c r="E7857" t="str">
        <f t="shared" si="122"/>
        <v>38-ATECA</v>
      </c>
    </row>
    <row r="7858" spans="1:5" x14ac:dyDescent="0.3">
      <c r="A7858" s="12">
        <v>50</v>
      </c>
      <c r="B7858" s="14">
        <v>39</v>
      </c>
      <c r="C7858" s="12" t="s">
        <v>7964</v>
      </c>
      <c r="E7858" t="str">
        <f t="shared" si="122"/>
        <v>39-AZUARA</v>
      </c>
    </row>
    <row r="7859" spans="1:5" x14ac:dyDescent="0.3">
      <c r="A7859" s="12">
        <v>50</v>
      </c>
      <c r="B7859" s="14">
        <v>40</v>
      </c>
      <c r="C7859" s="12" t="s">
        <v>7965</v>
      </c>
      <c r="E7859" t="str">
        <f t="shared" si="122"/>
        <v>40-BADULES</v>
      </c>
    </row>
    <row r="7860" spans="1:5" x14ac:dyDescent="0.3">
      <c r="A7860" s="12">
        <v>50</v>
      </c>
      <c r="B7860" s="14">
        <v>41</v>
      </c>
      <c r="C7860" s="12" t="s">
        <v>7966</v>
      </c>
      <c r="E7860" t="str">
        <f t="shared" si="122"/>
        <v>41-BAG?S</v>
      </c>
    </row>
    <row r="7861" spans="1:5" x14ac:dyDescent="0.3">
      <c r="A7861" s="12">
        <v>50</v>
      </c>
      <c r="B7861" s="14">
        <v>42</v>
      </c>
      <c r="C7861" s="12" t="s">
        <v>7967</v>
      </c>
      <c r="E7861" t="str">
        <f t="shared" si="122"/>
        <v>42-BALCONCHAN</v>
      </c>
    </row>
    <row r="7862" spans="1:5" x14ac:dyDescent="0.3">
      <c r="A7862" s="12">
        <v>50</v>
      </c>
      <c r="B7862" s="14">
        <v>43</v>
      </c>
      <c r="C7862" s="12" t="s">
        <v>7968</v>
      </c>
      <c r="E7862" t="str">
        <f t="shared" si="122"/>
        <v>43-BARBOLES</v>
      </c>
    </row>
    <row r="7863" spans="1:5" x14ac:dyDescent="0.3">
      <c r="A7863" s="12">
        <v>50</v>
      </c>
      <c r="B7863" s="14">
        <v>44</v>
      </c>
      <c r="C7863" s="12" t="s">
        <v>7969</v>
      </c>
      <c r="E7863" t="str">
        <f t="shared" si="122"/>
        <v>44-BARDALLUR</v>
      </c>
    </row>
    <row r="7864" spans="1:5" x14ac:dyDescent="0.3">
      <c r="A7864" s="12">
        <v>50</v>
      </c>
      <c r="B7864" s="14">
        <v>45</v>
      </c>
      <c r="C7864" s="12" t="s">
        <v>7970</v>
      </c>
      <c r="E7864" t="str">
        <f t="shared" si="122"/>
        <v>45-BELCHITE</v>
      </c>
    </row>
    <row r="7865" spans="1:5" x14ac:dyDescent="0.3">
      <c r="A7865" s="12">
        <v>50</v>
      </c>
      <c r="B7865" s="14">
        <v>46</v>
      </c>
      <c r="C7865" s="12" t="s">
        <v>7971</v>
      </c>
      <c r="E7865" t="str">
        <f t="shared" si="122"/>
        <v>46-BELMONTE DE GRACIAN</v>
      </c>
    </row>
    <row r="7866" spans="1:5" x14ac:dyDescent="0.3">
      <c r="A7866" s="12">
        <v>50</v>
      </c>
      <c r="B7866" s="14">
        <v>47</v>
      </c>
      <c r="C7866" s="12" t="s">
        <v>7972</v>
      </c>
      <c r="E7866" t="str">
        <f t="shared" si="122"/>
        <v>47-BERDEJO</v>
      </c>
    </row>
    <row r="7867" spans="1:5" x14ac:dyDescent="0.3">
      <c r="A7867" s="12">
        <v>50</v>
      </c>
      <c r="B7867" s="14">
        <v>48</v>
      </c>
      <c r="C7867" s="12" t="s">
        <v>7973</v>
      </c>
      <c r="E7867" t="str">
        <f t="shared" si="122"/>
        <v>48-BERRUECO</v>
      </c>
    </row>
    <row r="7868" spans="1:5" x14ac:dyDescent="0.3">
      <c r="A7868" s="12">
        <v>50</v>
      </c>
      <c r="B7868" s="14">
        <v>50</v>
      </c>
      <c r="C7868" s="12" t="s">
        <v>7974</v>
      </c>
      <c r="E7868" t="str">
        <f t="shared" si="122"/>
        <v>50-BIJUESCA</v>
      </c>
    </row>
    <row r="7869" spans="1:5" x14ac:dyDescent="0.3">
      <c r="A7869" s="12">
        <v>50</v>
      </c>
      <c r="B7869" s="14">
        <v>51</v>
      </c>
      <c r="C7869" s="12" t="s">
        <v>7975</v>
      </c>
      <c r="E7869" t="str">
        <f t="shared" si="122"/>
        <v>51-BIOTA</v>
      </c>
    </row>
    <row r="7870" spans="1:5" x14ac:dyDescent="0.3">
      <c r="A7870" s="12">
        <v>50</v>
      </c>
      <c r="B7870" s="14">
        <v>52</v>
      </c>
      <c r="C7870" s="12" t="s">
        <v>7976</v>
      </c>
      <c r="E7870" t="str">
        <f t="shared" si="122"/>
        <v>52-BISIMBRE</v>
      </c>
    </row>
    <row r="7871" spans="1:5" x14ac:dyDescent="0.3">
      <c r="A7871" s="12">
        <v>50</v>
      </c>
      <c r="B7871" s="14">
        <v>53</v>
      </c>
      <c r="C7871" s="12" t="s">
        <v>7977</v>
      </c>
      <c r="E7871" t="str">
        <f t="shared" si="122"/>
        <v>53-BOQUIÑENI</v>
      </c>
    </row>
    <row r="7872" spans="1:5" x14ac:dyDescent="0.3">
      <c r="A7872" s="12">
        <v>50</v>
      </c>
      <c r="B7872" s="14">
        <v>54</v>
      </c>
      <c r="C7872" s="12" t="s">
        <v>7978</v>
      </c>
      <c r="E7872" t="str">
        <f t="shared" si="122"/>
        <v>54-BORDALBA</v>
      </c>
    </row>
    <row r="7873" spans="1:5" x14ac:dyDescent="0.3">
      <c r="A7873" s="12">
        <v>50</v>
      </c>
      <c r="B7873" s="14">
        <v>55</v>
      </c>
      <c r="C7873" s="12" t="s">
        <v>7979</v>
      </c>
      <c r="E7873" t="str">
        <f t="shared" si="122"/>
        <v>55-BORJA</v>
      </c>
    </row>
    <row r="7874" spans="1:5" x14ac:dyDescent="0.3">
      <c r="A7874" s="12">
        <v>50</v>
      </c>
      <c r="B7874" s="14">
        <v>56</v>
      </c>
      <c r="C7874" s="12" t="s">
        <v>7980</v>
      </c>
      <c r="E7874" t="str">
        <f t="shared" si="122"/>
        <v>56-BOTORRITA</v>
      </c>
    </row>
    <row r="7875" spans="1:5" x14ac:dyDescent="0.3">
      <c r="A7875" s="12">
        <v>50</v>
      </c>
      <c r="B7875" s="14">
        <v>57</v>
      </c>
      <c r="C7875" s="12" t="s">
        <v>7981</v>
      </c>
      <c r="E7875" t="str">
        <f t="shared" ref="E7875:E7938" si="123">CONCATENATE(B7875,"-",C7875)</f>
        <v>57-BREA DE ARAGON</v>
      </c>
    </row>
    <row r="7876" spans="1:5" x14ac:dyDescent="0.3">
      <c r="A7876" s="12">
        <v>50</v>
      </c>
      <c r="B7876" s="14">
        <v>58</v>
      </c>
      <c r="C7876" s="12" t="s">
        <v>7982</v>
      </c>
      <c r="E7876" t="str">
        <f t="shared" si="123"/>
        <v>58-BUBIERCA</v>
      </c>
    </row>
    <row r="7877" spans="1:5" x14ac:dyDescent="0.3">
      <c r="A7877" s="12">
        <v>50</v>
      </c>
      <c r="B7877" s="14">
        <v>59</v>
      </c>
      <c r="C7877" s="12" t="s">
        <v>7983</v>
      </c>
      <c r="E7877" t="str">
        <f t="shared" si="123"/>
        <v>59-BUJARALOZ</v>
      </c>
    </row>
    <row r="7878" spans="1:5" x14ac:dyDescent="0.3">
      <c r="A7878" s="12">
        <v>50</v>
      </c>
      <c r="B7878" s="14">
        <v>60</v>
      </c>
      <c r="C7878" s="12" t="s">
        <v>7984</v>
      </c>
      <c r="E7878" t="str">
        <f t="shared" si="123"/>
        <v>60-BULBUENTE</v>
      </c>
    </row>
    <row r="7879" spans="1:5" x14ac:dyDescent="0.3">
      <c r="A7879" s="12">
        <v>50</v>
      </c>
      <c r="B7879" s="14">
        <v>61</v>
      </c>
      <c r="C7879" s="12" t="s">
        <v>7985</v>
      </c>
      <c r="E7879" t="str">
        <f t="shared" si="123"/>
        <v>61-BURETA</v>
      </c>
    </row>
    <row r="7880" spans="1:5" x14ac:dyDescent="0.3">
      <c r="A7880" s="12">
        <v>50</v>
      </c>
      <c r="B7880" s="14">
        <v>62</v>
      </c>
      <c r="C7880" s="12" t="s">
        <v>7986</v>
      </c>
      <c r="E7880" t="str">
        <f t="shared" si="123"/>
        <v>62-BURGO DE EBRO, EL</v>
      </c>
    </row>
    <row r="7881" spans="1:5" x14ac:dyDescent="0.3">
      <c r="A7881" s="12">
        <v>50</v>
      </c>
      <c r="B7881" s="14">
        <v>63</v>
      </c>
      <c r="C7881" s="12" t="s">
        <v>7987</v>
      </c>
      <c r="E7881" t="str">
        <f t="shared" si="123"/>
        <v>63-BUSTE, EL</v>
      </c>
    </row>
    <row r="7882" spans="1:5" x14ac:dyDescent="0.3">
      <c r="A7882" s="12">
        <v>50</v>
      </c>
      <c r="B7882" s="14">
        <v>64</v>
      </c>
      <c r="C7882" s="12" t="s">
        <v>7988</v>
      </c>
      <c r="E7882" t="str">
        <f t="shared" si="123"/>
        <v>64-CABAÑAS DE EBRO</v>
      </c>
    </row>
    <row r="7883" spans="1:5" x14ac:dyDescent="0.3">
      <c r="A7883" s="12">
        <v>50</v>
      </c>
      <c r="B7883" s="14">
        <v>65</v>
      </c>
      <c r="C7883" s="12" t="s">
        <v>7989</v>
      </c>
      <c r="E7883" t="str">
        <f t="shared" si="123"/>
        <v>65-CABOLAFUENTE</v>
      </c>
    </row>
    <row r="7884" spans="1:5" x14ac:dyDescent="0.3">
      <c r="A7884" s="12">
        <v>50</v>
      </c>
      <c r="B7884" s="14">
        <v>66</v>
      </c>
      <c r="C7884" s="12" t="s">
        <v>7990</v>
      </c>
      <c r="E7884" t="str">
        <f t="shared" si="123"/>
        <v>66-CADRETE</v>
      </c>
    </row>
    <row r="7885" spans="1:5" x14ac:dyDescent="0.3">
      <c r="A7885" s="12">
        <v>50</v>
      </c>
      <c r="B7885" s="14">
        <v>67</v>
      </c>
      <c r="C7885" s="12" t="s">
        <v>7991</v>
      </c>
      <c r="E7885" t="str">
        <f t="shared" si="123"/>
        <v>67-CALATAYUD</v>
      </c>
    </row>
    <row r="7886" spans="1:5" x14ac:dyDescent="0.3">
      <c r="A7886" s="12">
        <v>50</v>
      </c>
      <c r="B7886" s="14">
        <v>68</v>
      </c>
      <c r="C7886" s="12" t="s">
        <v>7992</v>
      </c>
      <c r="E7886" t="str">
        <f t="shared" si="123"/>
        <v>68-CALATORAO</v>
      </c>
    </row>
    <row r="7887" spans="1:5" x14ac:dyDescent="0.3">
      <c r="A7887" s="12">
        <v>50</v>
      </c>
      <c r="B7887" s="14">
        <v>69</v>
      </c>
      <c r="C7887" s="12" t="s">
        <v>7993</v>
      </c>
      <c r="E7887" t="str">
        <f t="shared" si="123"/>
        <v>69-CALCENA</v>
      </c>
    </row>
    <row r="7888" spans="1:5" x14ac:dyDescent="0.3">
      <c r="A7888" s="12">
        <v>50</v>
      </c>
      <c r="B7888" s="14">
        <v>70</v>
      </c>
      <c r="C7888" s="12" t="s">
        <v>7994</v>
      </c>
      <c r="E7888" t="str">
        <f t="shared" si="123"/>
        <v>70-CALMARZA</v>
      </c>
    </row>
    <row r="7889" spans="1:5" x14ac:dyDescent="0.3">
      <c r="A7889" s="12">
        <v>50</v>
      </c>
      <c r="B7889" s="14">
        <v>71</v>
      </c>
      <c r="C7889" s="12" t="s">
        <v>7995</v>
      </c>
      <c r="E7889" t="str">
        <f t="shared" si="123"/>
        <v>71-CAMPILLO DE ARAGON</v>
      </c>
    </row>
    <row r="7890" spans="1:5" x14ac:dyDescent="0.3">
      <c r="A7890" s="12">
        <v>50</v>
      </c>
      <c r="B7890" s="14">
        <v>72</v>
      </c>
      <c r="C7890" s="12" t="s">
        <v>7996</v>
      </c>
      <c r="E7890" t="str">
        <f t="shared" si="123"/>
        <v>72-CARENAS</v>
      </c>
    </row>
    <row r="7891" spans="1:5" x14ac:dyDescent="0.3">
      <c r="A7891" s="12">
        <v>50</v>
      </c>
      <c r="B7891" s="14">
        <v>73</v>
      </c>
      <c r="C7891" s="12" t="s">
        <v>7997</v>
      </c>
      <c r="E7891" t="str">
        <f t="shared" si="123"/>
        <v>73-CARIÑENA</v>
      </c>
    </row>
    <row r="7892" spans="1:5" x14ac:dyDescent="0.3">
      <c r="A7892" s="12">
        <v>50</v>
      </c>
      <c r="B7892" s="14">
        <v>74</v>
      </c>
      <c r="C7892" s="12" t="s">
        <v>7998</v>
      </c>
      <c r="E7892" t="str">
        <f t="shared" si="123"/>
        <v>74-CASPE</v>
      </c>
    </row>
    <row r="7893" spans="1:5" x14ac:dyDescent="0.3">
      <c r="A7893" s="12">
        <v>50</v>
      </c>
      <c r="B7893" s="14">
        <v>75</v>
      </c>
      <c r="C7893" s="12" t="s">
        <v>7999</v>
      </c>
      <c r="E7893" t="str">
        <f t="shared" si="123"/>
        <v>75-CASTEJON DE ALARBA</v>
      </c>
    </row>
    <row r="7894" spans="1:5" x14ac:dyDescent="0.3">
      <c r="A7894" s="12">
        <v>50</v>
      </c>
      <c r="B7894" s="14">
        <v>76</v>
      </c>
      <c r="C7894" s="12" t="s">
        <v>8000</v>
      </c>
      <c r="E7894" t="str">
        <f t="shared" si="123"/>
        <v>76-CASTEJON DE LAS ARMAS</v>
      </c>
    </row>
    <row r="7895" spans="1:5" x14ac:dyDescent="0.3">
      <c r="A7895" s="12">
        <v>50</v>
      </c>
      <c r="B7895" s="14">
        <v>77</v>
      </c>
      <c r="C7895" s="12" t="s">
        <v>8001</v>
      </c>
      <c r="E7895" t="str">
        <f t="shared" si="123"/>
        <v>77-CASTEJON DE VALDEJASA</v>
      </c>
    </row>
    <row r="7896" spans="1:5" x14ac:dyDescent="0.3">
      <c r="A7896" s="12">
        <v>50</v>
      </c>
      <c r="B7896" s="14">
        <v>78</v>
      </c>
      <c r="C7896" s="12" t="s">
        <v>8002</v>
      </c>
      <c r="E7896" t="str">
        <f t="shared" si="123"/>
        <v>78-CASTILISCAR</v>
      </c>
    </row>
    <row r="7897" spans="1:5" x14ac:dyDescent="0.3">
      <c r="A7897" s="12">
        <v>50</v>
      </c>
      <c r="B7897" s="14">
        <v>79</v>
      </c>
      <c r="C7897" s="12" t="s">
        <v>8003</v>
      </c>
      <c r="E7897" t="str">
        <f t="shared" si="123"/>
        <v>79-CERVERA DE LA CAÑADA</v>
      </c>
    </row>
    <row r="7898" spans="1:5" x14ac:dyDescent="0.3">
      <c r="A7898" s="12">
        <v>50</v>
      </c>
      <c r="B7898" s="14">
        <v>80</v>
      </c>
      <c r="C7898" s="12" t="s">
        <v>8004</v>
      </c>
      <c r="E7898" t="str">
        <f t="shared" si="123"/>
        <v>80-CERVERUELA</v>
      </c>
    </row>
    <row r="7899" spans="1:5" x14ac:dyDescent="0.3">
      <c r="A7899" s="12">
        <v>50</v>
      </c>
      <c r="B7899" s="14">
        <v>81</v>
      </c>
      <c r="C7899" s="12" t="s">
        <v>8005</v>
      </c>
      <c r="E7899" t="str">
        <f t="shared" si="123"/>
        <v>81-CETINA</v>
      </c>
    </row>
    <row r="7900" spans="1:5" x14ac:dyDescent="0.3">
      <c r="A7900" s="12">
        <v>50</v>
      </c>
      <c r="B7900" s="14">
        <v>82</v>
      </c>
      <c r="C7900" s="12" t="s">
        <v>8006</v>
      </c>
      <c r="E7900" t="str">
        <f t="shared" si="123"/>
        <v>82-CIMBALLA</v>
      </c>
    </row>
    <row r="7901" spans="1:5" x14ac:dyDescent="0.3">
      <c r="A7901" s="12">
        <v>50</v>
      </c>
      <c r="B7901" s="14">
        <v>83</v>
      </c>
      <c r="C7901" s="12" t="s">
        <v>8007</v>
      </c>
      <c r="E7901" t="str">
        <f t="shared" si="123"/>
        <v>83-CINCO OLIVAS</v>
      </c>
    </row>
    <row r="7902" spans="1:5" x14ac:dyDescent="0.3">
      <c r="A7902" s="12">
        <v>50</v>
      </c>
      <c r="B7902" s="14">
        <v>84</v>
      </c>
      <c r="C7902" s="12" t="s">
        <v>8008</v>
      </c>
      <c r="E7902" t="str">
        <f t="shared" si="123"/>
        <v>84-CLARES DE RIBOTA</v>
      </c>
    </row>
    <row r="7903" spans="1:5" x14ac:dyDescent="0.3">
      <c r="A7903" s="12">
        <v>50</v>
      </c>
      <c r="B7903" s="14">
        <v>85</v>
      </c>
      <c r="C7903" s="12" t="s">
        <v>8009</v>
      </c>
      <c r="E7903" t="str">
        <f t="shared" si="123"/>
        <v>85-CODO</v>
      </c>
    </row>
    <row r="7904" spans="1:5" x14ac:dyDescent="0.3">
      <c r="A7904" s="12">
        <v>50</v>
      </c>
      <c r="B7904" s="14">
        <v>86</v>
      </c>
      <c r="C7904" s="12" t="s">
        <v>8010</v>
      </c>
      <c r="E7904" t="str">
        <f t="shared" si="123"/>
        <v>86-CODOS</v>
      </c>
    </row>
    <row r="7905" spans="1:5" x14ac:dyDescent="0.3">
      <c r="A7905" s="12">
        <v>50</v>
      </c>
      <c r="B7905" s="14">
        <v>87</v>
      </c>
      <c r="C7905" s="12" t="s">
        <v>8011</v>
      </c>
      <c r="E7905" t="str">
        <f t="shared" si="123"/>
        <v>87-CONTAMINA</v>
      </c>
    </row>
    <row r="7906" spans="1:5" x14ac:dyDescent="0.3">
      <c r="A7906" s="12">
        <v>50</v>
      </c>
      <c r="B7906" s="14">
        <v>88</v>
      </c>
      <c r="C7906" s="12" t="s">
        <v>8012</v>
      </c>
      <c r="E7906" t="str">
        <f t="shared" si="123"/>
        <v>88-COSUENDA</v>
      </c>
    </row>
    <row r="7907" spans="1:5" x14ac:dyDescent="0.3">
      <c r="A7907" s="12">
        <v>50</v>
      </c>
      <c r="B7907" s="14">
        <v>89</v>
      </c>
      <c r="C7907" s="12" t="s">
        <v>8013</v>
      </c>
      <c r="E7907" t="str">
        <f t="shared" si="123"/>
        <v>89-CUARTE DE HUERVA</v>
      </c>
    </row>
    <row r="7908" spans="1:5" x14ac:dyDescent="0.3">
      <c r="A7908" s="12">
        <v>50</v>
      </c>
      <c r="B7908" s="14">
        <v>90</v>
      </c>
      <c r="C7908" s="12" t="s">
        <v>8014</v>
      </c>
      <c r="E7908" t="str">
        <f t="shared" si="123"/>
        <v>90-CUBEL</v>
      </c>
    </row>
    <row r="7909" spans="1:5" x14ac:dyDescent="0.3">
      <c r="A7909" s="12">
        <v>50</v>
      </c>
      <c r="B7909" s="14">
        <v>91</v>
      </c>
      <c r="C7909" s="12" t="s">
        <v>8015</v>
      </c>
      <c r="E7909" t="str">
        <f t="shared" si="123"/>
        <v>91-CUERLAS, LAS</v>
      </c>
    </row>
    <row r="7910" spans="1:5" x14ac:dyDescent="0.3">
      <c r="A7910" s="12">
        <v>50</v>
      </c>
      <c r="B7910" s="14">
        <v>92</v>
      </c>
      <c r="C7910" s="12" t="s">
        <v>8016</v>
      </c>
      <c r="E7910" t="str">
        <f t="shared" si="123"/>
        <v>92-CHIPRANA</v>
      </c>
    </row>
    <row r="7911" spans="1:5" x14ac:dyDescent="0.3">
      <c r="A7911" s="12">
        <v>50</v>
      </c>
      <c r="B7911" s="14">
        <v>93</v>
      </c>
      <c r="C7911" s="12" t="s">
        <v>8017</v>
      </c>
      <c r="E7911" t="str">
        <f t="shared" si="123"/>
        <v>93-CHODES</v>
      </c>
    </row>
    <row r="7912" spans="1:5" x14ac:dyDescent="0.3">
      <c r="A7912" s="12">
        <v>50</v>
      </c>
      <c r="B7912" s="14">
        <v>94</v>
      </c>
      <c r="C7912" s="12" t="s">
        <v>8018</v>
      </c>
      <c r="E7912" t="str">
        <f t="shared" si="123"/>
        <v>94-DAROCA</v>
      </c>
    </row>
    <row r="7913" spans="1:5" x14ac:dyDescent="0.3">
      <c r="A7913" s="12">
        <v>50</v>
      </c>
      <c r="B7913" s="14">
        <v>95</v>
      </c>
      <c r="C7913" s="12" t="s">
        <v>8019</v>
      </c>
      <c r="E7913" t="str">
        <f t="shared" si="123"/>
        <v>95-EJEA DE LOS CABALLEROS</v>
      </c>
    </row>
    <row r="7914" spans="1:5" x14ac:dyDescent="0.3">
      <c r="A7914" s="12">
        <v>50</v>
      </c>
      <c r="B7914" s="14">
        <v>96</v>
      </c>
      <c r="C7914" s="12" t="s">
        <v>8020</v>
      </c>
      <c r="E7914" t="str">
        <f t="shared" si="123"/>
        <v>96-EMBID DE ARIZA</v>
      </c>
    </row>
    <row r="7915" spans="1:5" x14ac:dyDescent="0.3">
      <c r="A7915" s="12">
        <v>50</v>
      </c>
      <c r="B7915" s="14">
        <v>98</v>
      </c>
      <c r="C7915" s="12" t="s">
        <v>8021</v>
      </c>
      <c r="E7915" t="str">
        <f t="shared" si="123"/>
        <v>98-ENCINACORBA</v>
      </c>
    </row>
    <row r="7916" spans="1:5" x14ac:dyDescent="0.3">
      <c r="A7916" s="12">
        <v>50</v>
      </c>
      <c r="B7916" s="14">
        <v>99</v>
      </c>
      <c r="C7916" s="12" t="s">
        <v>8022</v>
      </c>
      <c r="E7916" t="str">
        <f t="shared" si="123"/>
        <v>99-EPILA</v>
      </c>
    </row>
    <row r="7917" spans="1:5" x14ac:dyDescent="0.3">
      <c r="A7917" s="12">
        <v>50</v>
      </c>
      <c r="B7917" s="14">
        <v>100</v>
      </c>
      <c r="C7917" s="12" t="s">
        <v>8023</v>
      </c>
      <c r="E7917" t="str">
        <f t="shared" si="123"/>
        <v>100-ERLA</v>
      </c>
    </row>
    <row r="7918" spans="1:5" x14ac:dyDescent="0.3">
      <c r="A7918" s="12">
        <v>50</v>
      </c>
      <c r="B7918" s="14">
        <v>101</v>
      </c>
      <c r="C7918" s="12" t="s">
        <v>8024</v>
      </c>
      <c r="E7918" t="str">
        <f t="shared" si="123"/>
        <v>101-ESCATRON</v>
      </c>
    </row>
    <row r="7919" spans="1:5" x14ac:dyDescent="0.3">
      <c r="A7919" s="12">
        <v>50</v>
      </c>
      <c r="B7919" s="14">
        <v>102</v>
      </c>
      <c r="C7919" s="12" t="s">
        <v>8025</v>
      </c>
      <c r="E7919" t="str">
        <f t="shared" si="123"/>
        <v>102-FABARA</v>
      </c>
    </row>
    <row r="7920" spans="1:5" x14ac:dyDescent="0.3">
      <c r="A7920" s="12">
        <v>50</v>
      </c>
      <c r="B7920" s="14">
        <v>104</v>
      </c>
      <c r="C7920" s="12" t="s">
        <v>8026</v>
      </c>
      <c r="E7920" t="str">
        <f t="shared" si="123"/>
        <v>104-FARLETE</v>
      </c>
    </row>
    <row r="7921" spans="1:5" x14ac:dyDescent="0.3">
      <c r="A7921" s="12">
        <v>50</v>
      </c>
      <c r="B7921" s="14">
        <v>105</v>
      </c>
      <c r="C7921" s="12" t="s">
        <v>8027</v>
      </c>
      <c r="E7921" t="str">
        <f t="shared" si="123"/>
        <v>105-FAYON</v>
      </c>
    </row>
    <row r="7922" spans="1:5" x14ac:dyDescent="0.3">
      <c r="A7922" s="12">
        <v>50</v>
      </c>
      <c r="B7922" s="14">
        <v>106</v>
      </c>
      <c r="C7922" s="12" t="s">
        <v>8028</v>
      </c>
      <c r="E7922" t="str">
        <f t="shared" si="123"/>
        <v>106-FAYOS, LOS</v>
      </c>
    </row>
    <row r="7923" spans="1:5" x14ac:dyDescent="0.3">
      <c r="A7923" s="12">
        <v>50</v>
      </c>
      <c r="B7923" s="14">
        <v>107</v>
      </c>
      <c r="C7923" s="12" t="s">
        <v>8029</v>
      </c>
      <c r="E7923" t="str">
        <f t="shared" si="123"/>
        <v>107-FIGUERUELAS</v>
      </c>
    </row>
    <row r="7924" spans="1:5" x14ac:dyDescent="0.3">
      <c r="A7924" s="12">
        <v>50</v>
      </c>
      <c r="B7924" s="14">
        <v>108</v>
      </c>
      <c r="C7924" s="12" t="s">
        <v>8030</v>
      </c>
      <c r="E7924" t="str">
        <f t="shared" si="123"/>
        <v>108-FOMBUENA</v>
      </c>
    </row>
    <row r="7925" spans="1:5" x14ac:dyDescent="0.3">
      <c r="A7925" s="12">
        <v>50</v>
      </c>
      <c r="B7925" s="14">
        <v>109</v>
      </c>
      <c r="C7925" s="12" t="s">
        <v>8031</v>
      </c>
      <c r="E7925" t="str">
        <f t="shared" si="123"/>
        <v>109-FRAGO, EL</v>
      </c>
    </row>
    <row r="7926" spans="1:5" x14ac:dyDescent="0.3">
      <c r="A7926" s="12">
        <v>50</v>
      </c>
      <c r="B7926" s="14">
        <v>110</v>
      </c>
      <c r="C7926" s="12" t="s">
        <v>8032</v>
      </c>
      <c r="E7926" t="str">
        <f t="shared" si="123"/>
        <v>110-FRASNO, EL</v>
      </c>
    </row>
    <row r="7927" spans="1:5" x14ac:dyDescent="0.3">
      <c r="A7927" s="12">
        <v>50</v>
      </c>
      <c r="B7927" s="14">
        <v>111</v>
      </c>
      <c r="C7927" s="12" t="s">
        <v>8033</v>
      </c>
      <c r="E7927" t="str">
        <f t="shared" si="123"/>
        <v>111-FRESCANO</v>
      </c>
    </row>
    <row r="7928" spans="1:5" x14ac:dyDescent="0.3">
      <c r="A7928" s="12">
        <v>50</v>
      </c>
      <c r="B7928" s="14">
        <v>113</v>
      </c>
      <c r="C7928" s="12" t="s">
        <v>8034</v>
      </c>
      <c r="E7928" t="str">
        <f t="shared" si="123"/>
        <v>113-FUENDEJALON</v>
      </c>
    </row>
    <row r="7929" spans="1:5" x14ac:dyDescent="0.3">
      <c r="A7929" s="12">
        <v>50</v>
      </c>
      <c r="B7929" s="14">
        <v>114</v>
      </c>
      <c r="C7929" s="12" t="s">
        <v>8035</v>
      </c>
      <c r="E7929" t="str">
        <f t="shared" si="123"/>
        <v>114-FUENDETODOS</v>
      </c>
    </row>
    <row r="7930" spans="1:5" x14ac:dyDescent="0.3">
      <c r="A7930" s="12">
        <v>50</v>
      </c>
      <c r="B7930" s="14">
        <v>115</v>
      </c>
      <c r="C7930" s="12" t="s">
        <v>8036</v>
      </c>
      <c r="E7930" t="str">
        <f t="shared" si="123"/>
        <v>115-FUENTES DE EBRO</v>
      </c>
    </row>
    <row r="7931" spans="1:5" x14ac:dyDescent="0.3">
      <c r="A7931" s="12">
        <v>50</v>
      </c>
      <c r="B7931" s="14">
        <v>116</v>
      </c>
      <c r="C7931" s="12" t="s">
        <v>8037</v>
      </c>
      <c r="E7931" t="str">
        <f t="shared" si="123"/>
        <v>116-FUENTES DE JILOCA</v>
      </c>
    </row>
    <row r="7932" spans="1:5" x14ac:dyDescent="0.3">
      <c r="A7932" s="12">
        <v>50</v>
      </c>
      <c r="B7932" s="14">
        <v>117</v>
      </c>
      <c r="C7932" s="12" t="s">
        <v>8038</v>
      </c>
      <c r="E7932" t="str">
        <f t="shared" si="123"/>
        <v>117-GALLOCANTA</v>
      </c>
    </row>
    <row r="7933" spans="1:5" x14ac:dyDescent="0.3">
      <c r="A7933" s="12">
        <v>50</v>
      </c>
      <c r="B7933" s="14">
        <v>118</v>
      </c>
      <c r="C7933" s="12" t="s">
        <v>8039</v>
      </c>
      <c r="E7933" t="str">
        <f t="shared" si="123"/>
        <v>118-GALLUR</v>
      </c>
    </row>
    <row r="7934" spans="1:5" x14ac:dyDescent="0.3">
      <c r="A7934" s="12">
        <v>50</v>
      </c>
      <c r="B7934" s="14">
        <v>119</v>
      </c>
      <c r="C7934" s="12" t="s">
        <v>8040</v>
      </c>
      <c r="E7934" t="str">
        <f t="shared" si="123"/>
        <v>119-GELSA</v>
      </c>
    </row>
    <row r="7935" spans="1:5" x14ac:dyDescent="0.3">
      <c r="A7935" s="12">
        <v>50</v>
      </c>
      <c r="B7935" s="14">
        <v>120</v>
      </c>
      <c r="C7935" s="12" t="s">
        <v>8041</v>
      </c>
      <c r="E7935" t="str">
        <f t="shared" si="123"/>
        <v>120-GODOJOS</v>
      </c>
    </row>
    <row r="7936" spans="1:5" x14ac:dyDescent="0.3">
      <c r="A7936" s="12">
        <v>50</v>
      </c>
      <c r="B7936" s="14">
        <v>121</v>
      </c>
      <c r="C7936" s="12" t="s">
        <v>8042</v>
      </c>
      <c r="E7936" t="str">
        <f t="shared" si="123"/>
        <v>121-GOTOR</v>
      </c>
    </row>
    <row r="7937" spans="1:5" x14ac:dyDescent="0.3">
      <c r="A7937" s="12">
        <v>50</v>
      </c>
      <c r="B7937" s="14">
        <v>122</v>
      </c>
      <c r="C7937" s="12" t="s">
        <v>8043</v>
      </c>
      <c r="E7937" t="str">
        <f t="shared" si="123"/>
        <v>122-GRISEL</v>
      </c>
    </row>
    <row r="7938" spans="1:5" x14ac:dyDescent="0.3">
      <c r="A7938" s="12">
        <v>50</v>
      </c>
      <c r="B7938" s="14">
        <v>123</v>
      </c>
      <c r="C7938" s="12" t="s">
        <v>8044</v>
      </c>
      <c r="E7938" t="str">
        <f t="shared" si="123"/>
        <v>123-GRISEN</v>
      </c>
    </row>
    <row r="7939" spans="1:5" x14ac:dyDescent="0.3">
      <c r="A7939" s="12">
        <v>50</v>
      </c>
      <c r="B7939" s="14">
        <v>124</v>
      </c>
      <c r="C7939" s="12" t="s">
        <v>8045</v>
      </c>
      <c r="E7939" t="str">
        <f t="shared" ref="E7939:E8002" si="124">CONCATENATE(B7939,"-",C7939)</f>
        <v>124-HERRERA DE LOS NAVARROS</v>
      </c>
    </row>
    <row r="7940" spans="1:5" x14ac:dyDescent="0.3">
      <c r="A7940" s="12">
        <v>50</v>
      </c>
      <c r="B7940" s="14">
        <v>125</v>
      </c>
      <c r="C7940" s="12" t="s">
        <v>8046</v>
      </c>
      <c r="E7940" t="str">
        <f t="shared" si="124"/>
        <v>125-IBDES</v>
      </c>
    </row>
    <row r="7941" spans="1:5" x14ac:dyDescent="0.3">
      <c r="A7941" s="12">
        <v>50</v>
      </c>
      <c r="B7941" s="14">
        <v>126</v>
      </c>
      <c r="C7941" s="12" t="s">
        <v>8047</v>
      </c>
      <c r="E7941" t="str">
        <f t="shared" si="124"/>
        <v>126-ILLUECA</v>
      </c>
    </row>
    <row r="7942" spans="1:5" x14ac:dyDescent="0.3">
      <c r="A7942" s="12">
        <v>50</v>
      </c>
      <c r="B7942" s="14">
        <v>128</v>
      </c>
      <c r="C7942" s="12" t="s">
        <v>8048</v>
      </c>
      <c r="E7942" t="str">
        <f t="shared" si="124"/>
        <v>128-ISUERRE</v>
      </c>
    </row>
    <row r="7943" spans="1:5" x14ac:dyDescent="0.3">
      <c r="A7943" s="12">
        <v>50</v>
      </c>
      <c r="B7943" s="14">
        <v>129</v>
      </c>
      <c r="C7943" s="12" t="s">
        <v>8049</v>
      </c>
      <c r="E7943" t="str">
        <f t="shared" si="124"/>
        <v>129-JARABA</v>
      </c>
    </row>
    <row r="7944" spans="1:5" x14ac:dyDescent="0.3">
      <c r="A7944" s="12">
        <v>50</v>
      </c>
      <c r="B7944" s="14">
        <v>130</v>
      </c>
      <c r="C7944" s="12" t="s">
        <v>8050</v>
      </c>
      <c r="E7944" t="str">
        <f t="shared" si="124"/>
        <v>130-JARQUE</v>
      </c>
    </row>
    <row r="7945" spans="1:5" x14ac:dyDescent="0.3">
      <c r="A7945" s="12">
        <v>50</v>
      </c>
      <c r="B7945" s="14">
        <v>131</v>
      </c>
      <c r="C7945" s="12" t="s">
        <v>8051</v>
      </c>
      <c r="E7945" t="str">
        <f t="shared" si="124"/>
        <v>131-JAULIN</v>
      </c>
    </row>
    <row r="7946" spans="1:5" x14ac:dyDescent="0.3">
      <c r="A7946" s="12">
        <v>50</v>
      </c>
      <c r="B7946" s="14">
        <v>132</v>
      </c>
      <c r="C7946" s="12" t="s">
        <v>8052</v>
      </c>
      <c r="E7946" t="str">
        <f t="shared" si="124"/>
        <v>132-JOYOSA, LA</v>
      </c>
    </row>
    <row r="7947" spans="1:5" x14ac:dyDescent="0.3">
      <c r="A7947" s="12">
        <v>50</v>
      </c>
      <c r="B7947" s="14">
        <v>133</v>
      </c>
      <c r="C7947" s="12" t="s">
        <v>8053</v>
      </c>
      <c r="E7947" t="str">
        <f t="shared" si="124"/>
        <v>133-LAGATA</v>
      </c>
    </row>
    <row r="7948" spans="1:5" x14ac:dyDescent="0.3">
      <c r="A7948" s="12">
        <v>50</v>
      </c>
      <c r="B7948" s="14">
        <v>134</v>
      </c>
      <c r="C7948" s="12" t="s">
        <v>8054</v>
      </c>
      <c r="E7948" t="str">
        <f t="shared" si="124"/>
        <v>134-LANGA DEL CASTILLO</v>
      </c>
    </row>
    <row r="7949" spans="1:5" x14ac:dyDescent="0.3">
      <c r="A7949" s="12">
        <v>50</v>
      </c>
      <c r="B7949" s="14">
        <v>135</v>
      </c>
      <c r="C7949" s="12" t="s">
        <v>8055</v>
      </c>
      <c r="E7949" t="str">
        <f t="shared" si="124"/>
        <v>135-LAYANA</v>
      </c>
    </row>
    <row r="7950" spans="1:5" x14ac:dyDescent="0.3">
      <c r="A7950" s="12">
        <v>50</v>
      </c>
      <c r="B7950" s="14">
        <v>136</v>
      </c>
      <c r="C7950" s="12" t="s">
        <v>8056</v>
      </c>
      <c r="E7950" t="str">
        <f t="shared" si="124"/>
        <v>136-LECERA</v>
      </c>
    </row>
    <row r="7951" spans="1:5" x14ac:dyDescent="0.3">
      <c r="A7951" s="12">
        <v>50</v>
      </c>
      <c r="B7951" s="14">
        <v>137</v>
      </c>
      <c r="C7951" s="12" t="s">
        <v>8057</v>
      </c>
      <c r="E7951" t="str">
        <f t="shared" si="124"/>
        <v>137-LECIÑENA</v>
      </c>
    </row>
    <row r="7952" spans="1:5" x14ac:dyDescent="0.3">
      <c r="A7952" s="12">
        <v>50</v>
      </c>
      <c r="B7952" s="14">
        <v>138</v>
      </c>
      <c r="C7952" s="12" t="s">
        <v>8058</v>
      </c>
      <c r="E7952" t="str">
        <f t="shared" si="124"/>
        <v>138-LECHON</v>
      </c>
    </row>
    <row r="7953" spans="1:5" x14ac:dyDescent="0.3">
      <c r="A7953" s="12">
        <v>50</v>
      </c>
      <c r="B7953" s="14">
        <v>139</v>
      </c>
      <c r="C7953" s="12" t="s">
        <v>8059</v>
      </c>
      <c r="E7953" t="str">
        <f t="shared" si="124"/>
        <v>139-LETUX</v>
      </c>
    </row>
    <row r="7954" spans="1:5" x14ac:dyDescent="0.3">
      <c r="A7954" s="12">
        <v>50</v>
      </c>
      <c r="B7954" s="14">
        <v>140</v>
      </c>
      <c r="C7954" s="12" t="s">
        <v>8060</v>
      </c>
      <c r="E7954" t="str">
        <f t="shared" si="124"/>
        <v>140-LITAGO</v>
      </c>
    </row>
    <row r="7955" spans="1:5" x14ac:dyDescent="0.3">
      <c r="A7955" s="12">
        <v>50</v>
      </c>
      <c r="B7955" s="14">
        <v>141</v>
      </c>
      <c r="C7955" s="12" t="s">
        <v>8061</v>
      </c>
      <c r="E7955" t="str">
        <f t="shared" si="124"/>
        <v>141-LITUENIGO</v>
      </c>
    </row>
    <row r="7956" spans="1:5" x14ac:dyDescent="0.3">
      <c r="A7956" s="12">
        <v>50</v>
      </c>
      <c r="B7956" s="14">
        <v>142</v>
      </c>
      <c r="C7956" s="12" t="s">
        <v>8062</v>
      </c>
      <c r="E7956" t="str">
        <f t="shared" si="124"/>
        <v>142-LOBERA DE ONSELLA</v>
      </c>
    </row>
    <row r="7957" spans="1:5" x14ac:dyDescent="0.3">
      <c r="A7957" s="12">
        <v>50</v>
      </c>
      <c r="B7957" s="14">
        <v>143</v>
      </c>
      <c r="C7957" s="12" t="s">
        <v>8063</v>
      </c>
      <c r="E7957" t="str">
        <f t="shared" si="124"/>
        <v>143-LONGARES</v>
      </c>
    </row>
    <row r="7958" spans="1:5" x14ac:dyDescent="0.3">
      <c r="A7958" s="12">
        <v>50</v>
      </c>
      <c r="B7958" s="14">
        <v>144</v>
      </c>
      <c r="C7958" s="12" t="s">
        <v>8064</v>
      </c>
      <c r="E7958" t="str">
        <f t="shared" si="124"/>
        <v>144-LONGAS</v>
      </c>
    </row>
    <row r="7959" spans="1:5" x14ac:dyDescent="0.3">
      <c r="A7959" s="12">
        <v>50</v>
      </c>
      <c r="B7959" s="14">
        <v>146</v>
      </c>
      <c r="C7959" s="12" t="s">
        <v>8065</v>
      </c>
      <c r="E7959" t="str">
        <f t="shared" si="124"/>
        <v>146-LUCENA DE JALON</v>
      </c>
    </row>
    <row r="7960" spans="1:5" x14ac:dyDescent="0.3">
      <c r="A7960" s="12">
        <v>50</v>
      </c>
      <c r="B7960" s="14">
        <v>147</v>
      </c>
      <c r="C7960" s="12" t="s">
        <v>8066</v>
      </c>
      <c r="E7960" t="str">
        <f t="shared" si="124"/>
        <v>147-LUCENI</v>
      </c>
    </row>
    <row r="7961" spans="1:5" x14ac:dyDescent="0.3">
      <c r="A7961" s="12">
        <v>50</v>
      </c>
      <c r="B7961" s="14">
        <v>148</v>
      </c>
      <c r="C7961" s="12" t="s">
        <v>8067</v>
      </c>
      <c r="E7961" t="str">
        <f t="shared" si="124"/>
        <v>148-LUESIA</v>
      </c>
    </row>
    <row r="7962" spans="1:5" x14ac:dyDescent="0.3">
      <c r="A7962" s="12">
        <v>50</v>
      </c>
      <c r="B7962" s="14">
        <v>149</v>
      </c>
      <c r="C7962" s="12" t="s">
        <v>8068</v>
      </c>
      <c r="E7962" t="str">
        <f t="shared" si="124"/>
        <v>149-LUESMA</v>
      </c>
    </row>
    <row r="7963" spans="1:5" x14ac:dyDescent="0.3">
      <c r="A7963" s="12">
        <v>50</v>
      </c>
      <c r="B7963" s="14">
        <v>150</v>
      </c>
      <c r="C7963" s="12" t="s">
        <v>8069</v>
      </c>
      <c r="E7963" t="str">
        <f t="shared" si="124"/>
        <v>150-LUMPIAQUE</v>
      </c>
    </row>
    <row r="7964" spans="1:5" x14ac:dyDescent="0.3">
      <c r="A7964" s="12">
        <v>50</v>
      </c>
      <c r="B7964" s="14">
        <v>151</v>
      </c>
      <c r="C7964" s="12" t="s">
        <v>8070</v>
      </c>
      <c r="E7964" t="str">
        <f t="shared" si="124"/>
        <v>151-LUNA</v>
      </c>
    </row>
    <row r="7965" spans="1:5" x14ac:dyDescent="0.3">
      <c r="A7965" s="12">
        <v>50</v>
      </c>
      <c r="B7965" s="14">
        <v>152</v>
      </c>
      <c r="C7965" s="12" t="s">
        <v>8071</v>
      </c>
      <c r="E7965" t="str">
        <f t="shared" si="124"/>
        <v>152-MAELLA</v>
      </c>
    </row>
    <row r="7966" spans="1:5" x14ac:dyDescent="0.3">
      <c r="A7966" s="12">
        <v>50</v>
      </c>
      <c r="B7966" s="14">
        <v>153</v>
      </c>
      <c r="C7966" s="12" t="s">
        <v>8072</v>
      </c>
      <c r="E7966" t="str">
        <f t="shared" si="124"/>
        <v>153-MAGALLON</v>
      </c>
    </row>
    <row r="7967" spans="1:5" x14ac:dyDescent="0.3">
      <c r="A7967" s="12">
        <v>50</v>
      </c>
      <c r="B7967" s="14">
        <v>154</v>
      </c>
      <c r="C7967" s="12" t="s">
        <v>8073</v>
      </c>
      <c r="E7967" t="str">
        <f t="shared" si="124"/>
        <v>154-MAINAR</v>
      </c>
    </row>
    <row r="7968" spans="1:5" x14ac:dyDescent="0.3">
      <c r="A7968" s="12">
        <v>50</v>
      </c>
      <c r="B7968" s="14">
        <v>155</v>
      </c>
      <c r="C7968" s="12" t="s">
        <v>8074</v>
      </c>
      <c r="E7968" t="str">
        <f t="shared" si="124"/>
        <v>155-MALANQUILLA</v>
      </c>
    </row>
    <row r="7969" spans="1:5" x14ac:dyDescent="0.3">
      <c r="A7969" s="12">
        <v>50</v>
      </c>
      <c r="B7969" s="14">
        <v>156</v>
      </c>
      <c r="C7969" s="12" t="s">
        <v>8075</v>
      </c>
      <c r="E7969" t="str">
        <f t="shared" si="124"/>
        <v>156-MALEJAN</v>
      </c>
    </row>
    <row r="7970" spans="1:5" x14ac:dyDescent="0.3">
      <c r="A7970" s="12">
        <v>50</v>
      </c>
      <c r="B7970" s="14">
        <v>157</v>
      </c>
      <c r="C7970" s="12" t="s">
        <v>8076</v>
      </c>
      <c r="E7970" t="str">
        <f t="shared" si="124"/>
        <v>157-MALON</v>
      </c>
    </row>
    <row r="7971" spans="1:5" x14ac:dyDescent="0.3">
      <c r="A7971" s="12">
        <v>50</v>
      </c>
      <c r="B7971" s="14">
        <v>159</v>
      </c>
      <c r="C7971" s="12" t="s">
        <v>8077</v>
      </c>
      <c r="E7971" t="str">
        <f t="shared" si="124"/>
        <v>159-MALUENDA</v>
      </c>
    </row>
    <row r="7972" spans="1:5" x14ac:dyDescent="0.3">
      <c r="A7972" s="12">
        <v>50</v>
      </c>
      <c r="B7972" s="14">
        <v>160</v>
      </c>
      <c r="C7972" s="12" t="s">
        <v>8078</v>
      </c>
      <c r="E7972" t="str">
        <f t="shared" si="124"/>
        <v>160-MALLEN</v>
      </c>
    </row>
    <row r="7973" spans="1:5" x14ac:dyDescent="0.3">
      <c r="A7973" s="12">
        <v>50</v>
      </c>
      <c r="B7973" s="14">
        <v>161</v>
      </c>
      <c r="C7973" s="12" t="s">
        <v>8079</v>
      </c>
      <c r="E7973" t="str">
        <f t="shared" si="124"/>
        <v>161-MANCHONES</v>
      </c>
    </row>
    <row r="7974" spans="1:5" x14ac:dyDescent="0.3">
      <c r="A7974" s="12">
        <v>50</v>
      </c>
      <c r="B7974" s="14">
        <v>162</v>
      </c>
      <c r="C7974" s="12" t="s">
        <v>8080</v>
      </c>
      <c r="E7974" t="str">
        <f t="shared" si="124"/>
        <v>162-MARA</v>
      </c>
    </row>
    <row r="7975" spans="1:5" x14ac:dyDescent="0.3">
      <c r="A7975" s="12">
        <v>50</v>
      </c>
      <c r="B7975" s="14">
        <v>163</v>
      </c>
      <c r="C7975" s="12" t="s">
        <v>8081</v>
      </c>
      <c r="E7975" t="str">
        <f t="shared" si="124"/>
        <v>163-MARIA DE HUERVA</v>
      </c>
    </row>
    <row r="7976" spans="1:5" x14ac:dyDescent="0.3">
      <c r="A7976" s="12">
        <v>50</v>
      </c>
      <c r="B7976" s="14">
        <v>164</v>
      </c>
      <c r="C7976" s="12" t="s">
        <v>8082</v>
      </c>
      <c r="E7976" t="str">
        <f t="shared" si="124"/>
        <v>164-MEDIANA DE ARAGON</v>
      </c>
    </row>
    <row r="7977" spans="1:5" x14ac:dyDescent="0.3">
      <c r="A7977" s="12">
        <v>50</v>
      </c>
      <c r="B7977" s="14">
        <v>165</v>
      </c>
      <c r="C7977" s="12" t="s">
        <v>8083</v>
      </c>
      <c r="E7977" t="str">
        <f t="shared" si="124"/>
        <v>165-MEQUINENZA</v>
      </c>
    </row>
    <row r="7978" spans="1:5" x14ac:dyDescent="0.3">
      <c r="A7978" s="12">
        <v>50</v>
      </c>
      <c r="B7978" s="14">
        <v>166</v>
      </c>
      <c r="C7978" s="12" t="s">
        <v>8084</v>
      </c>
      <c r="E7978" t="str">
        <f t="shared" si="124"/>
        <v>166-MESONES DE ISUELA</v>
      </c>
    </row>
    <row r="7979" spans="1:5" x14ac:dyDescent="0.3">
      <c r="A7979" s="12">
        <v>50</v>
      </c>
      <c r="B7979" s="14">
        <v>167</v>
      </c>
      <c r="C7979" s="12" t="s">
        <v>8085</v>
      </c>
      <c r="E7979" t="str">
        <f t="shared" si="124"/>
        <v>167-MEZALOCHA</v>
      </c>
    </row>
    <row r="7980" spans="1:5" x14ac:dyDescent="0.3">
      <c r="A7980" s="12">
        <v>50</v>
      </c>
      <c r="B7980" s="14">
        <v>168</v>
      </c>
      <c r="C7980" s="12" t="s">
        <v>8086</v>
      </c>
      <c r="E7980" t="str">
        <f t="shared" si="124"/>
        <v>168-MIANOS</v>
      </c>
    </row>
    <row r="7981" spans="1:5" x14ac:dyDescent="0.3">
      <c r="A7981" s="12">
        <v>50</v>
      </c>
      <c r="B7981" s="14">
        <v>169</v>
      </c>
      <c r="C7981" s="12" t="s">
        <v>8087</v>
      </c>
      <c r="E7981" t="str">
        <f t="shared" si="124"/>
        <v>169-MIEDES DE ARAGON</v>
      </c>
    </row>
    <row r="7982" spans="1:5" x14ac:dyDescent="0.3">
      <c r="A7982" s="12">
        <v>50</v>
      </c>
      <c r="B7982" s="14">
        <v>170</v>
      </c>
      <c r="C7982" s="12" t="s">
        <v>8088</v>
      </c>
      <c r="E7982" t="str">
        <f t="shared" si="124"/>
        <v>170-MONEGRILLO</v>
      </c>
    </row>
    <row r="7983" spans="1:5" x14ac:dyDescent="0.3">
      <c r="A7983" s="12">
        <v>50</v>
      </c>
      <c r="B7983" s="14">
        <v>171</v>
      </c>
      <c r="C7983" s="12" t="s">
        <v>8089</v>
      </c>
      <c r="E7983" t="str">
        <f t="shared" si="124"/>
        <v>171-MONEVA</v>
      </c>
    </row>
    <row r="7984" spans="1:5" x14ac:dyDescent="0.3">
      <c r="A7984" s="12">
        <v>50</v>
      </c>
      <c r="B7984" s="14">
        <v>172</v>
      </c>
      <c r="C7984" s="12" t="s">
        <v>8090</v>
      </c>
      <c r="E7984" t="str">
        <f t="shared" si="124"/>
        <v>172-MONREAL DE ARIZA</v>
      </c>
    </row>
    <row r="7985" spans="1:5" x14ac:dyDescent="0.3">
      <c r="A7985" s="12">
        <v>50</v>
      </c>
      <c r="B7985" s="14">
        <v>173</v>
      </c>
      <c r="C7985" s="12" t="s">
        <v>8091</v>
      </c>
      <c r="E7985" t="str">
        <f t="shared" si="124"/>
        <v>173-MONTERDE</v>
      </c>
    </row>
    <row r="7986" spans="1:5" x14ac:dyDescent="0.3">
      <c r="A7986" s="12">
        <v>50</v>
      </c>
      <c r="B7986" s="14">
        <v>174</v>
      </c>
      <c r="C7986" s="12" t="s">
        <v>8092</v>
      </c>
      <c r="E7986" t="str">
        <f t="shared" si="124"/>
        <v>174-MONTON</v>
      </c>
    </row>
    <row r="7987" spans="1:5" x14ac:dyDescent="0.3">
      <c r="A7987" s="12">
        <v>50</v>
      </c>
      <c r="B7987" s="14">
        <v>175</v>
      </c>
      <c r="C7987" s="12" t="s">
        <v>8093</v>
      </c>
      <c r="E7987" t="str">
        <f t="shared" si="124"/>
        <v>175-MORATA DE JALON</v>
      </c>
    </row>
    <row r="7988" spans="1:5" x14ac:dyDescent="0.3">
      <c r="A7988" s="12">
        <v>50</v>
      </c>
      <c r="B7988" s="14">
        <v>176</v>
      </c>
      <c r="C7988" s="12" t="s">
        <v>8094</v>
      </c>
      <c r="E7988" t="str">
        <f t="shared" si="124"/>
        <v>176-MORATA DE JILOCA</v>
      </c>
    </row>
    <row r="7989" spans="1:5" x14ac:dyDescent="0.3">
      <c r="A7989" s="12">
        <v>50</v>
      </c>
      <c r="B7989" s="14">
        <v>177</v>
      </c>
      <c r="C7989" s="12" t="s">
        <v>8095</v>
      </c>
      <c r="E7989" t="str">
        <f t="shared" si="124"/>
        <v>177-MORES</v>
      </c>
    </row>
    <row r="7990" spans="1:5" x14ac:dyDescent="0.3">
      <c r="A7990" s="12">
        <v>50</v>
      </c>
      <c r="B7990" s="14">
        <v>178</v>
      </c>
      <c r="C7990" s="12" t="s">
        <v>8096</v>
      </c>
      <c r="E7990" t="str">
        <f t="shared" si="124"/>
        <v>178-MOROS</v>
      </c>
    </row>
    <row r="7991" spans="1:5" x14ac:dyDescent="0.3">
      <c r="A7991" s="12">
        <v>50</v>
      </c>
      <c r="B7991" s="14">
        <v>179</v>
      </c>
      <c r="C7991" s="12" t="s">
        <v>8097</v>
      </c>
      <c r="E7991" t="str">
        <f t="shared" si="124"/>
        <v>179-MOYUELA</v>
      </c>
    </row>
    <row r="7992" spans="1:5" x14ac:dyDescent="0.3">
      <c r="A7992" s="12">
        <v>50</v>
      </c>
      <c r="B7992" s="14">
        <v>180</v>
      </c>
      <c r="C7992" s="12" t="s">
        <v>8098</v>
      </c>
      <c r="E7992" t="str">
        <f t="shared" si="124"/>
        <v>180-MOZOTA</v>
      </c>
    </row>
    <row r="7993" spans="1:5" x14ac:dyDescent="0.3">
      <c r="A7993" s="12">
        <v>50</v>
      </c>
      <c r="B7993" s="14">
        <v>181</v>
      </c>
      <c r="C7993" s="12" t="s">
        <v>8099</v>
      </c>
      <c r="E7993" t="str">
        <f t="shared" si="124"/>
        <v>181-MUEL</v>
      </c>
    </row>
    <row r="7994" spans="1:5" x14ac:dyDescent="0.3">
      <c r="A7994" s="12">
        <v>50</v>
      </c>
      <c r="B7994" s="14">
        <v>182</v>
      </c>
      <c r="C7994" s="12" t="s">
        <v>8100</v>
      </c>
      <c r="E7994" t="str">
        <f t="shared" si="124"/>
        <v>182-MUELA, LA</v>
      </c>
    </row>
    <row r="7995" spans="1:5" x14ac:dyDescent="0.3">
      <c r="A7995" s="12">
        <v>50</v>
      </c>
      <c r="B7995" s="14">
        <v>183</v>
      </c>
      <c r="C7995" s="12" t="s">
        <v>8101</v>
      </c>
      <c r="E7995" t="str">
        <f t="shared" si="124"/>
        <v>183-MUNEBREGA</v>
      </c>
    </row>
    <row r="7996" spans="1:5" x14ac:dyDescent="0.3">
      <c r="A7996" s="12">
        <v>50</v>
      </c>
      <c r="B7996" s="14">
        <v>184</v>
      </c>
      <c r="C7996" s="12" t="s">
        <v>8102</v>
      </c>
      <c r="E7996" t="str">
        <f t="shared" si="124"/>
        <v>184-MURERO</v>
      </c>
    </row>
    <row r="7997" spans="1:5" x14ac:dyDescent="0.3">
      <c r="A7997" s="12">
        <v>50</v>
      </c>
      <c r="B7997" s="14">
        <v>185</v>
      </c>
      <c r="C7997" s="12" t="s">
        <v>8103</v>
      </c>
      <c r="E7997" t="str">
        <f t="shared" si="124"/>
        <v>185-MURILLO DE GALLEGO</v>
      </c>
    </row>
    <row r="7998" spans="1:5" x14ac:dyDescent="0.3">
      <c r="A7998" s="12">
        <v>50</v>
      </c>
      <c r="B7998" s="14">
        <v>186</v>
      </c>
      <c r="C7998" s="12" t="s">
        <v>8104</v>
      </c>
      <c r="E7998" t="str">
        <f t="shared" si="124"/>
        <v>186-NAVARDUN</v>
      </c>
    </row>
    <row r="7999" spans="1:5" x14ac:dyDescent="0.3">
      <c r="A7999" s="12">
        <v>50</v>
      </c>
      <c r="B7999" s="14">
        <v>187</v>
      </c>
      <c r="C7999" s="12" t="s">
        <v>8105</v>
      </c>
      <c r="E7999" t="str">
        <f t="shared" si="124"/>
        <v>187-NIG?LLA</v>
      </c>
    </row>
    <row r="8000" spans="1:5" x14ac:dyDescent="0.3">
      <c r="A8000" s="12">
        <v>50</v>
      </c>
      <c r="B8000" s="14">
        <v>188</v>
      </c>
      <c r="C8000" s="12" t="s">
        <v>8106</v>
      </c>
      <c r="E8000" t="str">
        <f t="shared" si="124"/>
        <v>188-NOMBREVILLA</v>
      </c>
    </row>
    <row r="8001" spans="1:5" x14ac:dyDescent="0.3">
      <c r="A8001" s="12">
        <v>50</v>
      </c>
      <c r="B8001" s="14">
        <v>189</v>
      </c>
      <c r="C8001" s="12" t="s">
        <v>8107</v>
      </c>
      <c r="E8001" t="str">
        <f t="shared" si="124"/>
        <v>189-NONASPE</v>
      </c>
    </row>
    <row r="8002" spans="1:5" x14ac:dyDescent="0.3">
      <c r="A8002" s="12">
        <v>50</v>
      </c>
      <c r="B8002" s="14">
        <v>190</v>
      </c>
      <c r="C8002" s="12" t="s">
        <v>8108</v>
      </c>
      <c r="E8002" t="str">
        <f t="shared" si="124"/>
        <v>190-NOVALLAS</v>
      </c>
    </row>
    <row r="8003" spans="1:5" x14ac:dyDescent="0.3">
      <c r="A8003" s="12">
        <v>50</v>
      </c>
      <c r="B8003" s="14">
        <v>191</v>
      </c>
      <c r="C8003" s="12" t="s">
        <v>8109</v>
      </c>
      <c r="E8003" t="str">
        <f t="shared" ref="E8003:E8066" si="125">CONCATENATE(B8003,"-",C8003)</f>
        <v>191-NOVILLAS</v>
      </c>
    </row>
    <row r="8004" spans="1:5" x14ac:dyDescent="0.3">
      <c r="A8004" s="12">
        <v>50</v>
      </c>
      <c r="B8004" s="14">
        <v>192</v>
      </c>
      <c r="C8004" s="12" t="s">
        <v>8110</v>
      </c>
      <c r="E8004" t="str">
        <f t="shared" si="125"/>
        <v>192-NUEVALOS</v>
      </c>
    </row>
    <row r="8005" spans="1:5" x14ac:dyDescent="0.3">
      <c r="A8005" s="12">
        <v>50</v>
      </c>
      <c r="B8005" s="14">
        <v>193</v>
      </c>
      <c r="C8005" s="12" t="s">
        <v>8111</v>
      </c>
      <c r="E8005" t="str">
        <f t="shared" si="125"/>
        <v>193-NUEZ DE EBRO</v>
      </c>
    </row>
    <row r="8006" spans="1:5" x14ac:dyDescent="0.3">
      <c r="A8006" s="12">
        <v>50</v>
      </c>
      <c r="B8006" s="14">
        <v>194</v>
      </c>
      <c r="C8006" s="12" t="s">
        <v>8112</v>
      </c>
      <c r="E8006" t="str">
        <f t="shared" si="125"/>
        <v>194-OLVES</v>
      </c>
    </row>
    <row r="8007" spans="1:5" x14ac:dyDescent="0.3">
      <c r="A8007" s="12">
        <v>50</v>
      </c>
      <c r="B8007" s="14">
        <v>195</v>
      </c>
      <c r="C8007" s="12" t="s">
        <v>8113</v>
      </c>
      <c r="E8007" t="str">
        <f t="shared" si="125"/>
        <v>195-ORCAJO</v>
      </c>
    </row>
    <row r="8008" spans="1:5" x14ac:dyDescent="0.3">
      <c r="A8008" s="12">
        <v>50</v>
      </c>
      <c r="B8008" s="14">
        <v>196</v>
      </c>
      <c r="C8008" s="12" t="s">
        <v>8114</v>
      </c>
      <c r="E8008" t="str">
        <f t="shared" si="125"/>
        <v>196-ORERA</v>
      </c>
    </row>
    <row r="8009" spans="1:5" x14ac:dyDescent="0.3">
      <c r="A8009" s="12">
        <v>50</v>
      </c>
      <c r="B8009" s="14">
        <v>197</v>
      </c>
      <c r="C8009" s="12" t="s">
        <v>8115</v>
      </c>
      <c r="E8009" t="str">
        <f t="shared" si="125"/>
        <v>197-ORES</v>
      </c>
    </row>
    <row r="8010" spans="1:5" x14ac:dyDescent="0.3">
      <c r="A8010" s="12">
        <v>50</v>
      </c>
      <c r="B8010" s="14">
        <v>198</v>
      </c>
      <c r="C8010" s="12" t="s">
        <v>8116</v>
      </c>
      <c r="E8010" t="str">
        <f t="shared" si="125"/>
        <v>198-OSEJA</v>
      </c>
    </row>
    <row r="8011" spans="1:5" x14ac:dyDescent="0.3">
      <c r="A8011" s="12">
        <v>50</v>
      </c>
      <c r="B8011" s="14">
        <v>199</v>
      </c>
      <c r="C8011" s="12" t="s">
        <v>8117</v>
      </c>
      <c r="E8011" t="str">
        <f t="shared" si="125"/>
        <v>199-OSERA DE EBRO</v>
      </c>
    </row>
    <row r="8012" spans="1:5" x14ac:dyDescent="0.3">
      <c r="A8012" s="12">
        <v>50</v>
      </c>
      <c r="B8012" s="14">
        <v>200</v>
      </c>
      <c r="C8012" s="12" t="s">
        <v>8118</v>
      </c>
      <c r="E8012" t="str">
        <f t="shared" si="125"/>
        <v>200-PANIZA</v>
      </c>
    </row>
    <row r="8013" spans="1:5" x14ac:dyDescent="0.3">
      <c r="A8013" s="12">
        <v>50</v>
      </c>
      <c r="B8013" s="14">
        <v>201</v>
      </c>
      <c r="C8013" s="12" t="s">
        <v>8119</v>
      </c>
      <c r="E8013" t="str">
        <f t="shared" si="125"/>
        <v>201-PARACUELLOS DE JILOCA</v>
      </c>
    </row>
    <row r="8014" spans="1:5" x14ac:dyDescent="0.3">
      <c r="A8014" s="12">
        <v>50</v>
      </c>
      <c r="B8014" s="14">
        <v>202</v>
      </c>
      <c r="C8014" s="12" t="s">
        <v>8120</v>
      </c>
      <c r="E8014" t="str">
        <f t="shared" si="125"/>
        <v>202-PARACUELLOS DE LA RIBERA</v>
      </c>
    </row>
    <row r="8015" spans="1:5" x14ac:dyDescent="0.3">
      <c r="A8015" s="12">
        <v>50</v>
      </c>
      <c r="B8015" s="14">
        <v>203</v>
      </c>
      <c r="C8015" s="12" t="s">
        <v>8121</v>
      </c>
      <c r="E8015" t="str">
        <f t="shared" si="125"/>
        <v>203-PASTRIZ</v>
      </c>
    </row>
    <row r="8016" spans="1:5" x14ac:dyDescent="0.3">
      <c r="A8016" s="12">
        <v>50</v>
      </c>
      <c r="B8016" s="14">
        <v>204</v>
      </c>
      <c r="C8016" s="12" t="s">
        <v>8122</v>
      </c>
      <c r="E8016" t="str">
        <f t="shared" si="125"/>
        <v>204-PEDROLA</v>
      </c>
    </row>
    <row r="8017" spans="1:5" x14ac:dyDescent="0.3">
      <c r="A8017" s="12">
        <v>50</v>
      </c>
      <c r="B8017" s="14">
        <v>205</v>
      </c>
      <c r="C8017" s="12" t="s">
        <v>8123</v>
      </c>
      <c r="E8017" t="str">
        <f t="shared" si="125"/>
        <v>205-PEDROSAS, LAS</v>
      </c>
    </row>
    <row r="8018" spans="1:5" x14ac:dyDescent="0.3">
      <c r="A8018" s="12">
        <v>50</v>
      </c>
      <c r="B8018" s="14">
        <v>206</v>
      </c>
      <c r="C8018" s="12" t="s">
        <v>8124</v>
      </c>
      <c r="E8018" t="str">
        <f t="shared" si="125"/>
        <v>206-PERDIGUERA</v>
      </c>
    </row>
    <row r="8019" spans="1:5" x14ac:dyDescent="0.3">
      <c r="A8019" s="12">
        <v>50</v>
      </c>
      <c r="B8019" s="14">
        <v>207</v>
      </c>
      <c r="C8019" s="12" t="s">
        <v>8125</v>
      </c>
      <c r="E8019" t="str">
        <f t="shared" si="125"/>
        <v>207-PIEDRATAJADA</v>
      </c>
    </row>
    <row r="8020" spans="1:5" x14ac:dyDescent="0.3">
      <c r="A8020" s="12">
        <v>50</v>
      </c>
      <c r="B8020" s="14">
        <v>208</v>
      </c>
      <c r="C8020" s="12" t="s">
        <v>8126</v>
      </c>
      <c r="E8020" t="str">
        <f t="shared" si="125"/>
        <v>208-PINA DE EBRO</v>
      </c>
    </row>
    <row r="8021" spans="1:5" x14ac:dyDescent="0.3">
      <c r="A8021" s="12">
        <v>50</v>
      </c>
      <c r="B8021" s="14">
        <v>209</v>
      </c>
      <c r="C8021" s="12" t="s">
        <v>8127</v>
      </c>
      <c r="E8021" t="str">
        <f t="shared" si="125"/>
        <v>209-PINSEQUE</v>
      </c>
    </row>
    <row r="8022" spans="1:5" x14ac:dyDescent="0.3">
      <c r="A8022" s="12">
        <v>50</v>
      </c>
      <c r="B8022" s="14">
        <v>210</v>
      </c>
      <c r="C8022" s="12" t="s">
        <v>8128</v>
      </c>
      <c r="E8022" t="str">
        <f t="shared" si="125"/>
        <v>210-PINTANOS, LOS</v>
      </c>
    </row>
    <row r="8023" spans="1:5" x14ac:dyDescent="0.3">
      <c r="A8023" s="12">
        <v>50</v>
      </c>
      <c r="B8023" s="14">
        <v>211</v>
      </c>
      <c r="C8023" s="12" t="s">
        <v>8129</v>
      </c>
      <c r="E8023" t="str">
        <f t="shared" si="125"/>
        <v>211-PLASENCIA DE JALON</v>
      </c>
    </row>
    <row r="8024" spans="1:5" x14ac:dyDescent="0.3">
      <c r="A8024" s="12">
        <v>50</v>
      </c>
      <c r="B8024" s="14">
        <v>212</v>
      </c>
      <c r="C8024" s="12" t="s">
        <v>8130</v>
      </c>
      <c r="E8024" t="str">
        <f t="shared" si="125"/>
        <v>212-PLEITAS</v>
      </c>
    </row>
    <row r="8025" spans="1:5" x14ac:dyDescent="0.3">
      <c r="A8025" s="12">
        <v>50</v>
      </c>
      <c r="B8025" s="14">
        <v>213</v>
      </c>
      <c r="C8025" s="12" t="s">
        <v>8131</v>
      </c>
      <c r="E8025" t="str">
        <f t="shared" si="125"/>
        <v>213-PLENAS</v>
      </c>
    </row>
    <row r="8026" spans="1:5" x14ac:dyDescent="0.3">
      <c r="A8026" s="12">
        <v>50</v>
      </c>
      <c r="B8026" s="14">
        <v>214</v>
      </c>
      <c r="C8026" s="12" t="s">
        <v>8132</v>
      </c>
      <c r="E8026" t="str">
        <f t="shared" si="125"/>
        <v>214-POMER</v>
      </c>
    </row>
    <row r="8027" spans="1:5" x14ac:dyDescent="0.3">
      <c r="A8027" s="12">
        <v>50</v>
      </c>
      <c r="B8027" s="14">
        <v>215</v>
      </c>
      <c r="C8027" s="12" t="s">
        <v>8133</v>
      </c>
      <c r="E8027" t="str">
        <f t="shared" si="125"/>
        <v>215-POZUEL DE ARIZA</v>
      </c>
    </row>
    <row r="8028" spans="1:5" x14ac:dyDescent="0.3">
      <c r="A8028" s="12">
        <v>50</v>
      </c>
      <c r="B8028" s="14">
        <v>216</v>
      </c>
      <c r="C8028" s="12" t="s">
        <v>8134</v>
      </c>
      <c r="E8028" t="str">
        <f t="shared" si="125"/>
        <v>216-POZUELO DE ARAGON</v>
      </c>
    </row>
    <row r="8029" spans="1:5" x14ac:dyDescent="0.3">
      <c r="A8029" s="12">
        <v>50</v>
      </c>
      <c r="B8029" s="14">
        <v>217</v>
      </c>
      <c r="C8029" s="12" t="s">
        <v>8135</v>
      </c>
      <c r="E8029" t="str">
        <f t="shared" si="125"/>
        <v>217-PRADILLA DE EBRO</v>
      </c>
    </row>
    <row r="8030" spans="1:5" x14ac:dyDescent="0.3">
      <c r="A8030" s="12">
        <v>50</v>
      </c>
      <c r="B8030" s="14">
        <v>218</v>
      </c>
      <c r="C8030" s="12" t="s">
        <v>8136</v>
      </c>
      <c r="E8030" t="str">
        <f t="shared" si="125"/>
        <v>218-PUEBLA DE ALBORTON</v>
      </c>
    </row>
    <row r="8031" spans="1:5" x14ac:dyDescent="0.3">
      <c r="A8031" s="12">
        <v>50</v>
      </c>
      <c r="B8031" s="14">
        <v>219</v>
      </c>
      <c r="C8031" s="12" t="s">
        <v>8137</v>
      </c>
      <c r="E8031" t="str">
        <f t="shared" si="125"/>
        <v>219-PUEBLA DE ALFINDEN, LA</v>
      </c>
    </row>
    <row r="8032" spans="1:5" x14ac:dyDescent="0.3">
      <c r="A8032" s="12">
        <v>50</v>
      </c>
      <c r="B8032" s="14">
        <v>220</v>
      </c>
      <c r="C8032" s="12" t="s">
        <v>8138</v>
      </c>
      <c r="E8032" t="str">
        <f t="shared" si="125"/>
        <v>220-PUENDELUNA</v>
      </c>
    </row>
    <row r="8033" spans="1:5" x14ac:dyDescent="0.3">
      <c r="A8033" s="12">
        <v>50</v>
      </c>
      <c r="B8033" s="14">
        <v>221</v>
      </c>
      <c r="C8033" s="12" t="s">
        <v>8139</v>
      </c>
      <c r="E8033" t="str">
        <f t="shared" si="125"/>
        <v>221-PURUJOSA</v>
      </c>
    </row>
    <row r="8034" spans="1:5" x14ac:dyDescent="0.3">
      <c r="A8034" s="12">
        <v>50</v>
      </c>
      <c r="B8034" s="14">
        <v>222</v>
      </c>
      <c r="C8034" s="12" t="s">
        <v>8140</v>
      </c>
      <c r="E8034" t="str">
        <f t="shared" si="125"/>
        <v>222-QUINTO</v>
      </c>
    </row>
    <row r="8035" spans="1:5" x14ac:dyDescent="0.3">
      <c r="A8035" s="12">
        <v>50</v>
      </c>
      <c r="B8035" s="14">
        <v>223</v>
      </c>
      <c r="C8035" s="12" t="s">
        <v>8141</v>
      </c>
      <c r="E8035" t="str">
        <f t="shared" si="125"/>
        <v>223-REMOLINOS</v>
      </c>
    </row>
    <row r="8036" spans="1:5" x14ac:dyDescent="0.3">
      <c r="A8036" s="12">
        <v>50</v>
      </c>
      <c r="B8036" s="14">
        <v>224</v>
      </c>
      <c r="C8036" s="12" t="s">
        <v>8142</v>
      </c>
      <c r="E8036" t="str">
        <f t="shared" si="125"/>
        <v>224-RETASCON</v>
      </c>
    </row>
    <row r="8037" spans="1:5" x14ac:dyDescent="0.3">
      <c r="A8037" s="12">
        <v>50</v>
      </c>
      <c r="B8037" s="14">
        <v>225</v>
      </c>
      <c r="C8037" s="12" t="s">
        <v>8143</v>
      </c>
      <c r="E8037" t="str">
        <f t="shared" si="125"/>
        <v>225-RICLA</v>
      </c>
    </row>
    <row r="8038" spans="1:5" x14ac:dyDescent="0.3">
      <c r="A8038" s="12">
        <v>50</v>
      </c>
      <c r="B8038" s="14">
        <v>227</v>
      </c>
      <c r="C8038" s="12" t="s">
        <v>8144</v>
      </c>
      <c r="E8038" t="str">
        <f t="shared" si="125"/>
        <v>227-ROMANOS</v>
      </c>
    </row>
    <row r="8039" spans="1:5" x14ac:dyDescent="0.3">
      <c r="A8039" s="12">
        <v>50</v>
      </c>
      <c r="B8039" s="14">
        <v>228</v>
      </c>
      <c r="C8039" s="12" t="s">
        <v>8145</v>
      </c>
      <c r="E8039" t="str">
        <f t="shared" si="125"/>
        <v>228-RUEDA DE JALON</v>
      </c>
    </row>
    <row r="8040" spans="1:5" x14ac:dyDescent="0.3">
      <c r="A8040" s="12">
        <v>50</v>
      </c>
      <c r="B8040" s="14">
        <v>229</v>
      </c>
      <c r="C8040" s="12" t="s">
        <v>8146</v>
      </c>
      <c r="E8040" t="str">
        <f t="shared" si="125"/>
        <v>229-RUESCA</v>
      </c>
    </row>
    <row r="8041" spans="1:5" x14ac:dyDescent="0.3">
      <c r="A8041" s="12">
        <v>50</v>
      </c>
      <c r="B8041" s="14">
        <v>230</v>
      </c>
      <c r="C8041" s="12" t="s">
        <v>8147</v>
      </c>
      <c r="E8041" t="str">
        <f t="shared" si="125"/>
        <v>230-SADABA</v>
      </c>
    </row>
    <row r="8042" spans="1:5" x14ac:dyDescent="0.3">
      <c r="A8042" s="12">
        <v>50</v>
      </c>
      <c r="B8042" s="14">
        <v>231</v>
      </c>
      <c r="C8042" s="12" t="s">
        <v>8148</v>
      </c>
      <c r="E8042" t="str">
        <f t="shared" si="125"/>
        <v>231-SALILLAS DE JALON</v>
      </c>
    </row>
    <row r="8043" spans="1:5" x14ac:dyDescent="0.3">
      <c r="A8043" s="12">
        <v>50</v>
      </c>
      <c r="B8043" s="14">
        <v>232</v>
      </c>
      <c r="C8043" s="12" t="s">
        <v>8149</v>
      </c>
      <c r="E8043" t="str">
        <f t="shared" si="125"/>
        <v>232-SALVATIERRA DE ESCA</v>
      </c>
    </row>
    <row r="8044" spans="1:5" x14ac:dyDescent="0.3">
      <c r="A8044" s="12">
        <v>50</v>
      </c>
      <c r="B8044" s="14">
        <v>233</v>
      </c>
      <c r="C8044" s="12" t="s">
        <v>8150</v>
      </c>
      <c r="E8044" t="str">
        <f t="shared" si="125"/>
        <v>233-SAMPER DEL SALZ</v>
      </c>
    </row>
    <row r="8045" spans="1:5" x14ac:dyDescent="0.3">
      <c r="A8045" s="12">
        <v>50</v>
      </c>
      <c r="B8045" s="14">
        <v>234</v>
      </c>
      <c r="C8045" s="12" t="s">
        <v>8151</v>
      </c>
      <c r="E8045" t="str">
        <f t="shared" si="125"/>
        <v>234-SAN MARTIN DE LA VIRGEN DE MONCAYO</v>
      </c>
    </row>
    <row r="8046" spans="1:5" x14ac:dyDescent="0.3">
      <c r="A8046" s="12">
        <v>50</v>
      </c>
      <c r="B8046" s="14">
        <v>235</v>
      </c>
      <c r="C8046" s="12" t="s">
        <v>8152</v>
      </c>
      <c r="E8046" t="str">
        <f t="shared" si="125"/>
        <v>235-SAN MATEO DE GALLEGO</v>
      </c>
    </row>
    <row r="8047" spans="1:5" x14ac:dyDescent="0.3">
      <c r="A8047" s="12">
        <v>50</v>
      </c>
      <c r="B8047" s="14">
        <v>236</v>
      </c>
      <c r="C8047" s="12" t="s">
        <v>8153</v>
      </c>
      <c r="E8047" t="str">
        <f t="shared" si="125"/>
        <v>236-SANTA CRUZ DE GRIO</v>
      </c>
    </row>
    <row r="8048" spans="1:5" x14ac:dyDescent="0.3">
      <c r="A8048" s="12">
        <v>50</v>
      </c>
      <c r="B8048" s="14">
        <v>237</v>
      </c>
      <c r="C8048" s="12" t="s">
        <v>8154</v>
      </c>
      <c r="E8048" t="str">
        <f t="shared" si="125"/>
        <v>237-SANTA CRUZ DE MONCAYO</v>
      </c>
    </row>
    <row r="8049" spans="1:5" x14ac:dyDescent="0.3">
      <c r="A8049" s="12">
        <v>50</v>
      </c>
      <c r="B8049" s="14">
        <v>238</v>
      </c>
      <c r="C8049" s="12" t="s">
        <v>8155</v>
      </c>
      <c r="E8049" t="str">
        <f t="shared" si="125"/>
        <v>238-SANTA EULALIA DE GALLEGO</v>
      </c>
    </row>
    <row r="8050" spans="1:5" x14ac:dyDescent="0.3">
      <c r="A8050" s="12">
        <v>50</v>
      </c>
      <c r="B8050" s="14">
        <v>239</v>
      </c>
      <c r="C8050" s="12" t="s">
        <v>8156</v>
      </c>
      <c r="E8050" t="str">
        <f t="shared" si="125"/>
        <v>239-SANTED</v>
      </c>
    </row>
    <row r="8051" spans="1:5" x14ac:dyDescent="0.3">
      <c r="A8051" s="12">
        <v>50</v>
      </c>
      <c r="B8051" s="14">
        <v>240</v>
      </c>
      <c r="C8051" s="12" t="s">
        <v>8157</v>
      </c>
      <c r="E8051" t="str">
        <f t="shared" si="125"/>
        <v>240-SASTAGO</v>
      </c>
    </row>
    <row r="8052" spans="1:5" x14ac:dyDescent="0.3">
      <c r="A8052" s="12">
        <v>50</v>
      </c>
      <c r="B8052" s="14">
        <v>241</v>
      </c>
      <c r="C8052" s="12" t="s">
        <v>8158</v>
      </c>
      <c r="E8052" t="str">
        <f t="shared" si="125"/>
        <v>241-SABIÑAN</v>
      </c>
    </row>
    <row r="8053" spans="1:5" x14ac:dyDescent="0.3">
      <c r="A8053" s="12">
        <v>50</v>
      </c>
      <c r="B8053" s="14">
        <v>242</v>
      </c>
      <c r="C8053" s="12" t="s">
        <v>8159</v>
      </c>
      <c r="E8053" t="str">
        <f t="shared" si="125"/>
        <v>242-SEDILES</v>
      </c>
    </row>
    <row r="8054" spans="1:5" x14ac:dyDescent="0.3">
      <c r="A8054" s="12">
        <v>50</v>
      </c>
      <c r="B8054" s="14">
        <v>243</v>
      </c>
      <c r="C8054" s="12" t="s">
        <v>8160</v>
      </c>
      <c r="E8054" t="str">
        <f t="shared" si="125"/>
        <v>243-SESTRICA</v>
      </c>
    </row>
    <row r="8055" spans="1:5" x14ac:dyDescent="0.3">
      <c r="A8055" s="12">
        <v>50</v>
      </c>
      <c r="B8055" s="14">
        <v>244</v>
      </c>
      <c r="C8055" s="12" t="s">
        <v>8161</v>
      </c>
      <c r="E8055" t="str">
        <f t="shared" si="125"/>
        <v>244-SIERRA DE LUNA</v>
      </c>
    </row>
    <row r="8056" spans="1:5" x14ac:dyDescent="0.3">
      <c r="A8056" s="12">
        <v>50</v>
      </c>
      <c r="B8056" s="14">
        <v>245</v>
      </c>
      <c r="C8056" s="12" t="s">
        <v>8162</v>
      </c>
      <c r="E8056" t="str">
        <f t="shared" si="125"/>
        <v>245-SIG?S</v>
      </c>
    </row>
    <row r="8057" spans="1:5" x14ac:dyDescent="0.3">
      <c r="A8057" s="12">
        <v>50</v>
      </c>
      <c r="B8057" s="14">
        <v>246</v>
      </c>
      <c r="C8057" s="12" t="s">
        <v>8163</v>
      </c>
      <c r="E8057" t="str">
        <f t="shared" si="125"/>
        <v>246-SISAMON</v>
      </c>
    </row>
    <row r="8058" spans="1:5" x14ac:dyDescent="0.3">
      <c r="A8058" s="12">
        <v>50</v>
      </c>
      <c r="B8058" s="14">
        <v>247</v>
      </c>
      <c r="C8058" s="12" t="s">
        <v>8164</v>
      </c>
      <c r="E8058" t="str">
        <f t="shared" si="125"/>
        <v>247-SOBRADIEL</v>
      </c>
    </row>
    <row r="8059" spans="1:5" x14ac:dyDescent="0.3">
      <c r="A8059" s="12">
        <v>50</v>
      </c>
      <c r="B8059" s="14">
        <v>248</v>
      </c>
      <c r="C8059" s="12" t="s">
        <v>8165</v>
      </c>
      <c r="E8059" t="str">
        <f t="shared" si="125"/>
        <v>248-SOS DEL REY CATOLICO</v>
      </c>
    </row>
    <row r="8060" spans="1:5" x14ac:dyDescent="0.3">
      <c r="A8060" s="12">
        <v>50</v>
      </c>
      <c r="B8060" s="14">
        <v>249</v>
      </c>
      <c r="C8060" s="12" t="s">
        <v>8166</v>
      </c>
      <c r="E8060" t="str">
        <f t="shared" si="125"/>
        <v>249-TABUENCA</v>
      </c>
    </row>
    <row r="8061" spans="1:5" x14ac:dyDescent="0.3">
      <c r="A8061" s="12">
        <v>50</v>
      </c>
      <c r="B8061" s="14">
        <v>250</v>
      </c>
      <c r="C8061" s="12" t="s">
        <v>8167</v>
      </c>
      <c r="E8061" t="str">
        <f t="shared" si="125"/>
        <v>250-TALAMANTES</v>
      </c>
    </row>
    <row r="8062" spans="1:5" x14ac:dyDescent="0.3">
      <c r="A8062" s="12">
        <v>50</v>
      </c>
      <c r="B8062" s="14">
        <v>251</v>
      </c>
      <c r="C8062" s="12" t="s">
        <v>8168</v>
      </c>
      <c r="E8062" t="str">
        <f t="shared" si="125"/>
        <v>251-TARAZONA</v>
      </c>
    </row>
    <row r="8063" spans="1:5" x14ac:dyDescent="0.3">
      <c r="A8063" s="12">
        <v>50</v>
      </c>
      <c r="B8063" s="14">
        <v>252</v>
      </c>
      <c r="C8063" s="12" t="s">
        <v>8169</v>
      </c>
      <c r="E8063" t="str">
        <f t="shared" si="125"/>
        <v>252-TAUSTE</v>
      </c>
    </row>
    <row r="8064" spans="1:5" x14ac:dyDescent="0.3">
      <c r="A8064" s="12">
        <v>50</v>
      </c>
      <c r="B8064" s="14">
        <v>253</v>
      </c>
      <c r="C8064" s="12" t="s">
        <v>8170</v>
      </c>
      <c r="E8064" t="str">
        <f t="shared" si="125"/>
        <v>253-TERRER</v>
      </c>
    </row>
    <row r="8065" spans="1:5" x14ac:dyDescent="0.3">
      <c r="A8065" s="12">
        <v>50</v>
      </c>
      <c r="B8065" s="14">
        <v>254</v>
      </c>
      <c r="C8065" s="12" t="s">
        <v>8171</v>
      </c>
      <c r="E8065" t="str">
        <f t="shared" si="125"/>
        <v>254-TIERGA</v>
      </c>
    </row>
    <row r="8066" spans="1:5" x14ac:dyDescent="0.3">
      <c r="A8066" s="12">
        <v>50</v>
      </c>
      <c r="B8066" s="14">
        <v>255</v>
      </c>
      <c r="C8066" s="12" t="s">
        <v>8172</v>
      </c>
      <c r="E8066" t="str">
        <f t="shared" si="125"/>
        <v>255-TOBED</v>
      </c>
    </row>
    <row r="8067" spans="1:5" x14ac:dyDescent="0.3">
      <c r="A8067" s="12">
        <v>50</v>
      </c>
      <c r="B8067" s="14">
        <v>256</v>
      </c>
      <c r="C8067" s="12" t="s">
        <v>8173</v>
      </c>
      <c r="E8067" t="str">
        <f t="shared" ref="E8067:E8114" si="126">CONCATENATE(B8067,"-",C8067)</f>
        <v>256-TORRALBA DE LOS FRAILES</v>
      </c>
    </row>
    <row r="8068" spans="1:5" x14ac:dyDescent="0.3">
      <c r="A8068" s="12">
        <v>50</v>
      </c>
      <c r="B8068" s="14">
        <v>257</v>
      </c>
      <c r="C8068" s="12" t="s">
        <v>8174</v>
      </c>
      <c r="E8068" t="str">
        <f t="shared" si="126"/>
        <v>257-TORRALBA DE RIBOTA</v>
      </c>
    </row>
    <row r="8069" spans="1:5" x14ac:dyDescent="0.3">
      <c r="A8069" s="12">
        <v>50</v>
      </c>
      <c r="B8069" s="14">
        <v>258</v>
      </c>
      <c r="C8069" s="12" t="s">
        <v>8175</v>
      </c>
      <c r="E8069" t="str">
        <f t="shared" si="126"/>
        <v>258-TORRALBILLA</v>
      </c>
    </row>
    <row r="8070" spans="1:5" x14ac:dyDescent="0.3">
      <c r="A8070" s="12">
        <v>50</v>
      </c>
      <c r="B8070" s="14">
        <v>259</v>
      </c>
      <c r="C8070" s="12" t="s">
        <v>8176</v>
      </c>
      <c r="E8070" t="str">
        <f t="shared" si="126"/>
        <v>259-TORREHERMOSA</v>
      </c>
    </row>
    <row r="8071" spans="1:5" x14ac:dyDescent="0.3">
      <c r="A8071" s="12">
        <v>50</v>
      </c>
      <c r="B8071" s="14">
        <v>260</v>
      </c>
      <c r="C8071" s="12" t="s">
        <v>8177</v>
      </c>
      <c r="E8071" t="str">
        <f t="shared" si="126"/>
        <v>260-TORRELAPAJA</v>
      </c>
    </row>
    <row r="8072" spans="1:5" x14ac:dyDescent="0.3">
      <c r="A8072" s="12">
        <v>50</v>
      </c>
      <c r="B8072" s="14">
        <v>261</v>
      </c>
      <c r="C8072" s="12" t="s">
        <v>8178</v>
      </c>
      <c r="E8072" t="str">
        <f t="shared" si="126"/>
        <v>261-TORRELLAS</v>
      </c>
    </row>
    <row r="8073" spans="1:5" x14ac:dyDescent="0.3">
      <c r="A8073" s="12">
        <v>50</v>
      </c>
      <c r="B8073" s="14">
        <v>262</v>
      </c>
      <c r="C8073" s="12" t="s">
        <v>8179</v>
      </c>
      <c r="E8073" t="str">
        <f t="shared" si="126"/>
        <v>262-TORRES DE BERRELLEN</v>
      </c>
    </row>
    <row r="8074" spans="1:5" x14ac:dyDescent="0.3">
      <c r="A8074" s="12">
        <v>50</v>
      </c>
      <c r="B8074" s="14">
        <v>263</v>
      </c>
      <c r="C8074" s="12" t="s">
        <v>8180</v>
      </c>
      <c r="E8074" t="str">
        <f t="shared" si="126"/>
        <v>263-TORRIJO DE LA CAÑADA</v>
      </c>
    </row>
    <row r="8075" spans="1:5" x14ac:dyDescent="0.3">
      <c r="A8075" s="12">
        <v>50</v>
      </c>
      <c r="B8075" s="14">
        <v>264</v>
      </c>
      <c r="C8075" s="12" t="s">
        <v>8181</v>
      </c>
      <c r="E8075" t="str">
        <f t="shared" si="126"/>
        <v>264-TOSOS</v>
      </c>
    </row>
    <row r="8076" spans="1:5" x14ac:dyDescent="0.3">
      <c r="A8076" s="12">
        <v>50</v>
      </c>
      <c r="B8076" s="14">
        <v>265</v>
      </c>
      <c r="C8076" s="12" t="s">
        <v>8182</v>
      </c>
      <c r="E8076" t="str">
        <f t="shared" si="126"/>
        <v>265-TRASMOZ</v>
      </c>
    </row>
    <row r="8077" spans="1:5" x14ac:dyDescent="0.3">
      <c r="A8077" s="12">
        <v>50</v>
      </c>
      <c r="B8077" s="14">
        <v>266</v>
      </c>
      <c r="C8077" s="12" t="s">
        <v>8183</v>
      </c>
      <c r="E8077" t="str">
        <f t="shared" si="126"/>
        <v>266-TRASOBARES</v>
      </c>
    </row>
    <row r="8078" spans="1:5" x14ac:dyDescent="0.3">
      <c r="A8078" s="12">
        <v>50</v>
      </c>
      <c r="B8078" s="14">
        <v>267</v>
      </c>
      <c r="C8078" s="12" t="s">
        <v>8184</v>
      </c>
      <c r="E8078" t="str">
        <f t="shared" si="126"/>
        <v>267-UNCASTILLO</v>
      </c>
    </row>
    <row r="8079" spans="1:5" x14ac:dyDescent="0.3">
      <c r="A8079" s="12">
        <v>50</v>
      </c>
      <c r="B8079" s="14">
        <v>268</v>
      </c>
      <c r="C8079" s="12" t="s">
        <v>8185</v>
      </c>
      <c r="E8079" t="str">
        <f t="shared" si="126"/>
        <v>268-UNDUES DE LERDA</v>
      </c>
    </row>
    <row r="8080" spans="1:5" x14ac:dyDescent="0.3">
      <c r="A8080" s="12">
        <v>50</v>
      </c>
      <c r="B8080" s="14">
        <v>269</v>
      </c>
      <c r="C8080" s="12" t="s">
        <v>8186</v>
      </c>
      <c r="E8080" t="str">
        <f t="shared" si="126"/>
        <v>269-URREA DE JALON</v>
      </c>
    </row>
    <row r="8081" spans="1:5" x14ac:dyDescent="0.3">
      <c r="A8081" s="12">
        <v>50</v>
      </c>
      <c r="B8081" s="14">
        <v>270</v>
      </c>
      <c r="C8081" s="12" t="s">
        <v>8187</v>
      </c>
      <c r="E8081" t="str">
        <f t="shared" si="126"/>
        <v>270-URRIES</v>
      </c>
    </row>
    <row r="8082" spans="1:5" x14ac:dyDescent="0.3">
      <c r="A8082" s="12">
        <v>50</v>
      </c>
      <c r="B8082" s="14">
        <v>271</v>
      </c>
      <c r="C8082" s="12" t="s">
        <v>8188</v>
      </c>
      <c r="E8082" t="str">
        <f t="shared" si="126"/>
        <v>271-USED</v>
      </c>
    </row>
    <row r="8083" spans="1:5" x14ac:dyDescent="0.3">
      <c r="A8083" s="12">
        <v>50</v>
      </c>
      <c r="B8083" s="14">
        <v>272</v>
      </c>
      <c r="C8083" s="12" t="s">
        <v>8189</v>
      </c>
      <c r="E8083" t="str">
        <f t="shared" si="126"/>
        <v>272-UTEBO</v>
      </c>
    </row>
    <row r="8084" spans="1:5" x14ac:dyDescent="0.3">
      <c r="A8084" s="12">
        <v>50</v>
      </c>
      <c r="B8084" s="14">
        <v>273</v>
      </c>
      <c r="C8084" s="12" t="s">
        <v>8190</v>
      </c>
      <c r="E8084" t="str">
        <f t="shared" si="126"/>
        <v>273-VALDEHORNA</v>
      </c>
    </row>
    <row r="8085" spans="1:5" x14ac:dyDescent="0.3">
      <c r="A8085" s="12">
        <v>50</v>
      </c>
      <c r="B8085" s="14">
        <v>274</v>
      </c>
      <c r="C8085" s="12" t="s">
        <v>8191</v>
      </c>
      <c r="E8085" t="str">
        <f t="shared" si="126"/>
        <v>274-VAL DE SAN MARTIN</v>
      </c>
    </row>
    <row r="8086" spans="1:5" x14ac:dyDescent="0.3">
      <c r="A8086" s="12">
        <v>50</v>
      </c>
      <c r="B8086" s="14">
        <v>275</v>
      </c>
      <c r="C8086" s="12" t="s">
        <v>8192</v>
      </c>
      <c r="E8086" t="str">
        <f t="shared" si="126"/>
        <v>275-VALMADRID</v>
      </c>
    </row>
    <row r="8087" spans="1:5" x14ac:dyDescent="0.3">
      <c r="A8087" s="12">
        <v>50</v>
      </c>
      <c r="B8087" s="14">
        <v>276</v>
      </c>
      <c r="C8087" s="12" t="s">
        <v>8193</v>
      </c>
      <c r="E8087" t="str">
        <f t="shared" si="126"/>
        <v>276-VALPALMAS</v>
      </c>
    </row>
    <row r="8088" spans="1:5" x14ac:dyDescent="0.3">
      <c r="A8088" s="12">
        <v>50</v>
      </c>
      <c r="B8088" s="14">
        <v>277</v>
      </c>
      <c r="C8088" s="12" t="s">
        <v>8194</v>
      </c>
      <c r="E8088" t="str">
        <f t="shared" si="126"/>
        <v>277-VALTORRES</v>
      </c>
    </row>
    <row r="8089" spans="1:5" x14ac:dyDescent="0.3">
      <c r="A8089" s="12">
        <v>50</v>
      </c>
      <c r="B8089" s="14">
        <v>278</v>
      </c>
      <c r="C8089" s="12" t="s">
        <v>8195</v>
      </c>
      <c r="E8089" t="str">
        <f t="shared" si="126"/>
        <v>278-VELILLA DE EBRO</v>
      </c>
    </row>
    <row r="8090" spans="1:5" x14ac:dyDescent="0.3">
      <c r="A8090" s="12">
        <v>50</v>
      </c>
      <c r="B8090" s="14">
        <v>279</v>
      </c>
      <c r="C8090" s="12" t="s">
        <v>8196</v>
      </c>
      <c r="E8090" t="str">
        <f t="shared" si="126"/>
        <v>279-VELILLA DE JILOCA</v>
      </c>
    </row>
    <row r="8091" spans="1:5" x14ac:dyDescent="0.3">
      <c r="A8091" s="12">
        <v>50</v>
      </c>
      <c r="B8091" s="14">
        <v>280</v>
      </c>
      <c r="C8091" s="12" t="s">
        <v>8197</v>
      </c>
      <c r="E8091" t="str">
        <f t="shared" si="126"/>
        <v>280-VERA DE MONCAYO</v>
      </c>
    </row>
    <row r="8092" spans="1:5" x14ac:dyDescent="0.3">
      <c r="A8092" s="12">
        <v>50</v>
      </c>
      <c r="B8092" s="14">
        <v>281</v>
      </c>
      <c r="C8092" s="12" t="s">
        <v>8198</v>
      </c>
      <c r="E8092" t="str">
        <f t="shared" si="126"/>
        <v>281-VIERLAS</v>
      </c>
    </row>
    <row r="8093" spans="1:5" x14ac:dyDescent="0.3">
      <c r="A8093" s="12">
        <v>50</v>
      </c>
      <c r="B8093" s="14">
        <v>282</v>
      </c>
      <c r="C8093" s="12" t="s">
        <v>8199</v>
      </c>
      <c r="E8093" t="str">
        <f t="shared" si="126"/>
        <v>282-VILUEÑA, LA</v>
      </c>
    </row>
    <row r="8094" spans="1:5" x14ac:dyDescent="0.3">
      <c r="A8094" s="12">
        <v>50</v>
      </c>
      <c r="B8094" s="14">
        <v>283</v>
      </c>
      <c r="C8094" s="12" t="s">
        <v>8200</v>
      </c>
      <c r="E8094" t="str">
        <f t="shared" si="126"/>
        <v>283-VILLADOZ</v>
      </c>
    </row>
    <row r="8095" spans="1:5" x14ac:dyDescent="0.3">
      <c r="A8095" s="12">
        <v>50</v>
      </c>
      <c r="B8095" s="14">
        <v>284</v>
      </c>
      <c r="C8095" s="12" t="s">
        <v>8201</v>
      </c>
      <c r="E8095" t="str">
        <f t="shared" si="126"/>
        <v>284-VILLAFELICHE</v>
      </c>
    </row>
    <row r="8096" spans="1:5" x14ac:dyDescent="0.3">
      <c r="A8096" s="12">
        <v>50</v>
      </c>
      <c r="B8096" s="14">
        <v>285</v>
      </c>
      <c r="C8096" s="12" t="s">
        <v>8202</v>
      </c>
      <c r="E8096" t="str">
        <f t="shared" si="126"/>
        <v>285-VILLAFRANCA DE EBRO</v>
      </c>
    </row>
    <row r="8097" spans="1:5" x14ac:dyDescent="0.3">
      <c r="A8097" s="12">
        <v>50</v>
      </c>
      <c r="B8097" s="14">
        <v>286</v>
      </c>
      <c r="C8097" s="12" t="s">
        <v>8203</v>
      </c>
      <c r="E8097" t="str">
        <f t="shared" si="126"/>
        <v>286-VILLALBA DE PEREJIL</v>
      </c>
    </row>
    <row r="8098" spans="1:5" x14ac:dyDescent="0.3">
      <c r="A8098" s="12">
        <v>50</v>
      </c>
      <c r="B8098" s="14">
        <v>287</v>
      </c>
      <c r="C8098" s="12" t="s">
        <v>8204</v>
      </c>
      <c r="E8098" t="str">
        <f t="shared" si="126"/>
        <v>287-VILLALENGUA</v>
      </c>
    </row>
    <row r="8099" spans="1:5" x14ac:dyDescent="0.3">
      <c r="A8099" s="12">
        <v>50</v>
      </c>
      <c r="B8099" s="14">
        <v>288</v>
      </c>
      <c r="C8099" s="12" t="s">
        <v>8205</v>
      </c>
      <c r="E8099" t="str">
        <f t="shared" si="126"/>
        <v>288-VILLANUEVA DE GALLEGO</v>
      </c>
    </row>
    <row r="8100" spans="1:5" x14ac:dyDescent="0.3">
      <c r="A8100" s="12">
        <v>50</v>
      </c>
      <c r="B8100" s="14">
        <v>289</v>
      </c>
      <c r="C8100" s="12" t="s">
        <v>8206</v>
      </c>
      <c r="E8100" t="str">
        <f t="shared" si="126"/>
        <v>289-VILLANUEVA DE JILOCA</v>
      </c>
    </row>
    <row r="8101" spans="1:5" x14ac:dyDescent="0.3">
      <c r="A8101" s="12">
        <v>50</v>
      </c>
      <c r="B8101" s="14">
        <v>290</v>
      </c>
      <c r="C8101" s="12" t="s">
        <v>8207</v>
      </c>
      <c r="E8101" t="str">
        <f t="shared" si="126"/>
        <v>290-VILLANUEVA DE HUERVA</v>
      </c>
    </row>
    <row r="8102" spans="1:5" x14ac:dyDescent="0.3">
      <c r="A8102" s="12">
        <v>50</v>
      </c>
      <c r="B8102" s="14">
        <v>291</v>
      </c>
      <c r="C8102" s="12" t="s">
        <v>8208</v>
      </c>
      <c r="E8102" t="str">
        <f t="shared" si="126"/>
        <v>291-VILLAR DE LOS NAVARROS</v>
      </c>
    </row>
    <row r="8103" spans="1:5" x14ac:dyDescent="0.3">
      <c r="A8103" s="12">
        <v>50</v>
      </c>
      <c r="B8103" s="14">
        <v>292</v>
      </c>
      <c r="C8103" s="12" t="s">
        <v>8209</v>
      </c>
      <c r="E8103" t="str">
        <f t="shared" si="126"/>
        <v>292-VILLARREAL DE HUERVA</v>
      </c>
    </row>
    <row r="8104" spans="1:5" x14ac:dyDescent="0.3">
      <c r="A8104" s="12">
        <v>50</v>
      </c>
      <c r="B8104" s="14">
        <v>293</v>
      </c>
      <c r="C8104" s="12" t="s">
        <v>8210</v>
      </c>
      <c r="E8104" t="str">
        <f t="shared" si="126"/>
        <v>293-VILLARROYA DE LA SIERRA</v>
      </c>
    </row>
    <row r="8105" spans="1:5" x14ac:dyDescent="0.3">
      <c r="A8105" s="12">
        <v>50</v>
      </c>
      <c r="B8105" s="14">
        <v>294</v>
      </c>
      <c r="C8105" s="12" t="s">
        <v>8211</v>
      </c>
      <c r="E8105" t="str">
        <f t="shared" si="126"/>
        <v>294-VILLARROYA DEL CAMPO</v>
      </c>
    </row>
    <row r="8106" spans="1:5" x14ac:dyDescent="0.3">
      <c r="A8106" s="12">
        <v>50</v>
      </c>
      <c r="B8106" s="14">
        <v>295</v>
      </c>
      <c r="C8106" s="12" t="s">
        <v>8212</v>
      </c>
      <c r="E8106" t="str">
        <f t="shared" si="126"/>
        <v>295-VISTABELLA</v>
      </c>
    </row>
    <row r="8107" spans="1:5" x14ac:dyDescent="0.3">
      <c r="A8107" s="12">
        <v>50</v>
      </c>
      <c r="B8107" s="14">
        <v>296</v>
      </c>
      <c r="C8107" s="12" t="s">
        <v>8213</v>
      </c>
      <c r="E8107" t="str">
        <f t="shared" si="126"/>
        <v>296-ZAIDA, LA</v>
      </c>
    </row>
    <row r="8108" spans="1:5" x14ac:dyDescent="0.3">
      <c r="A8108" s="12">
        <v>50</v>
      </c>
      <c r="B8108" s="14">
        <v>297</v>
      </c>
      <c r="C8108" s="12" t="s">
        <v>157</v>
      </c>
      <c r="E8108" t="str">
        <f t="shared" si="126"/>
        <v>297-ZARAGOZA</v>
      </c>
    </row>
    <row r="8109" spans="1:5" x14ac:dyDescent="0.3">
      <c r="A8109" s="12">
        <v>50</v>
      </c>
      <c r="B8109" s="14">
        <v>298</v>
      </c>
      <c r="C8109" s="12" t="s">
        <v>8214</v>
      </c>
      <c r="E8109" t="str">
        <f t="shared" si="126"/>
        <v>298-ZUERA</v>
      </c>
    </row>
    <row r="8110" spans="1:5" x14ac:dyDescent="0.3">
      <c r="A8110" s="12">
        <v>50</v>
      </c>
      <c r="B8110" s="14">
        <v>901</v>
      </c>
      <c r="C8110" s="12" t="s">
        <v>8215</v>
      </c>
      <c r="E8110" t="str">
        <f t="shared" si="126"/>
        <v>901-BIEL</v>
      </c>
    </row>
    <row r="8111" spans="1:5" x14ac:dyDescent="0.3">
      <c r="A8111" s="12">
        <v>50</v>
      </c>
      <c r="B8111" s="14">
        <v>902</v>
      </c>
      <c r="C8111" s="12" t="s">
        <v>8216</v>
      </c>
      <c r="E8111" t="str">
        <f t="shared" si="126"/>
        <v>902-MARRACOS</v>
      </c>
    </row>
    <row r="8112" spans="1:5" x14ac:dyDescent="0.3">
      <c r="A8112" s="12">
        <v>50</v>
      </c>
      <c r="B8112" s="14">
        <v>903</v>
      </c>
      <c r="C8112" s="12" t="s">
        <v>8217</v>
      </c>
      <c r="E8112" t="str">
        <f t="shared" si="126"/>
        <v>903-VILLAMAYOR DE GALLEGO</v>
      </c>
    </row>
    <row r="8113" spans="1:5" x14ac:dyDescent="0.3">
      <c r="A8113" s="12">
        <v>51</v>
      </c>
      <c r="B8113" s="14">
        <v>1</v>
      </c>
      <c r="C8113" s="12" t="s">
        <v>158</v>
      </c>
      <c r="E8113" t="str">
        <f t="shared" si="126"/>
        <v>1-CEUTA</v>
      </c>
    </row>
    <row r="8114" spans="1:5" x14ac:dyDescent="0.3">
      <c r="A8114" s="12">
        <v>52</v>
      </c>
      <c r="B8114" s="14">
        <v>1</v>
      </c>
      <c r="C8114" s="12" t="s">
        <v>159</v>
      </c>
      <c r="E8114" t="str">
        <f t="shared" si="126"/>
        <v>1-MELILLA</v>
      </c>
    </row>
  </sheetData>
  <sheetProtection password="82C5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D17"/>
  <sheetViews>
    <sheetView showGridLines="0" workbookViewId="0">
      <selection activeCell="C1" sqref="C1:E1048576"/>
    </sheetView>
  </sheetViews>
  <sheetFormatPr baseColWidth="10" defaultRowHeight="14.4" x14ac:dyDescent="0.3"/>
  <cols>
    <col min="1" max="1" width="20.33203125" bestFit="1" customWidth="1"/>
    <col min="2" max="2" width="63.109375" bestFit="1" customWidth="1"/>
    <col min="4" max="4" width="59.33203125" hidden="1" customWidth="1"/>
  </cols>
  <sheetData>
    <row r="1" spans="1:4" x14ac:dyDescent="0.3">
      <c r="A1" s="13" t="s">
        <v>8229</v>
      </c>
      <c r="B1" s="13" t="s">
        <v>160</v>
      </c>
    </row>
    <row r="2" spans="1:4" x14ac:dyDescent="0.3">
      <c r="A2" s="30">
        <v>1</v>
      </c>
      <c r="B2" s="28" t="s">
        <v>8221</v>
      </c>
      <c r="D2" t="str">
        <f>CONCATENATE(A2,"-",B2)</f>
        <v>1-Sin Estudios</v>
      </c>
    </row>
    <row r="3" spans="1:4" x14ac:dyDescent="0.3">
      <c r="A3" s="30">
        <v>2</v>
      </c>
      <c r="B3" s="28" t="s">
        <v>8258</v>
      </c>
      <c r="D3" t="str">
        <f t="shared" ref="D3:D17" si="0">CONCATENATE(A3,"-",B3)</f>
        <v>2-Enseñanza Primaria / 1º ciclo de Educación Básica Escolar: 1º,2º,3º,4º,5º y 6º de Primaria</v>
      </c>
    </row>
    <row r="4" spans="1:4" x14ac:dyDescent="0.3">
      <c r="A4" s="30">
        <v>16</v>
      </c>
      <c r="B4" s="29" t="s">
        <v>8265</v>
      </c>
      <c r="D4" t="str">
        <f t="shared" si="0"/>
        <v>16-1º y 2º ciclo de ESO: (1º,2º,3º y 4º ESO)</v>
      </c>
    </row>
    <row r="5" spans="1:4" x14ac:dyDescent="0.3">
      <c r="A5" s="30">
        <v>3</v>
      </c>
      <c r="B5" s="28" t="s">
        <v>8222</v>
      </c>
      <c r="D5" t="str">
        <f t="shared" si="0"/>
        <v>3-Graduado Escolar</v>
      </c>
    </row>
    <row r="6" spans="1:4" x14ac:dyDescent="0.3">
      <c r="A6" s="30">
        <v>6</v>
      </c>
      <c r="B6" s="28" t="s">
        <v>8223</v>
      </c>
      <c r="D6" t="str">
        <f t="shared" si="0"/>
        <v>6-Técnico Auxiliar / F.P. I</v>
      </c>
    </row>
    <row r="7" spans="1:4" x14ac:dyDescent="0.3">
      <c r="A7" s="30">
        <v>7</v>
      </c>
      <c r="B7" s="28" t="s">
        <v>8259</v>
      </c>
      <c r="D7" t="str">
        <f t="shared" si="0"/>
        <v>7-BACHILLERATO / BUP / COU</v>
      </c>
    </row>
    <row r="8" spans="1:4" x14ac:dyDescent="0.3">
      <c r="A8" s="30">
        <v>17</v>
      </c>
      <c r="B8" s="29" t="s">
        <v>8260</v>
      </c>
      <c r="D8" t="str">
        <f t="shared" si="0"/>
        <v>17-FP Básica (1º y 2º)</v>
      </c>
    </row>
    <row r="9" spans="1:4" x14ac:dyDescent="0.3">
      <c r="A9" s="30">
        <v>9</v>
      </c>
      <c r="B9" s="28" t="s">
        <v>8261</v>
      </c>
      <c r="D9" t="str">
        <f t="shared" si="0"/>
        <v>9-Ciclo Formativo Grado Medio / Técnico - FP Grado Medio</v>
      </c>
    </row>
    <row r="10" spans="1:4" x14ac:dyDescent="0.3">
      <c r="A10" s="30">
        <v>18</v>
      </c>
      <c r="B10" s="29" t="s">
        <v>8262</v>
      </c>
      <c r="D10" t="str">
        <f t="shared" si="0"/>
        <v>18-Programa de Cualificación Profesional Inicial</v>
      </c>
    </row>
    <row r="11" spans="1:4" x14ac:dyDescent="0.3">
      <c r="A11" s="30">
        <v>10</v>
      </c>
      <c r="B11" s="28" t="s">
        <v>8263</v>
      </c>
      <c r="D11" t="str">
        <f t="shared" si="0"/>
        <v>10-Enseñanza postsecundaria no terciaria</v>
      </c>
    </row>
    <row r="12" spans="1:4" x14ac:dyDescent="0.3">
      <c r="A12" s="30">
        <v>8</v>
      </c>
      <c r="B12" s="28" t="s">
        <v>8224</v>
      </c>
      <c r="D12" t="str">
        <f t="shared" si="0"/>
        <v>8-Técnico Especialista / F.P. II</v>
      </c>
    </row>
    <row r="13" spans="1:4" x14ac:dyDescent="0.3">
      <c r="A13" s="30">
        <v>11</v>
      </c>
      <c r="B13" s="28" t="s">
        <v>8225</v>
      </c>
      <c r="D13" t="str">
        <f t="shared" si="0"/>
        <v>11-Ciclo Formativo Grado Superior / Técnico Superior</v>
      </c>
    </row>
    <row r="14" spans="1:4" x14ac:dyDescent="0.3">
      <c r="A14" s="30">
        <v>12</v>
      </c>
      <c r="B14" s="28" t="s">
        <v>8226</v>
      </c>
      <c r="D14" t="str">
        <f t="shared" si="0"/>
        <v>12-Titulación Universitaria MEDIA / Diplomatura</v>
      </c>
    </row>
    <row r="15" spans="1:4" x14ac:dyDescent="0.3">
      <c r="A15" s="30">
        <v>13</v>
      </c>
      <c r="B15" s="28" t="s">
        <v>8264</v>
      </c>
      <c r="D15" t="str">
        <f t="shared" si="0"/>
        <v>13-Titulación Universitaria SUPERIOR / Licenciatura / Arquitectura / Ingeniería / Grado</v>
      </c>
    </row>
    <row r="16" spans="1:4" x14ac:dyDescent="0.3">
      <c r="A16" s="30">
        <v>14</v>
      </c>
      <c r="B16" s="28" t="s">
        <v>8227</v>
      </c>
      <c r="D16" t="str">
        <f t="shared" si="0"/>
        <v>14-Máster o equivalente</v>
      </c>
    </row>
    <row r="17" spans="1:4" x14ac:dyDescent="0.3">
      <c r="A17" s="30">
        <v>15</v>
      </c>
      <c r="B17" s="28" t="s">
        <v>8228</v>
      </c>
      <c r="D17" t="str">
        <f t="shared" si="0"/>
        <v>15-Estudios de  doctorado o equivalente.</v>
      </c>
    </row>
  </sheetData>
  <sheetProtection password="82C5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7" tint="0.79998168889431442"/>
    <pageSetUpPr fitToPage="1"/>
  </sheetPr>
  <dimension ref="A1:B1005"/>
  <sheetViews>
    <sheetView showGridLines="0" zoomScaleNormal="100" workbookViewId="0">
      <pane ySplit="1" topLeftCell="A2" activePane="bottomLeft" state="frozen"/>
      <selection activeCell="E11" sqref="E11"/>
      <selection pane="bottomLeft" activeCell="B289" sqref="B289"/>
    </sheetView>
  </sheetViews>
  <sheetFormatPr baseColWidth="10" defaultColWidth="9" defaultRowHeight="14.4" x14ac:dyDescent="0.3"/>
  <cols>
    <col min="1" max="1" width="11.44140625" style="152" customWidth="1"/>
    <col min="2" max="2" width="12.88671875" style="158" bestFit="1" customWidth="1"/>
    <col min="3" max="16384" width="9" style="143"/>
  </cols>
  <sheetData>
    <row r="1" spans="1:2" s="138" customFormat="1" ht="12.6" thickBot="1" x14ac:dyDescent="0.35">
      <c r="A1" s="161" t="s">
        <v>8451</v>
      </c>
      <c r="B1" s="162" t="s">
        <v>8452</v>
      </c>
    </row>
    <row r="2" spans="1:2" s="140" customFormat="1" x14ac:dyDescent="0.3">
      <c r="A2" s="147">
        <v>2001</v>
      </c>
      <c r="B2" s="139">
        <v>1</v>
      </c>
    </row>
    <row r="3" spans="1:2" s="140" customFormat="1" x14ac:dyDescent="0.3">
      <c r="A3" s="147">
        <v>2002</v>
      </c>
      <c r="B3" s="141">
        <v>1</v>
      </c>
    </row>
    <row r="4" spans="1:2" s="140" customFormat="1" x14ac:dyDescent="0.3">
      <c r="A4" s="147">
        <v>2003</v>
      </c>
      <c r="B4" s="141">
        <v>1</v>
      </c>
    </row>
    <row r="5" spans="1:2" s="140" customFormat="1" x14ac:dyDescent="0.3">
      <c r="A5" s="147">
        <v>2004</v>
      </c>
      <c r="B5" s="141">
        <v>1</v>
      </c>
    </row>
    <row r="6" spans="1:2" s="140" customFormat="1" x14ac:dyDescent="0.3">
      <c r="A6" s="147">
        <v>2005</v>
      </c>
      <c r="B6" s="141">
        <v>1</v>
      </c>
    </row>
    <row r="7" spans="1:2" s="140" customFormat="1" x14ac:dyDescent="0.3">
      <c r="A7" s="147">
        <v>2006</v>
      </c>
      <c r="B7" s="141">
        <v>1</v>
      </c>
    </row>
    <row r="8" spans="1:2" s="140" customFormat="1" x14ac:dyDescent="0.3">
      <c r="A8" s="147">
        <v>2007</v>
      </c>
      <c r="B8" s="141">
        <v>1</v>
      </c>
    </row>
    <row r="9" spans="1:2" s="140" customFormat="1" x14ac:dyDescent="0.3">
      <c r="A9" s="147">
        <v>2008</v>
      </c>
      <c r="B9" s="141">
        <v>1</v>
      </c>
    </row>
    <row r="10" spans="1:2" s="140" customFormat="1" x14ac:dyDescent="0.3">
      <c r="A10" s="147">
        <v>2049</v>
      </c>
      <c r="B10" s="159">
        <v>1</v>
      </c>
    </row>
    <row r="11" spans="1:2" s="140" customFormat="1" x14ac:dyDescent="0.3">
      <c r="A11" s="147">
        <v>2100</v>
      </c>
      <c r="B11" s="141">
        <v>2</v>
      </c>
    </row>
    <row r="12" spans="1:2" s="140" customFormat="1" x14ac:dyDescent="0.3">
      <c r="A12" s="147">
        <v>2110</v>
      </c>
      <c r="B12" s="141">
        <v>3</v>
      </c>
    </row>
    <row r="13" spans="1:2" s="140" customFormat="1" x14ac:dyDescent="0.3">
      <c r="A13" s="147">
        <v>2120</v>
      </c>
      <c r="B13" s="141">
        <v>3</v>
      </c>
    </row>
    <row r="14" spans="1:2" s="140" customFormat="1" x14ac:dyDescent="0.3">
      <c r="A14" s="147">
        <v>2124</v>
      </c>
      <c r="B14" s="141">
        <v>3</v>
      </c>
    </row>
    <row r="15" spans="1:2" s="140" customFormat="1" x14ac:dyDescent="0.3">
      <c r="A15" s="147">
        <v>2125</v>
      </c>
      <c r="B15" s="141">
        <v>3</v>
      </c>
    </row>
    <row r="16" spans="1:2" s="140" customFormat="1" x14ac:dyDescent="0.3">
      <c r="A16" s="147">
        <v>2130</v>
      </c>
      <c r="B16" s="141">
        <v>3</v>
      </c>
    </row>
    <row r="17" spans="1:2" s="140" customFormat="1" x14ac:dyDescent="0.3">
      <c r="A17" s="147">
        <v>2136</v>
      </c>
      <c r="B17" s="141">
        <v>3</v>
      </c>
    </row>
    <row r="18" spans="1:2" s="140" customFormat="1" x14ac:dyDescent="0.3">
      <c r="A18" s="147">
        <v>2141</v>
      </c>
      <c r="B18" s="141">
        <v>3</v>
      </c>
    </row>
    <row r="19" spans="1:2" s="140" customFormat="1" x14ac:dyDescent="0.3">
      <c r="A19" s="147">
        <v>2150</v>
      </c>
      <c r="B19" s="141">
        <v>3</v>
      </c>
    </row>
    <row r="20" spans="1:2" s="140" customFormat="1" x14ac:dyDescent="0.3">
      <c r="A20" s="147">
        <v>2151</v>
      </c>
      <c r="B20" s="141">
        <v>3</v>
      </c>
    </row>
    <row r="21" spans="1:2" s="140" customFormat="1" x14ac:dyDescent="0.3">
      <c r="A21" s="147">
        <v>2152</v>
      </c>
      <c r="B21" s="141">
        <v>3</v>
      </c>
    </row>
    <row r="22" spans="1:2" s="140" customFormat="1" x14ac:dyDescent="0.3">
      <c r="A22" s="147">
        <v>2153</v>
      </c>
      <c r="B22" s="141">
        <v>3</v>
      </c>
    </row>
    <row r="23" spans="1:2" s="140" customFormat="1" x14ac:dyDescent="0.3">
      <c r="A23" s="147">
        <v>2154</v>
      </c>
      <c r="B23" s="141">
        <v>3</v>
      </c>
    </row>
    <row r="24" spans="1:2" s="140" customFormat="1" x14ac:dyDescent="0.3">
      <c r="A24" s="147">
        <v>2160</v>
      </c>
      <c r="B24" s="141">
        <v>3</v>
      </c>
    </row>
    <row r="25" spans="1:2" s="140" customFormat="1" x14ac:dyDescent="0.3">
      <c r="A25" s="147">
        <v>2162</v>
      </c>
      <c r="B25" s="141">
        <v>3</v>
      </c>
    </row>
    <row r="26" spans="1:2" s="140" customFormat="1" x14ac:dyDescent="0.3">
      <c r="A26" s="147">
        <v>2200</v>
      </c>
      <c r="B26" s="141">
        <v>3</v>
      </c>
    </row>
    <row r="27" spans="1:2" s="140" customFormat="1" x14ac:dyDescent="0.3">
      <c r="A27" s="147">
        <v>2210</v>
      </c>
      <c r="B27" s="141">
        <v>3</v>
      </c>
    </row>
    <row r="28" spans="1:2" s="140" customFormat="1" x14ac:dyDescent="0.3">
      <c r="A28" s="147">
        <v>2211</v>
      </c>
      <c r="B28" s="141">
        <v>3</v>
      </c>
    </row>
    <row r="29" spans="1:2" s="140" customFormat="1" x14ac:dyDescent="0.3">
      <c r="A29" s="147">
        <v>2212</v>
      </c>
      <c r="B29" s="141">
        <v>3</v>
      </c>
    </row>
    <row r="30" spans="1:2" s="140" customFormat="1" x14ac:dyDescent="0.3">
      <c r="A30" s="147">
        <v>2213</v>
      </c>
      <c r="B30" s="141">
        <v>3</v>
      </c>
    </row>
    <row r="31" spans="1:2" s="140" customFormat="1" x14ac:dyDescent="0.3">
      <c r="A31" s="147">
        <v>2214</v>
      </c>
      <c r="B31" s="141">
        <v>3</v>
      </c>
    </row>
    <row r="32" spans="1:2" s="140" customFormat="1" x14ac:dyDescent="0.3">
      <c r="A32" s="147">
        <v>2215</v>
      </c>
      <c r="B32" s="141">
        <v>3</v>
      </c>
    </row>
    <row r="33" spans="1:2" s="140" customFormat="1" x14ac:dyDescent="0.3">
      <c r="A33" s="147">
        <v>2220</v>
      </c>
      <c r="B33" s="141">
        <v>3</v>
      </c>
    </row>
    <row r="34" spans="1:2" s="140" customFormat="1" x14ac:dyDescent="0.3">
      <c r="A34" s="147">
        <v>2230</v>
      </c>
      <c r="B34" s="141">
        <v>3</v>
      </c>
    </row>
    <row r="35" spans="1:2" s="140" customFormat="1" x14ac:dyDescent="0.3">
      <c r="A35" s="147">
        <v>2240</v>
      </c>
      <c r="B35" s="141">
        <v>3</v>
      </c>
    </row>
    <row r="36" spans="1:2" s="140" customFormat="1" x14ac:dyDescent="0.3">
      <c r="A36" s="147">
        <v>2246</v>
      </c>
      <c r="B36" s="141">
        <v>3</v>
      </c>
    </row>
    <row r="37" spans="1:2" s="140" customFormat="1" x14ac:dyDescent="0.3">
      <c r="A37" s="147">
        <v>2247</v>
      </c>
      <c r="B37" s="141">
        <v>3</v>
      </c>
    </row>
    <row r="38" spans="1:2" s="140" customFormat="1" x14ac:dyDescent="0.3">
      <c r="A38" s="147">
        <v>2248</v>
      </c>
      <c r="B38" s="141">
        <v>3</v>
      </c>
    </row>
    <row r="39" spans="1:2" s="140" customFormat="1" x14ac:dyDescent="0.3">
      <c r="A39" s="147">
        <v>2249</v>
      </c>
      <c r="B39" s="141">
        <v>3</v>
      </c>
    </row>
    <row r="40" spans="1:2" s="140" customFormat="1" x14ac:dyDescent="0.3">
      <c r="A40" s="147">
        <v>2250</v>
      </c>
      <c r="B40" s="141">
        <v>3</v>
      </c>
    </row>
    <row r="41" spans="1:2" s="140" customFormat="1" x14ac:dyDescent="0.3">
      <c r="A41" s="147">
        <v>2253</v>
      </c>
      <c r="B41" s="141">
        <v>3</v>
      </c>
    </row>
    <row r="42" spans="1:2" s="140" customFormat="1" x14ac:dyDescent="0.3">
      <c r="A42" s="147">
        <v>2260</v>
      </c>
      <c r="B42" s="141">
        <v>3</v>
      </c>
    </row>
    <row r="43" spans="1:2" s="140" customFormat="1" x14ac:dyDescent="0.3">
      <c r="A43" s="147">
        <v>2270</v>
      </c>
      <c r="B43" s="141">
        <v>3</v>
      </c>
    </row>
    <row r="44" spans="1:2" s="140" customFormat="1" x14ac:dyDescent="0.3">
      <c r="A44" s="147">
        <v>2300</v>
      </c>
      <c r="B44" s="141">
        <v>3</v>
      </c>
    </row>
    <row r="45" spans="1:2" s="140" customFormat="1" x14ac:dyDescent="0.3">
      <c r="A45" s="147">
        <v>2310</v>
      </c>
      <c r="B45" s="141">
        <v>3</v>
      </c>
    </row>
    <row r="46" spans="1:2" s="140" customFormat="1" x14ac:dyDescent="0.3">
      <c r="A46" s="147">
        <v>2311</v>
      </c>
      <c r="B46" s="141">
        <v>3</v>
      </c>
    </row>
    <row r="47" spans="1:2" s="140" customFormat="1" x14ac:dyDescent="0.3">
      <c r="A47" s="147">
        <v>2313</v>
      </c>
      <c r="B47" s="141">
        <v>3</v>
      </c>
    </row>
    <row r="48" spans="1:2" s="140" customFormat="1" x14ac:dyDescent="0.3">
      <c r="A48" s="147">
        <v>2314</v>
      </c>
      <c r="B48" s="141">
        <v>3</v>
      </c>
    </row>
    <row r="49" spans="1:2" s="140" customFormat="1" x14ac:dyDescent="0.3">
      <c r="A49" s="147">
        <v>2315</v>
      </c>
      <c r="B49" s="141">
        <v>3</v>
      </c>
    </row>
    <row r="50" spans="1:2" s="140" customFormat="1" x14ac:dyDescent="0.3">
      <c r="A50" s="147">
        <v>2316</v>
      </c>
      <c r="B50" s="141">
        <v>3</v>
      </c>
    </row>
    <row r="51" spans="1:2" s="140" customFormat="1" x14ac:dyDescent="0.3">
      <c r="A51" s="147">
        <v>2320</v>
      </c>
      <c r="B51" s="141">
        <v>3</v>
      </c>
    </row>
    <row r="52" spans="1:2" s="140" customFormat="1" x14ac:dyDescent="0.3">
      <c r="A52" s="147">
        <v>2326</v>
      </c>
      <c r="B52" s="141">
        <v>3</v>
      </c>
    </row>
    <row r="53" spans="1:2" s="140" customFormat="1" x14ac:dyDescent="0.3">
      <c r="A53" s="147">
        <v>2327</v>
      </c>
      <c r="B53" s="141">
        <v>3</v>
      </c>
    </row>
    <row r="54" spans="1:2" s="140" customFormat="1" x14ac:dyDescent="0.3">
      <c r="A54" s="147">
        <v>2329</v>
      </c>
      <c r="B54" s="141">
        <v>3</v>
      </c>
    </row>
    <row r="55" spans="1:2" s="140" customFormat="1" x14ac:dyDescent="0.3">
      <c r="A55" s="147">
        <v>2340</v>
      </c>
      <c r="B55" s="141">
        <v>3</v>
      </c>
    </row>
    <row r="56" spans="1:2" s="140" customFormat="1" x14ac:dyDescent="0.3">
      <c r="A56" s="147">
        <v>2350</v>
      </c>
      <c r="B56" s="141">
        <v>3</v>
      </c>
    </row>
    <row r="57" spans="1:2" s="140" customFormat="1" x14ac:dyDescent="0.3">
      <c r="A57" s="147">
        <v>2360</v>
      </c>
      <c r="B57" s="141">
        <v>3</v>
      </c>
    </row>
    <row r="58" spans="1:2" s="140" customFormat="1" x14ac:dyDescent="0.3">
      <c r="A58" s="147">
        <v>2400</v>
      </c>
      <c r="B58" s="141">
        <v>2</v>
      </c>
    </row>
    <row r="59" spans="1:2" s="140" customFormat="1" x14ac:dyDescent="0.3">
      <c r="A59" s="147">
        <v>2410</v>
      </c>
      <c r="B59" s="141">
        <v>3</v>
      </c>
    </row>
    <row r="60" spans="1:2" s="140" customFormat="1" x14ac:dyDescent="0.3">
      <c r="A60" s="147">
        <v>2430</v>
      </c>
      <c r="B60" s="141">
        <v>3</v>
      </c>
    </row>
    <row r="61" spans="1:2" s="140" customFormat="1" x14ac:dyDescent="0.3">
      <c r="A61" s="147">
        <v>2434</v>
      </c>
      <c r="B61" s="141">
        <v>3</v>
      </c>
    </row>
    <row r="62" spans="1:2" s="140" customFormat="1" x14ac:dyDescent="0.3">
      <c r="A62" s="147">
        <v>2435</v>
      </c>
      <c r="B62" s="141">
        <v>3</v>
      </c>
    </row>
    <row r="63" spans="1:2" s="140" customFormat="1" x14ac:dyDescent="0.3">
      <c r="A63" s="147">
        <v>2436</v>
      </c>
      <c r="B63" s="141">
        <v>3</v>
      </c>
    </row>
    <row r="64" spans="1:2" s="140" customFormat="1" x14ac:dyDescent="0.3">
      <c r="A64" s="147">
        <v>2440</v>
      </c>
      <c r="B64" s="141">
        <v>3</v>
      </c>
    </row>
    <row r="65" spans="1:2" s="140" customFormat="1" x14ac:dyDescent="0.3">
      <c r="A65" s="147">
        <v>2450</v>
      </c>
      <c r="B65" s="141">
        <v>3</v>
      </c>
    </row>
    <row r="66" spans="1:2" s="140" customFormat="1" x14ac:dyDescent="0.3">
      <c r="A66" s="147">
        <v>2460</v>
      </c>
      <c r="B66" s="141">
        <v>3</v>
      </c>
    </row>
    <row r="67" spans="1:2" s="140" customFormat="1" x14ac:dyDescent="0.3">
      <c r="A67" s="147">
        <v>2461</v>
      </c>
      <c r="B67" s="141">
        <v>3</v>
      </c>
    </row>
    <row r="68" spans="1:2" s="140" customFormat="1" x14ac:dyDescent="0.3">
      <c r="A68" s="147">
        <v>2480</v>
      </c>
      <c r="B68" s="141">
        <v>3</v>
      </c>
    </row>
    <row r="69" spans="1:2" s="140" customFormat="1" x14ac:dyDescent="0.3">
      <c r="A69" s="147">
        <v>2500</v>
      </c>
      <c r="B69" s="141">
        <v>2</v>
      </c>
    </row>
    <row r="70" spans="1:2" s="140" customFormat="1" x14ac:dyDescent="0.3">
      <c r="A70" s="147">
        <v>2510</v>
      </c>
      <c r="B70" s="141">
        <v>3</v>
      </c>
    </row>
    <row r="71" spans="1:2" s="140" customFormat="1" x14ac:dyDescent="0.3">
      <c r="A71" s="147">
        <v>2520</v>
      </c>
      <c r="B71" s="141">
        <v>3</v>
      </c>
    </row>
    <row r="72" spans="1:2" s="140" customFormat="1" x14ac:dyDescent="0.3">
      <c r="A72" s="147">
        <v>2530</v>
      </c>
      <c r="B72" s="141">
        <v>3</v>
      </c>
    </row>
    <row r="73" spans="1:2" s="140" customFormat="1" x14ac:dyDescent="0.3">
      <c r="A73" s="147">
        <v>2600</v>
      </c>
      <c r="B73" s="141">
        <v>2</v>
      </c>
    </row>
    <row r="74" spans="1:2" s="140" customFormat="1" x14ac:dyDescent="0.3">
      <c r="A74" s="147">
        <v>2610</v>
      </c>
      <c r="B74" s="141">
        <v>3</v>
      </c>
    </row>
    <row r="75" spans="1:2" s="140" customFormat="1" x14ac:dyDescent="0.3">
      <c r="A75" s="147">
        <v>2611</v>
      </c>
      <c r="B75" s="141">
        <v>3</v>
      </c>
    </row>
    <row r="76" spans="1:2" s="140" customFormat="1" x14ac:dyDescent="0.3">
      <c r="A76" s="147">
        <v>2612</v>
      </c>
      <c r="B76" s="141">
        <v>3</v>
      </c>
    </row>
    <row r="77" spans="1:2" s="140" customFormat="1" x14ac:dyDescent="0.3">
      <c r="A77" s="147">
        <v>2614</v>
      </c>
      <c r="B77" s="141">
        <v>3</v>
      </c>
    </row>
    <row r="78" spans="1:2" s="140" customFormat="1" x14ac:dyDescent="0.3">
      <c r="A78" s="147">
        <v>2620</v>
      </c>
      <c r="B78" s="141">
        <v>3</v>
      </c>
    </row>
    <row r="79" spans="1:2" s="140" customFormat="1" x14ac:dyDescent="0.3">
      <c r="A79" s="147">
        <v>2630</v>
      </c>
      <c r="B79" s="141">
        <v>2</v>
      </c>
    </row>
    <row r="80" spans="1:2" s="140" customFormat="1" x14ac:dyDescent="0.3">
      <c r="A80" s="147">
        <v>2636</v>
      </c>
      <c r="B80" s="141">
        <v>3</v>
      </c>
    </row>
    <row r="81" spans="1:2" s="140" customFormat="1" x14ac:dyDescent="0.3">
      <c r="A81" s="147">
        <v>2637</v>
      </c>
      <c r="B81" s="141">
        <v>3</v>
      </c>
    </row>
    <row r="82" spans="1:2" s="140" customFormat="1" x14ac:dyDescent="0.3">
      <c r="A82" s="147">
        <v>2638</v>
      </c>
      <c r="B82" s="141">
        <v>3</v>
      </c>
    </row>
    <row r="83" spans="1:2" s="140" customFormat="1" x14ac:dyDescent="0.3">
      <c r="A83" s="147">
        <v>2639</v>
      </c>
      <c r="B83" s="141">
        <v>3</v>
      </c>
    </row>
    <row r="84" spans="1:2" s="140" customFormat="1" x14ac:dyDescent="0.3">
      <c r="A84" s="147">
        <v>2640</v>
      </c>
      <c r="B84" s="141">
        <v>2</v>
      </c>
    </row>
    <row r="85" spans="1:2" s="140" customFormat="1" x14ac:dyDescent="0.3">
      <c r="A85" s="147">
        <v>2650</v>
      </c>
      <c r="B85" s="141">
        <v>3</v>
      </c>
    </row>
    <row r="86" spans="1:2" s="140" customFormat="1" x14ac:dyDescent="0.3">
      <c r="A86" s="147">
        <v>2651</v>
      </c>
      <c r="B86" s="141">
        <v>3</v>
      </c>
    </row>
    <row r="87" spans="1:2" s="140" customFormat="1" x14ac:dyDescent="0.3">
      <c r="A87" s="147">
        <v>2652</v>
      </c>
      <c r="B87" s="141">
        <v>3</v>
      </c>
    </row>
    <row r="88" spans="1:2" s="140" customFormat="1" x14ac:dyDescent="0.3">
      <c r="A88" s="147">
        <v>2653</v>
      </c>
      <c r="B88" s="141">
        <v>3</v>
      </c>
    </row>
    <row r="89" spans="1:2" s="140" customFormat="1" x14ac:dyDescent="0.3">
      <c r="A89" s="147">
        <v>2660</v>
      </c>
      <c r="B89" s="141">
        <v>2</v>
      </c>
    </row>
    <row r="90" spans="1:2" s="140" customFormat="1" x14ac:dyDescent="0.3">
      <c r="A90" s="147">
        <v>2690</v>
      </c>
      <c r="B90" s="141">
        <v>3</v>
      </c>
    </row>
    <row r="91" spans="1:2" s="140" customFormat="1" x14ac:dyDescent="0.3">
      <c r="A91" s="147">
        <v>2691</v>
      </c>
      <c r="B91" s="141">
        <v>3</v>
      </c>
    </row>
    <row r="92" spans="1:2" s="140" customFormat="1" x14ac:dyDescent="0.3">
      <c r="A92" s="147">
        <v>2692</v>
      </c>
      <c r="B92" s="141">
        <v>3</v>
      </c>
    </row>
    <row r="93" spans="1:2" s="140" customFormat="1" x14ac:dyDescent="0.3">
      <c r="A93" s="147">
        <v>2693</v>
      </c>
      <c r="B93" s="141">
        <v>3</v>
      </c>
    </row>
    <row r="94" spans="1:2" s="140" customFormat="1" x14ac:dyDescent="0.3">
      <c r="A94" s="147">
        <v>2694</v>
      </c>
      <c r="B94" s="141">
        <v>3</v>
      </c>
    </row>
    <row r="95" spans="1:2" s="140" customFormat="1" x14ac:dyDescent="0.3">
      <c r="A95" s="147">
        <v>2696</v>
      </c>
      <c r="B95" s="141">
        <v>3</v>
      </c>
    </row>
    <row r="96" spans="1:2" s="140" customFormat="1" x14ac:dyDescent="0.3">
      <c r="A96" s="147">
        <v>13001</v>
      </c>
      <c r="B96" s="141">
        <v>1</v>
      </c>
    </row>
    <row r="97" spans="1:2" s="140" customFormat="1" x14ac:dyDescent="0.3">
      <c r="A97" s="147">
        <v>13002</v>
      </c>
      <c r="B97" s="141">
        <v>1</v>
      </c>
    </row>
    <row r="98" spans="1:2" s="140" customFormat="1" x14ac:dyDescent="0.3">
      <c r="A98" s="147">
        <v>13003</v>
      </c>
      <c r="B98" s="141">
        <v>1</v>
      </c>
    </row>
    <row r="99" spans="1:2" s="140" customFormat="1" x14ac:dyDescent="0.3">
      <c r="A99" s="147">
        <v>13004</v>
      </c>
      <c r="B99" s="141">
        <v>1</v>
      </c>
    </row>
    <row r="100" spans="1:2" s="140" customFormat="1" x14ac:dyDescent="0.3">
      <c r="A100" s="147">
        <v>13005</v>
      </c>
      <c r="B100" s="141">
        <v>1</v>
      </c>
    </row>
    <row r="101" spans="1:2" s="140" customFormat="1" x14ac:dyDescent="0.3">
      <c r="A101" s="147">
        <v>13100</v>
      </c>
      <c r="B101" s="141">
        <v>3</v>
      </c>
    </row>
    <row r="102" spans="1:2" s="140" customFormat="1" x14ac:dyDescent="0.3">
      <c r="A102" s="147">
        <v>13107</v>
      </c>
      <c r="B102" s="141">
        <v>3</v>
      </c>
    </row>
    <row r="103" spans="1:2" s="140" customFormat="1" x14ac:dyDescent="0.3">
      <c r="A103" s="147">
        <v>13108</v>
      </c>
      <c r="B103" s="141">
        <v>3</v>
      </c>
    </row>
    <row r="104" spans="1:2" s="140" customFormat="1" x14ac:dyDescent="0.3">
      <c r="A104" s="147">
        <v>13109</v>
      </c>
      <c r="B104" s="141">
        <v>3</v>
      </c>
    </row>
    <row r="105" spans="1:2" s="140" customFormat="1" x14ac:dyDescent="0.3">
      <c r="A105" s="147">
        <v>13110</v>
      </c>
      <c r="B105" s="141">
        <v>3</v>
      </c>
    </row>
    <row r="106" spans="1:2" s="140" customFormat="1" x14ac:dyDescent="0.3">
      <c r="A106" s="147">
        <v>13114</v>
      </c>
      <c r="B106" s="141">
        <v>3</v>
      </c>
    </row>
    <row r="107" spans="1:2" s="140" customFormat="1" x14ac:dyDescent="0.3">
      <c r="A107" s="147">
        <v>13116</v>
      </c>
      <c r="B107" s="141">
        <v>3</v>
      </c>
    </row>
    <row r="108" spans="1:2" s="140" customFormat="1" x14ac:dyDescent="0.3">
      <c r="A108" s="147">
        <v>13117</v>
      </c>
      <c r="B108" s="141">
        <v>3</v>
      </c>
    </row>
    <row r="109" spans="1:2" s="140" customFormat="1" x14ac:dyDescent="0.3">
      <c r="A109" s="147">
        <v>13120</v>
      </c>
      <c r="B109" s="141">
        <v>3</v>
      </c>
    </row>
    <row r="110" spans="1:2" s="140" customFormat="1" x14ac:dyDescent="0.3">
      <c r="A110" s="147">
        <v>13130</v>
      </c>
      <c r="B110" s="141">
        <v>3</v>
      </c>
    </row>
    <row r="111" spans="1:2" s="140" customFormat="1" x14ac:dyDescent="0.3">
      <c r="A111" s="147">
        <v>13140</v>
      </c>
      <c r="B111" s="141">
        <v>3</v>
      </c>
    </row>
    <row r="112" spans="1:2" s="140" customFormat="1" x14ac:dyDescent="0.3">
      <c r="A112" s="147">
        <v>13150</v>
      </c>
      <c r="B112" s="141">
        <v>3</v>
      </c>
    </row>
    <row r="113" spans="1:2" s="140" customFormat="1" x14ac:dyDescent="0.3">
      <c r="A113" s="147">
        <v>13160</v>
      </c>
      <c r="B113" s="141">
        <v>3</v>
      </c>
    </row>
    <row r="114" spans="1:2" s="140" customFormat="1" x14ac:dyDescent="0.3">
      <c r="A114" s="147">
        <v>13170</v>
      </c>
      <c r="B114" s="141">
        <v>2</v>
      </c>
    </row>
    <row r="115" spans="1:2" s="140" customFormat="1" x14ac:dyDescent="0.3">
      <c r="A115" s="147">
        <v>13179</v>
      </c>
      <c r="B115" s="141">
        <v>3</v>
      </c>
    </row>
    <row r="116" spans="1:2" s="140" customFormat="1" x14ac:dyDescent="0.3">
      <c r="A116" s="147">
        <v>13180</v>
      </c>
      <c r="B116" s="141">
        <v>3</v>
      </c>
    </row>
    <row r="117" spans="1:2" s="140" customFormat="1" x14ac:dyDescent="0.3">
      <c r="A117" s="147">
        <v>13190</v>
      </c>
      <c r="B117" s="141">
        <v>3</v>
      </c>
    </row>
    <row r="118" spans="1:2" s="140" customFormat="1" x14ac:dyDescent="0.3">
      <c r="A118" s="147">
        <v>13191</v>
      </c>
      <c r="B118" s="141">
        <v>3</v>
      </c>
    </row>
    <row r="119" spans="1:2" s="140" customFormat="1" x14ac:dyDescent="0.3">
      <c r="A119" s="147">
        <v>13192</v>
      </c>
      <c r="B119" s="141">
        <v>3</v>
      </c>
    </row>
    <row r="120" spans="1:2" s="140" customFormat="1" x14ac:dyDescent="0.3">
      <c r="A120" s="147">
        <v>13193</v>
      </c>
      <c r="B120" s="141">
        <v>3</v>
      </c>
    </row>
    <row r="121" spans="1:2" s="140" customFormat="1" x14ac:dyDescent="0.3">
      <c r="A121" s="147">
        <v>13194</v>
      </c>
      <c r="B121" s="141">
        <v>3</v>
      </c>
    </row>
    <row r="122" spans="1:2" s="140" customFormat="1" x14ac:dyDescent="0.3">
      <c r="A122" s="147">
        <v>13195</v>
      </c>
      <c r="B122" s="141">
        <v>3</v>
      </c>
    </row>
    <row r="123" spans="1:2" s="140" customFormat="1" x14ac:dyDescent="0.3">
      <c r="A123" s="147">
        <v>13196</v>
      </c>
      <c r="B123" s="141">
        <v>3</v>
      </c>
    </row>
    <row r="124" spans="1:2" s="140" customFormat="1" x14ac:dyDescent="0.3">
      <c r="A124" s="147">
        <v>13200</v>
      </c>
      <c r="B124" s="141">
        <v>2</v>
      </c>
    </row>
    <row r="125" spans="1:2" s="140" customFormat="1" x14ac:dyDescent="0.3">
      <c r="A125" s="147">
        <v>13210</v>
      </c>
      <c r="B125" s="141">
        <v>3</v>
      </c>
    </row>
    <row r="126" spans="1:2" s="140" customFormat="1" x14ac:dyDescent="0.3">
      <c r="A126" s="147">
        <v>13220</v>
      </c>
      <c r="B126" s="141">
        <v>3</v>
      </c>
    </row>
    <row r="127" spans="1:2" s="140" customFormat="1" x14ac:dyDescent="0.3">
      <c r="A127" s="148">
        <v>13230</v>
      </c>
      <c r="B127" s="141">
        <v>2</v>
      </c>
    </row>
    <row r="128" spans="1:2" s="140" customFormat="1" x14ac:dyDescent="0.3">
      <c r="A128" s="147">
        <v>13240</v>
      </c>
      <c r="B128" s="141">
        <v>2</v>
      </c>
    </row>
    <row r="129" spans="1:2" s="140" customFormat="1" x14ac:dyDescent="0.3">
      <c r="A129" s="147">
        <v>13247</v>
      </c>
      <c r="B129" s="141">
        <v>3</v>
      </c>
    </row>
    <row r="130" spans="1:2" s="140" customFormat="1" x14ac:dyDescent="0.3">
      <c r="A130" s="147">
        <v>13248</v>
      </c>
      <c r="B130" s="141">
        <v>3</v>
      </c>
    </row>
    <row r="131" spans="1:2" s="140" customFormat="1" x14ac:dyDescent="0.3">
      <c r="A131" s="147">
        <v>13249</v>
      </c>
      <c r="B131" s="141">
        <v>3</v>
      </c>
    </row>
    <row r="132" spans="1:2" s="140" customFormat="1" x14ac:dyDescent="0.3">
      <c r="A132" s="147">
        <v>13250</v>
      </c>
      <c r="B132" s="141">
        <v>2</v>
      </c>
    </row>
    <row r="133" spans="1:2" s="140" customFormat="1" x14ac:dyDescent="0.3">
      <c r="A133" s="147">
        <v>13260</v>
      </c>
      <c r="B133" s="141">
        <v>2</v>
      </c>
    </row>
    <row r="134" spans="1:2" s="140" customFormat="1" x14ac:dyDescent="0.3">
      <c r="A134" s="147">
        <v>13270</v>
      </c>
      <c r="B134" s="141">
        <v>2</v>
      </c>
    </row>
    <row r="135" spans="1:2" s="140" customFormat="1" x14ac:dyDescent="0.3">
      <c r="A135" s="147">
        <v>13279</v>
      </c>
      <c r="B135" s="141">
        <v>3</v>
      </c>
    </row>
    <row r="136" spans="1:2" s="140" customFormat="1" x14ac:dyDescent="0.3">
      <c r="A136" s="147">
        <v>13300</v>
      </c>
      <c r="B136" s="141">
        <v>2</v>
      </c>
    </row>
    <row r="137" spans="1:2" s="140" customFormat="1" x14ac:dyDescent="0.3">
      <c r="A137" s="147">
        <v>13320</v>
      </c>
      <c r="B137" s="141">
        <v>2</v>
      </c>
    </row>
    <row r="138" spans="1:2" s="140" customFormat="1" x14ac:dyDescent="0.3">
      <c r="A138" s="147">
        <v>13326</v>
      </c>
      <c r="B138" s="141">
        <v>3</v>
      </c>
    </row>
    <row r="139" spans="1:2" s="140" customFormat="1" x14ac:dyDescent="0.3">
      <c r="A139" s="147">
        <v>13327</v>
      </c>
      <c r="B139" s="141">
        <v>3</v>
      </c>
    </row>
    <row r="140" spans="1:2" s="140" customFormat="1" x14ac:dyDescent="0.3">
      <c r="A140" s="147">
        <v>13328</v>
      </c>
      <c r="B140" s="141">
        <v>3</v>
      </c>
    </row>
    <row r="141" spans="1:2" s="140" customFormat="1" x14ac:dyDescent="0.3">
      <c r="A141" s="147">
        <v>13329</v>
      </c>
      <c r="B141" s="141">
        <v>3</v>
      </c>
    </row>
    <row r="142" spans="1:2" s="140" customFormat="1" x14ac:dyDescent="0.3">
      <c r="A142" s="147">
        <v>13330</v>
      </c>
      <c r="B142" s="141">
        <v>3</v>
      </c>
    </row>
    <row r="143" spans="1:2" s="140" customFormat="1" x14ac:dyDescent="0.3">
      <c r="A143" s="149">
        <v>13332</v>
      </c>
      <c r="B143" s="141">
        <v>3</v>
      </c>
    </row>
    <row r="144" spans="1:2" s="140" customFormat="1" x14ac:dyDescent="0.3">
      <c r="A144" s="147">
        <v>13333</v>
      </c>
      <c r="B144" s="141">
        <v>3</v>
      </c>
    </row>
    <row r="145" spans="1:2" s="140" customFormat="1" x14ac:dyDescent="0.3">
      <c r="A145" s="147">
        <v>13340</v>
      </c>
      <c r="B145" s="141">
        <v>3</v>
      </c>
    </row>
    <row r="146" spans="1:2" s="140" customFormat="1" x14ac:dyDescent="0.3">
      <c r="A146" s="147">
        <v>13341</v>
      </c>
      <c r="B146" s="141">
        <v>3</v>
      </c>
    </row>
    <row r="147" spans="1:2" s="140" customFormat="1" x14ac:dyDescent="0.3">
      <c r="A147" s="147">
        <v>13342</v>
      </c>
      <c r="B147" s="141">
        <v>3</v>
      </c>
    </row>
    <row r="148" spans="1:2" s="140" customFormat="1" x14ac:dyDescent="0.3">
      <c r="A148" s="147">
        <v>13343</v>
      </c>
      <c r="B148" s="141">
        <v>3</v>
      </c>
    </row>
    <row r="149" spans="1:2" s="140" customFormat="1" x14ac:dyDescent="0.3">
      <c r="A149" s="148">
        <v>13344</v>
      </c>
      <c r="B149" s="141">
        <v>3</v>
      </c>
    </row>
    <row r="150" spans="1:2" s="140" customFormat="1" x14ac:dyDescent="0.3">
      <c r="A150" s="147">
        <v>13345</v>
      </c>
      <c r="B150" s="141">
        <v>3</v>
      </c>
    </row>
    <row r="151" spans="1:2" s="140" customFormat="1" x14ac:dyDescent="0.3">
      <c r="A151" s="147">
        <v>13350</v>
      </c>
      <c r="B151" s="141">
        <v>2</v>
      </c>
    </row>
    <row r="152" spans="1:2" s="140" customFormat="1" x14ac:dyDescent="0.3">
      <c r="A152" s="147">
        <v>13360</v>
      </c>
      <c r="B152" s="141">
        <v>3</v>
      </c>
    </row>
    <row r="153" spans="1:2" s="140" customFormat="1" x14ac:dyDescent="0.3">
      <c r="A153" s="147">
        <v>13370</v>
      </c>
      <c r="B153" s="141">
        <v>3</v>
      </c>
    </row>
    <row r="154" spans="1:2" s="140" customFormat="1" x14ac:dyDescent="0.3">
      <c r="A154" s="147">
        <v>13379</v>
      </c>
      <c r="B154" s="141">
        <v>3</v>
      </c>
    </row>
    <row r="155" spans="1:2" s="140" customFormat="1" x14ac:dyDescent="0.3">
      <c r="A155" s="147">
        <v>13380</v>
      </c>
      <c r="B155" s="141">
        <v>3</v>
      </c>
    </row>
    <row r="156" spans="1:2" s="140" customFormat="1" x14ac:dyDescent="0.3">
      <c r="A156" s="147">
        <v>13391</v>
      </c>
      <c r="B156" s="141">
        <v>3</v>
      </c>
    </row>
    <row r="157" spans="1:2" s="140" customFormat="1" x14ac:dyDescent="0.3">
      <c r="A157" s="147">
        <v>13400</v>
      </c>
      <c r="B157" s="141">
        <v>2</v>
      </c>
    </row>
    <row r="158" spans="1:2" s="140" customFormat="1" x14ac:dyDescent="0.3">
      <c r="A158" s="147">
        <v>13410</v>
      </c>
      <c r="B158" s="141">
        <v>3</v>
      </c>
    </row>
    <row r="159" spans="1:2" s="140" customFormat="1" x14ac:dyDescent="0.3">
      <c r="A159" s="147">
        <v>13411</v>
      </c>
      <c r="B159" s="141">
        <v>3</v>
      </c>
    </row>
    <row r="160" spans="1:2" s="140" customFormat="1" x14ac:dyDescent="0.3">
      <c r="A160" s="147">
        <v>13412</v>
      </c>
      <c r="B160" s="141">
        <v>3</v>
      </c>
    </row>
    <row r="161" spans="1:2" s="140" customFormat="1" x14ac:dyDescent="0.3">
      <c r="A161" s="147">
        <v>13413</v>
      </c>
      <c r="B161" s="141">
        <v>3</v>
      </c>
    </row>
    <row r="162" spans="1:2" s="140" customFormat="1" x14ac:dyDescent="0.3">
      <c r="A162" s="147">
        <v>13414</v>
      </c>
      <c r="B162" s="141">
        <v>3</v>
      </c>
    </row>
    <row r="163" spans="1:2" s="140" customFormat="1" x14ac:dyDescent="0.3">
      <c r="A163" s="147">
        <v>13420</v>
      </c>
      <c r="B163" s="141">
        <v>2</v>
      </c>
    </row>
    <row r="164" spans="1:2" s="140" customFormat="1" x14ac:dyDescent="0.3">
      <c r="A164" s="147">
        <v>13427</v>
      </c>
      <c r="B164" s="141">
        <v>3</v>
      </c>
    </row>
    <row r="165" spans="1:2" s="140" customFormat="1" x14ac:dyDescent="0.3">
      <c r="A165" s="147">
        <v>13430</v>
      </c>
      <c r="B165" s="141">
        <v>3</v>
      </c>
    </row>
    <row r="166" spans="1:2" s="140" customFormat="1" x14ac:dyDescent="0.3">
      <c r="A166" s="147">
        <v>13431</v>
      </c>
      <c r="B166" s="141">
        <v>3</v>
      </c>
    </row>
    <row r="167" spans="1:2" s="140" customFormat="1" x14ac:dyDescent="0.3">
      <c r="A167" s="147">
        <v>13432</v>
      </c>
      <c r="B167" s="141">
        <v>3</v>
      </c>
    </row>
    <row r="168" spans="1:2" s="140" customFormat="1" x14ac:dyDescent="0.3">
      <c r="A168" s="147">
        <v>13440</v>
      </c>
      <c r="B168" s="141">
        <v>2</v>
      </c>
    </row>
    <row r="169" spans="1:2" s="140" customFormat="1" x14ac:dyDescent="0.3">
      <c r="A169" s="147">
        <v>13450</v>
      </c>
      <c r="B169" s="141">
        <v>3</v>
      </c>
    </row>
    <row r="170" spans="1:2" s="140" customFormat="1" x14ac:dyDescent="0.3">
      <c r="A170" s="147">
        <v>13480</v>
      </c>
      <c r="B170" s="141">
        <v>3</v>
      </c>
    </row>
    <row r="171" spans="1:2" s="140" customFormat="1" x14ac:dyDescent="0.3">
      <c r="A171" s="147">
        <v>13490</v>
      </c>
      <c r="B171" s="141">
        <v>3</v>
      </c>
    </row>
    <row r="172" spans="1:2" s="140" customFormat="1" x14ac:dyDescent="0.3">
      <c r="A172" s="147">
        <v>13500</v>
      </c>
      <c r="B172" s="141">
        <v>2</v>
      </c>
    </row>
    <row r="173" spans="1:2" s="142" customFormat="1" x14ac:dyDescent="0.3">
      <c r="A173" s="147">
        <v>13580</v>
      </c>
      <c r="B173" s="141">
        <v>2</v>
      </c>
    </row>
    <row r="174" spans="1:2" s="140" customFormat="1" x14ac:dyDescent="0.3">
      <c r="A174" s="147">
        <v>13590</v>
      </c>
      <c r="B174" s="141">
        <v>3</v>
      </c>
    </row>
    <row r="175" spans="1:2" s="140" customFormat="1" x14ac:dyDescent="0.3">
      <c r="A175" s="147">
        <v>13591</v>
      </c>
      <c r="B175" s="141">
        <v>3</v>
      </c>
    </row>
    <row r="176" spans="1:2" s="140" customFormat="1" x14ac:dyDescent="0.3">
      <c r="A176" s="147">
        <v>13592</v>
      </c>
      <c r="B176" s="141">
        <v>3</v>
      </c>
    </row>
    <row r="177" spans="1:2" s="140" customFormat="1" x14ac:dyDescent="0.3">
      <c r="A177" s="147">
        <v>13593</v>
      </c>
      <c r="B177" s="141">
        <v>3</v>
      </c>
    </row>
    <row r="178" spans="1:2" s="140" customFormat="1" x14ac:dyDescent="0.3">
      <c r="A178" s="147">
        <v>13594</v>
      </c>
      <c r="B178" s="159">
        <v>3</v>
      </c>
    </row>
    <row r="179" spans="1:2" s="140" customFormat="1" x14ac:dyDescent="0.3">
      <c r="A179" s="147">
        <v>13595</v>
      </c>
      <c r="B179" s="141">
        <v>3</v>
      </c>
    </row>
    <row r="180" spans="1:2" s="140" customFormat="1" x14ac:dyDescent="0.3">
      <c r="A180" s="147">
        <v>13600</v>
      </c>
      <c r="B180" s="141">
        <v>2</v>
      </c>
    </row>
    <row r="181" spans="1:2" s="140" customFormat="1" x14ac:dyDescent="0.3">
      <c r="A181" s="147">
        <v>13610</v>
      </c>
      <c r="B181" s="141">
        <v>2</v>
      </c>
    </row>
    <row r="182" spans="1:2" s="140" customFormat="1" x14ac:dyDescent="0.3">
      <c r="A182" s="147">
        <v>13619</v>
      </c>
      <c r="B182" s="141">
        <v>3</v>
      </c>
    </row>
    <row r="183" spans="1:2" s="140" customFormat="1" x14ac:dyDescent="0.3">
      <c r="A183" s="147">
        <v>13620</v>
      </c>
      <c r="B183" s="141">
        <v>2</v>
      </c>
    </row>
    <row r="184" spans="1:2" s="140" customFormat="1" x14ac:dyDescent="0.3">
      <c r="A184" s="147">
        <v>13630</v>
      </c>
      <c r="B184" s="141">
        <v>2</v>
      </c>
    </row>
    <row r="185" spans="1:2" s="140" customFormat="1" x14ac:dyDescent="0.3">
      <c r="A185" s="147">
        <v>13640</v>
      </c>
      <c r="B185" s="141">
        <v>2</v>
      </c>
    </row>
    <row r="186" spans="1:2" s="140" customFormat="1" x14ac:dyDescent="0.3">
      <c r="A186" s="147">
        <v>13650</v>
      </c>
      <c r="B186" s="141">
        <v>3</v>
      </c>
    </row>
    <row r="187" spans="1:2" s="140" customFormat="1" x14ac:dyDescent="0.3">
      <c r="A187" s="147">
        <v>13660</v>
      </c>
      <c r="B187" s="141">
        <v>3</v>
      </c>
    </row>
    <row r="188" spans="1:2" s="140" customFormat="1" x14ac:dyDescent="0.3">
      <c r="A188" s="147">
        <v>13670</v>
      </c>
      <c r="B188" s="141">
        <v>2</v>
      </c>
    </row>
    <row r="189" spans="1:2" s="140" customFormat="1" x14ac:dyDescent="0.3">
      <c r="A189" s="147">
        <v>13679</v>
      </c>
      <c r="B189" s="141">
        <v>3</v>
      </c>
    </row>
    <row r="190" spans="1:2" s="140" customFormat="1" x14ac:dyDescent="0.3">
      <c r="A190" s="147">
        <v>13680</v>
      </c>
      <c r="B190" s="141">
        <v>3</v>
      </c>
    </row>
    <row r="191" spans="1:2" s="140" customFormat="1" x14ac:dyDescent="0.3">
      <c r="A191" s="147">
        <v>13700</v>
      </c>
      <c r="B191" s="141">
        <v>2</v>
      </c>
    </row>
    <row r="192" spans="1:2" s="140" customFormat="1" x14ac:dyDescent="0.3">
      <c r="A192" s="147">
        <v>13710</v>
      </c>
      <c r="B192" s="141">
        <v>2</v>
      </c>
    </row>
    <row r="193" spans="1:2" s="140" customFormat="1" x14ac:dyDescent="0.3">
      <c r="A193" s="147">
        <v>13730</v>
      </c>
      <c r="B193" s="141">
        <v>3</v>
      </c>
    </row>
    <row r="194" spans="1:2" s="140" customFormat="1" x14ac:dyDescent="0.3">
      <c r="A194" s="147">
        <v>13740</v>
      </c>
      <c r="B194" s="141">
        <v>3</v>
      </c>
    </row>
    <row r="195" spans="1:2" s="140" customFormat="1" x14ac:dyDescent="0.3">
      <c r="A195" s="147">
        <v>13750</v>
      </c>
      <c r="B195" s="141">
        <v>3</v>
      </c>
    </row>
    <row r="196" spans="1:2" s="140" customFormat="1" x14ac:dyDescent="0.3">
      <c r="A196" s="147">
        <v>13760</v>
      </c>
      <c r="B196" s="141">
        <v>3</v>
      </c>
    </row>
    <row r="197" spans="1:2" s="140" customFormat="1" x14ac:dyDescent="0.3">
      <c r="A197" s="147">
        <v>13770</v>
      </c>
      <c r="B197" s="141">
        <v>3</v>
      </c>
    </row>
    <row r="198" spans="1:2" s="140" customFormat="1" x14ac:dyDescent="0.3">
      <c r="A198" s="147">
        <v>13779</v>
      </c>
      <c r="B198" s="141">
        <v>3</v>
      </c>
    </row>
    <row r="199" spans="1:2" s="140" customFormat="1" x14ac:dyDescent="0.3">
      <c r="A199" s="147">
        <v>16001</v>
      </c>
      <c r="B199" s="141">
        <v>1</v>
      </c>
    </row>
    <row r="200" spans="1:2" s="140" customFormat="1" x14ac:dyDescent="0.3">
      <c r="A200" s="147">
        <v>16002</v>
      </c>
      <c r="B200" s="141">
        <v>1</v>
      </c>
    </row>
    <row r="201" spans="1:2" s="140" customFormat="1" x14ac:dyDescent="0.3">
      <c r="A201" s="147">
        <v>16003</v>
      </c>
      <c r="B201" s="141">
        <v>1</v>
      </c>
    </row>
    <row r="202" spans="1:2" s="140" customFormat="1" x14ac:dyDescent="0.3">
      <c r="A202" s="147">
        <v>16004</v>
      </c>
      <c r="B202" s="141">
        <v>1</v>
      </c>
    </row>
    <row r="203" spans="1:2" s="140" customFormat="1" x14ac:dyDescent="0.3">
      <c r="A203" s="147">
        <v>16005</v>
      </c>
      <c r="B203" s="141">
        <v>1</v>
      </c>
    </row>
    <row r="204" spans="1:2" s="140" customFormat="1" x14ac:dyDescent="0.3">
      <c r="A204" s="147">
        <v>16100</v>
      </c>
      <c r="B204" s="141">
        <v>3</v>
      </c>
    </row>
    <row r="205" spans="1:2" s="140" customFormat="1" x14ac:dyDescent="0.3">
      <c r="A205" s="147">
        <v>16111</v>
      </c>
      <c r="B205" s="141">
        <v>3</v>
      </c>
    </row>
    <row r="206" spans="1:2" s="140" customFormat="1" x14ac:dyDescent="0.3">
      <c r="A206" s="147">
        <v>16113</v>
      </c>
      <c r="B206" s="141">
        <v>3</v>
      </c>
    </row>
    <row r="207" spans="1:2" s="140" customFormat="1" x14ac:dyDescent="0.3">
      <c r="A207" s="147">
        <v>16114</v>
      </c>
      <c r="B207" s="141">
        <v>3</v>
      </c>
    </row>
    <row r="208" spans="1:2" s="140" customFormat="1" x14ac:dyDescent="0.3">
      <c r="A208" s="147">
        <v>16118</v>
      </c>
      <c r="B208" s="141">
        <v>3</v>
      </c>
    </row>
    <row r="209" spans="1:2" s="140" customFormat="1" x14ac:dyDescent="0.3">
      <c r="A209" s="147">
        <v>16120</v>
      </c>
      <c r="B209" s="141">
        <v>3</v>
      </c>
    </row>
    <row r="210" spans="1:2" s="140" customFormat="1" x14ac:dyDescent="0.3">
      <c r="A210" s="147">
        <v>16122</v>
      </c>
      <c r="B210" s="141">
        <v>3</v>
      </c>
    </row>
    <row r="211" spans="1:2" s="140" customFormat="1" x14ac:dyDescent="0.3">
      <c r="A211" s="147">
        <v>16123</v>
      </c>
      <c r="B211" s="141">
        <v>3</v>
      </c>
    </row>
    <row r="212" spans="1:2" s="140" customFormat="1" x14ac:dyDescent="0.3">
      <c r="A212" s="147">
        <v>16140</v>
      </c>
      <c r="B212" s="141">
        <v>3</v>
      </c>
    </row>
    <row r="213" spans="1:2" s="140" customFormat="1" x14ac:dyDescent="0.3">
      <c r="A213" s="147">
        <v>16141</v>
      </c>
      <c r="B213" s="141">
        <v>3</v>
      </c>
    </row>
    <row r="214" spans="1:2" s="140" customFormat="1" x14ac:dyDescent="0.3">
      <c r="A214" s="147">
        <v>16142</v>
      </c>
      <c r="B214" s="141">
        <v>3</v>
      </c>
    </row>
    <row r="215" spans="1:2" s="140" customFormat="1" x14ac:dyDescent="0.3">
      <c r="A215" s="147">
        <v>16143</v>
      </c>
      <c r="B215" s="141">
        <v>3</v>
      </c>
    </row>
    <row r="216" spans="1:2" s="140" customFormat="1" x14ac:dyDescent="0.3">
      <c r="A216" s="147">
        <v>16144</v>
      </c>
      <c r="B216" s="141">
        <v>3</v>
      </c>
    </row>
    <row r="217" spans="1:2" s="140" customFormat="1" x14ac:dyDescent="0.3">
      <c r="A217" s="147">
        <v>16146</v>
      </c>
      <c r="B217" s="141">
        <v>3</v>
      </c>
    </row>
    <row r="218" spans="1:2" s="140" customFormat="1" x14ac:dyDescent="0.3">
      <c r="A218" s="147">
        <v>16150</v>
      </c>
      <c r="B218" s="141">
        <v>3</v>
      </c>
    </row>
    <row r="219" spans="1:2" s="142" customFormat="1" x14ac:dyDescent="0.3">
      <c r="A219" s="147">
        <v>16152</v>
      </c>
      <c r="B219" s="141">
        <v>3</v>
      </c>
    </row>
    <row r="220" spans="1:2" s="140" customFormat="1" x14ac:dyDescent="0.3">
      <c r="A220" s="147">
        <v>16160</v>
      </c>
      <c r="B220" s="141">
        <v>3</v>
      </c>
    </row>
    <row r="221" spans="1:2" s="140" customFormat="1" x14ac:dyDescent="0.3">
      <c r="A221" s="147">
        <v>16161</v>
      </c>
      <c r="B221" s="141">
        <v>3</v>
      </c>
    </row>
    <row r="222" spans="1:2" s="140" customFormat="1" x14ac:dyDescent="0.3">
      <c r="A222" s="147">
        <v>16162</v>
      </c>
      <c r="B222" s="159">
        <v>3</v>
      </c>
    </row>
    <row r="223" spans="1:2" s="140" customFormat="1" x14ac:dyDescent="0.3">
      <c r="A223" s="147">
        <v>16190</v>
      </c>
      <c r="B223" s="141">
        <v>3</v>
      </c>
    </row>
    <row r="224" spans="1:2" s="140" customFormat="1" x14ac:dyDescent="0.3">
      <c r="A224" s="147">
        <v>16191</v>
      </c>
      <c r="B224" s="141">
        <v>3</v>
      </c>
    </row>
    <row r="225" spans="1:2" s="140" customFormat="1" x14ac:dyDescent="0.3">
      <c r="A225" s="147">
        <v>16192</v>
      </c>
      <c r="B225" s="141">
        <v>3</v>
      </c>
    </row>
    <row r="226" spans="1:2" s="140" customFormat="1" x14ac:dyDescent="0.3">
      <c r="A226" s="147">
        <v>16193</v>
      </c>
      <c r="B226" s="141">
        <v>3</v>
      </c>
    </row>
    <row r="227" spans="1:2" s="140" customFormat="1" x14ac:dyDescent="0.3">
      <c r="A227" s="147">
        <v>16194</v>
      </c>
      <c r="B227" s="141">
        <v>3</v>
      </c>
    </row>
    <row r="228" spans="1:2" s="140" customFormat="1" x14ac:dyDescent="0.3">
      <c r="A228" s="147">
        <v>16195</v>
      </c>
      <c r="B228" s="141">
        <v>3</v>
      </c>
    </row>
    <row r="229" spans="1:2" s="140" customFormat="1" x14ac:dyDescent="0.3">
      <c r="A229" s="147">
        <v>16196</v>
      </c>
      <c r="B229" s="141">
        <v>3</v>
      </c>
    </row>
    <row r="230" spans="1:2" s="140" customFormat="1" x14ac:dyDescent="0.3">
      <c r="A230" s="147">
        <v>16200</v>
      </c>
      <c r="B230" s="141">
        <v>2</v>
      </c>
    </row>
    <row r="231" spans="1:2" s="140" customFormat="1" x14ac:dyDescent="0.3">
      <c r="A231" s="147">
        <v>16210</v>
      </c>
      <c r="B231" s="141">
        <v>3</v>
      </c>
    </row>
    <row r="232" spans="1:2" s="140" customFormat="1" x14ac:dyDescent="0.3">
      <c r="A232" s="147">
        <v>16211</v>
      </c>
      <c r="B232" s="141">
        <v>3</v>
      </c>
    </row>
    <row r="233" spans="1:2" s="140" customFormat="1" x14ac:dyDescent="0.3">
      <c r="A233" s="147">
        <v>16212</v>
      </c>
      <c r="B233" s="141">
        <v>3</v>
      </c>
    </row>
    <row r="234" spans="1:2" s="140" customFormat="1" x14ac:dyDescent="0.3">
      <c r="A234" s="147">
        <v>16214</v>
      </c>
      <c r="B234" s="141">
        <v>3</v>
      </c>
    </row>
    <row r="235" spans="1:2" s="140" customFormat="1" x14ac:dyDescent="0.3">
      <c r="A235" s="147">
        <v>16215</v>
      </c>
      <c r="B235" s="141">
        <v>3</v>
      </c>
    </row>
    <row r="236" spans="1:2" s="140" customFormat="1" x14ac:dyDescent="0.3">
      <c r="A236" s="147">
        <v>16216</v>
      </c>
      <c r="B236" s="141">
        <v>3</v>
      </c>
    </row>
    <row r="237" spans="1:2" s="140" customFormat="1" x14ac:dyDescent="0.3">
      <c r="A237" s="147">
        <v>16220</v>
      </c>
      <c r="B237" s="141">
        <v>2</v>
      </c>
    </row>
    <row r="238" spans="1:2" s="140" customFormat="1" x14ac:dyDescent="0.3">
      <c r="A238" s="147">
        <v>16230</v>
      </c>
      <c r="B238" s="141">
        <v>3</v>
      </c>
    </row>
    <row r="239" spans="1:2" s="140" customFormat="1" x14ac:dyDescent="0.3">
      <c r="A239" s="147">
        <v>16235</v>
      </c>
      <c r="B239" s="141">
        <v>3</v>
      </c>
    </row>
    <row r="240" spans="1:2" s="140" customFormat="1" x14ac:dyDescent="0.3">
      <c r="A240" s="147">
        <v>16236</v>
      </c>
      <c r="B240" s="141">
        <v>3</v>
      </c>
    </row>
    <row r="241" spans="1:2" s="140" customFormat="1" x14ac:dyDescent="0.3">
      <c r="A241" s="147">
        <v>16237</v>
      </c>
      <c r="B241" s="141">
        <v>3</v>
      </c>
    </row>
    <row r="242" spans="1:2" s="140" customFormat="1" x14ac:dyDescent="0.3">
      <c r="A242" s="147">
        <v>16239</v>
      </c>
      <c r="B242" s="141">
        <v>3</v>
      </c>
    </row>
    <row r="243" spans="1:2" s="140" customFormat="1" x14ac:dyDescent="0.3">
      <c r="A243" s="147">
        <v>16240</v>
      </c>
      <c r="B243" s="141">
        <v>3</v>
      </c>
    </row>
    <row r="244" spans="1:2" s="140" customFormat="1" x14ac:dyDescent="0.3">
      <c r="A244" s="147">
        <v>16250</v>
      </c>
      <c r="B244" s="141">
        <v>3</v>
      </c>
    </row>
    <row r="245" spans="1:2" s="140" customFormat="1" x14ac:dyDescent="0.3">
      <c r="A245" s="147">
        <v>16251</v>
      </c>
      <c r="B245" s="141">
        <v>3</v>
      </c>
    </row>
    <row r="246" spans="1:2" s="140" customFormat="1" x14ac:dyDescent="0.3">
      <c r="A246" s="147">
        <v>16260</v>
      </c>
      <c r="B246" s="141">
        <v>3</v>
      </c>
    </row>
    <row r="247" spans="1:2" s="140" customFormat="1" x14ac:dyDescent="0.3">
      <c r="A247" s="147">
        <v>16269</v>
      </c>
      <c r="B247" s="141">
        <v>3</v>
      </c>
    </row>
    <row r="248" spans="1:2" s="140" customFormat="1" x14ac:dyDescent="0.3">
      <c r="A248" s="147">
        <v>16270</v>
      </c>
      <c r="B248" s="141">
        <v>3</v>
      </c>
    </row>
    <row r="249" spans="1:2" s="140" customFormat="1" x14ac:dyDescent="0.3">
      <c r="A249" s="147">
        <v>16280</v>
      </c>
      <c r="B249" s="141">
        <v>3</v>
      </c>
    </row>
    <row r="250" spans="1:2" s="140" customFormat="1" x14ac:dyDescent="0.3">
      <c r="A250" s="147">
        <v>16290</v>
      </c>
      <c r="B250" s="141">
        <v>3</v>
      </c>
    </row>
    <row r="251" spans="1:2" s="140" customFormat="1" x14ac:dyDescent="0.3">
      <c r="A251" s="147">
        <v>16300</v>
      </c>
      <c r="B251" s="141">
        <v>3</v>
      </c>
    </row>
    <row r="252" spans="1:2" s="140" customFormat="1" x14ac:dyDescent="0.3">
      <c r="A252" s="147">
        <v>16311</v>
      </c>
      <c r="B252" s="141">
        <v>3</v>
      </c>
    </row>
    <row r="253" spans="1:2" s="140" customFormat="1" x14ac:dyDescent="0.3">
      <c r="A253" s="147">
        <v>16312</v>
      </c>
      <c r="B253" s="141">
        <v>3</v>
      </c>
    </row>
    <row r="254" spans="1:2" s="140" customFormat="1" x14ac:dyDescent="0.3">
      <c r="A254" s="147">
        <v>16313</v>
      </c>
      <c r="B254" s="141">
        <v>3</v>
      </c>
    </row>
    <row r="255" spans="1:2" s="140" customFormat="1" x14ac:dyDescent="0.3">
      <c r="A255" s="147">
        <v>16315</v>
      </c>
      <c r="B255" s="141">
        <v>3</v>
      </c>
    </row>
    <row r="256" spans="1:2" s="140" customFormat="1" x14ac:dyDescent="0.3">
      <c r="A256" s="147">
        <v>16316</v>
      </c>
      <c r="B256" s="141">
        <v>3</v>
      </c>
    </row>
    <row r="257" spans="1:2" s="140" customFormat="1" x14ac:dyDescent="0.3">
      <c r="A257" s="147">
        <v>16317</v>
      </c>
      <c r="B257" s="141">
        <v>3</v>
      </c>
    </row>
    <row r="258" spans="1:2" s="140" customFormat="1" x14ac:dyDescent="0.3">
      <c r="A258" s="147">
        <v>16318</v>
      </c>
      <c r="B258" s="141">
        <v>3</v>
      </c>
    </row>
    <row r="259" spans="1:2" s="140" customFormat="1" x14ac:dyDescent="0.3">
      <c r="A259" s="147">
        <v>16320</v>
      </c>
      <c r="B259" s="141">
        <v>3</v>
      </c>
    </row>
    <row r="260" spans="1:2" s="140" customFormat="1" x14ac:dyDescent="0.3">
      <c r="A260" s="147">
        <v>16330</v>
      </c>
      <c r="B260" s="141">
        <v>3</v>
      </c>
    </row>
    <row r="261" spans="1:2" s="140" customFormat="1" x14ac:dyDescent="0.3">
      <c r="A261" s="147">
        <v>16336</v>
      </c>
      <c r="B261" s="141">
        <v>3</v>
      </c>
    </row>
    <row r="262" spans="1:2" s="140" customFormat="1" x14ac:dyDescent="0.3">
      <c r="A262" s="147">
        <v>16337</v>
      </c>
      <c r="B262" s="141">
        <v>3</v>
      </c>
    </row>
    <row r="263" spans="1:2" s="140" customFormat="1" x14ac:dyDescent="0.3">
      <c r="A263" s="147">
        <v>16338</v>
      </c>
      <c r="B263" s="141">
        <v>3</v>
      </c>
    </row>
    <row r="264" spans="1:2" s="140" customFormat="1" x14ac:dyDescent="0.3">
      <c r="A264" s="147">
        <v>16339</v>
      </c>
      <c r="B264" s="141">
        <v>3</v>
      </c>
    </row>
    <row r="265" spans="1:2" s="140" customFormat="1" x14ac:dyDescent="0.3">
      <c r="A265" s="147">
        <v>16340</v>
      </c>
      <c r="B265" s="141">
        <v>3</v>
      </c>
    </row>
    <row r="266" spans="1:2" s="140" customFormat="1" x14ac:dyDescent="0.3">
      <c r="A266" s="147">
        <v>16350</v>
      </c>
      <c r="B266" s="141">
        <v>3</v>
      </c>
    </row>
    <row r="267" spans="1:2" s="140" customFormat="1" x14ac:dyDescent="0.3">
      <c r="A267" s="147">
        <v>16360</v>
      </c>
      <c r="B267" s="141">
        <v>3</v>
      </c>
    </row>
    <row r="268" spans="1:2" s="140" customFormat="1" x14ac:dyDescent="0.3">
      <c r="A268" s="147">
        <v>16370</v>
      </c>
      <c r="B268" s="141">
        <v>3</v>
      </c>
    </row>
    <row r="269" spans="1:2" s="140" customFormat="1" x14ac:dyDescent="0.3">
      <c r="A269" s="147">
        <v>16371</v>
      </c>
      <c r="B269" s="141">
        <v>3</v>
      </c>
    </row>
    <row r="270" spans="1:2" s="140" customFormat="1" x14ac:dyDescent="0.3">
      <c r="A270" s="147">
        <v>16372</v>
      </c>
      <c r="B270" s="141">
        <v>3</v>
      </c>
    </row>
    <row r="271" spans="1:2" s="140" customFormat="1" x14ac:dyDescent="0.3">
      <c r="A271" s="147">
        <v>16373</v>
      </c>
      <c r="B271" s="141">
        <v>3</v>
      </c>
    </row>
    <row r="272" spans="1:2" s="140" customFormat="1" x14ac:dyDescent="0.3">
      <c r="A272" s="147">
        <v>16390</v>
      </c>
      <c r="B272" s="141">
        <v>3</v>
      </c>
    </row>
    <row r="273" spans="1:2" s="140" customFormat="1" x14ac:dyDescent="0.3">
      <c r="A273" s="147">
        <v>16393</v>
      </c>
      <c r="B273" s="141">
        <v>3</v>
      </c>
    </row>
    <row r="274" spans="1:2" s="140" customFormat="1" x14ac:dyDescent="0.3">
      <c r="A274" s="147">
        <v>16400</v>
      </c>
      <c r="B274" s="141">
        <v>2</v>
      </c>
    </row>
    <row r="275" spans="1:2" s="140" customFormat="1" x14ac:dyDescent="0.3">
      <c r="A275" s="147">
        <v>16410</v>
      </c>
      <c r="B275" s="141">
        <v>3</v>
      </c>
    </row>
    <row r="276" spans="1:2" s="140" customFormat="1" x14ac:dyDescent="0.3">
      <c r="A276" s="147">
        <v>16411</v>
      </c>
      <c r="B276" s="141">
        <v>3</v>
      </c>
    </row>
    <row r="277" spans="1:2" s="140" customFormat="1" x14ac:dyDescent="0.3">
      <c r="A277" s="147">
        <v>16412</v>
      </c>
      <c r="B277" s="141">
        <v>3</v>
      </c>
    </row>
    <row r="278" spans="1:2" s="140" customFormat="1" x14ac:dyDescent="0.3">
      <c r="A278" s="147">
        <v>16413</v>
      </c>
      <c r="B278" s="141">
        <v>3</v>
      </c>
    </row>
    <row r="279" spans="1:2" s="140" customFormat="1" x14ac:dyDescent="0.3">
      <c r="A279" s="147">
        <v>16414</v>
      </c>
      <c r="B279" s="141">
        <v>3</v>
      </c>
    </row>
    <row r="280" spans="1:2" s="140" customFormat="1" x14ac:dyDescent="0.3">
      <c r="A280" s="147">
        <v>16415</v>
      </c>
      <c r="B280" s="141">
        <v>3</v>
      </c>
    </row>
    <row r="281" spans="1:2" s="140" customFormat="1" x14ac:dyDescent="0.3">
      <c r="A281" s="147">
        <v>16417</v>
      </c>
      <c r="B281" s="141">
        <v>3</v>
      </c>
    </row>
    <row r="282" spans="1:2" s="140" customFormat="1" x14ac:dyDescent="0.3">
      <c r="A282" s="147">
        <v>16420</v>
      </c>
      <c r="B282" s="141">
        <v>3</v>
      </c>
    </row>
    <row r="283" spans="1:2" s="140" customFormat="1" x14ac:dyDescent="0.3">
      <c r="A283" s="147">
        <v>16421</v>
      </c>
      <c r="B283" s="141">
        <v>3</v>
      </c>
    </row>
    <row r="284" spans="1:2" s="140" customFormat="1" x14ac:dyDescent="0.3">
      <c r="A284" s="147">
        <v>16422</v>
      </c>
      <c r="B284" s="141">
        <v>3</v>
      </c>
    </row>
    <row r="285" spans="1:2" s="140" customFormat="1" x14ac:dyDescent="0.3">
      <c r="A285" s="147">
        <v>16423</v>
      </c>
      <c r="B285" s="141">
        <v>3</v>
      </c>
    </row>
    <row r="286" spans="1:2" s="140" customFormat="1" x14ac:dyDescent="0.3">
      <c r="A286" s="147">
        <v>16430</v>
      </c>
      <c r="B286" s="141">
        <v>3</v>
      </c>
    </row>
    <row r="287" spans="1:2" s="140" customFormat="1" x14ac:dyDescent="0.3">
      <c r="A287" s="147">
        <v>16431</v>
      </c>
      <c r="B287" s="141">
        <v>3</v>
      </c>
    </row>
    <row r="288" spans="1:2" s="140" customFormat="1" x14ac:dyDescent="0.3">
      <c r="A288" s="147">
        <v>16432</v>
      </c>
      <c r="B288" s="141">
        <v>3</v>
      </c>
    </row>
    <row r="289" spans="1:2" s="140" customFormat="1" x14ac:dyDescent="0.3">
      <c r="A289" s="147">
        <v>16433</v>
      </c>
      <c r="B289" s="141">
        <v>3</v>
      </c>
    </row>
    <row r="290" spans="1:2" s="140" customFormat="1" x14ac:dyDescent="0.3">
      <c r="A290" s="147">
        <v>16434</v>
      </c>
      <c r="B290" s="141">
        <v>3</v>
      </c>
    </row>
    <row r="291" spans="1:2" s="140" customFormat="1" x14ac:dyDescent="0.3">
      <c r="A291" s="147">
        <v>16435</v>
      </c>
      <c r="B291" s="141">
        <v>3</v>
      </c>
    </row>
    <row r="292" spans="1:2" s="140" customFormat="1" x14ac:dyDescent="0.3">
      <c r="A292" s="147">
        <v>16440</v>
      </c>
      <c r="B292" s="141">
        <v>3</v>
      </c>
    </row>
    <row r="293" spans="1:2" s="140" customFormat="1" x14ac:dyDescent="0.3">
      <c r="A293" s="147">
        <v>16441</v>
      </c>
      <c r="B293" s="141">
        <v>3</v>
      </c>
    </row>
    <row r="294" spans="1:2" s="140" customFormat="1" x14ac:dyDescent="0.3">
      <c r="A294" s="147">
        <v>16442</v>
      </c>
      <c r="B294" s="141">
        <v>3</v>
      </c>
    </row>
    <row r="295" spans="1:2" s="140" customFormat="1" x14ac:dyDescent="0.3">
      <c r="A295" s="147">
        <v>16444</v>
      </c>
      <c r="B295" s="141">
        <v>3</v>
      </c>
    </row>
    <row r="296" spans="1:2" s="140" customFormat="1" x14ac:dyDescent="0.3">
      <c r="A296" s="147">
        <v>16452</v>
      </c>
      <c r="B296" s="141">
        <v>3</v>
      </c>
    </row>
    <row r="297" spans="1:2" s="140" customFormat="1" x14ac:dyDescent="0.3">
      <c r="A297" s="147">
        <v>16460</v>
      </c>
      <c r="B297" s="141">
        <v>3</v>
      </c>
    </row>
    <row r="298" spans="1:2" s="140" customFormat="1" x14ac:dyDescent="0.3">
      <c r="A298" s="147">
        <v>16461</v>
      </c>
      <c r="B298" s="141">
        <v>3</v>
      </c>
    </row>
    <row r="299" spans="1:2" s="140" customFormat="1" x14ac:dyDescent="0.3">
      <c r="A299" s="147">
        <v>16463</v>
      </c>
      <c r="B299" s="141">
        <v>3</v>
      </c>
    </row>
    <row r="300" spans="1:2" s="140" customFormat="1" x14ac:dyDescent="0.3">
      <c r="A300" s="147">
        <v>16464</v>
      </c>
      <c r="B300" s="141">
        <v>3</v>
      </c>
    </row>
    <row r="301" spans="1:2" s="140" customFormat="1" x14ac:dyDescent="0.3">
      <c r="A301" s="147">
        <v>16465</v>
      </c>
      <c r="B301" s="141">
        <v>3</v>
      </c>
    </row>
    <row r="302" spans="1:2" s="140" customFormat="1" x14ac:dyDescent="0.3">
      <c r="A302" s="147">
        <v>16470</v>
      </c>
      <c r="B302" s="141">
        <v>3</v>
      </c>
    </row>
    <row r="303" spans="1:2" s="140" customFormat="1" x14ac:dyDescent="0.3">
      <c r="A303" s="147">
        <v>16500</v>
      </c>
      <c r="B303" s="141">
        <v>3</v>
      </c>
    </row>
    <row r="304" spans="1:2" s="140" customFormat="1" x14ac:dyDescent="0.3">
      <c r="A304" s="147">
        <v>16510</v>
      </c>
      <c r="B304" s="141">
        <v>3</v>
      </c>
    </row>
    <row r="305" spans="1:2" s="140" customFormat="1" x14ac:dyDescent="0.3">
      <c r="A305" s="147">
        <v>16512</v>
      </c>
      <c r="B305" s="141">
        <v>3</v>
      </c>
    </row>
    <row r="306" spans="1:2" s="140" customFormat="1" x14ac:dyDescent="0.3">
      <c r="A306" s="147">
        <v>16522</v>
      </c>
      <c r="B306" s="141">
        <v>3</v>
      </c>
    </row>
    <row r="307" spans="1:2" s="140" customFormat="1" x14ac:dyDescent="0.3">
      <c r="A307" s="147">
        <v>16532</v>
      </c>
      <c r="B307" s="141">
        <v>3</v>
      </c>
    </row>
    <row r="308" spans="1:2" s="140" customFormat="1" x14ac:dyDescent="0.3">
      <c r="A308" s="147">
        <v>16535</v>
      </c>
      <c r="B308" s="141">
        <v>3</v>
      </c>
    </row>
    <row r="309" spans="1:2" s="140" customFormat="1" x14ac:dyDescent="0.3">
      <c r="A309" s="147">
        <v>16537</v>
      </c>
      <c r="B309" s="141">
        <v>3</v>
      </c>
    </row>
    <row r="310" spans="1:2" s="140" customFormat="1" x14ac:dyDescent="0.3">
      <c r="A310" s="147">
        <v>16541</v>
      </c>
      <c r="B310" s="159">
        <v>3</v>
      </c>
    </row>
    <row r="311" spans="1:2" s="140" customFormat="1" x14ac:dyDescent="0.3">
      <c r="A311" s="147">
        <v>16542</v>
      </c>
      <c r="B311" s="141">
        <v>3</v>
      </c>
    </row>
    <row r="312" spans="1:2" s="140" customFormat="1" x14ac:dyDescent="0.3">
      <c r="A312" s="147">
        <v>16555</v>
      </c>
      <c r="B312" s="141">
        <v>3</v>
      </c>
    </row>
    <row r="313" spans="1:2" s="140" customFormat="1" x14ac:dyDescent="0.3">
      <c r="A313" s="147">
        <v>16600</v>
      </c>
      <c r="B313" s="141">
        <v>2</v>
      </c>
    </row>
    <row r="314" spans="1:2" s="140" customFormat="1" x14ac:dyDescent="0.3">
      <c r="A314" s="147">
        <v>16610</v>
      </c>
      <c r="B314" s="141">
        <v>3</v>
      </c>
    </row>
    <row r="315" spans="1:2" s="140" customFormat="1" x14ac:dyDescent="0.3">
      <c r="A315" s="147">
        <v>16611</v>
      </c>
      <c r="B315" s="141">
        <v>3</v>
      </c>
    </row>
    <row r="316" spans="1:2" s="140" customFormat="1" x14ac:dyDescent="0.3">
      <c r="A316" s="147">
        <v>16612</v>
      </c>
      <c r="B316" s="141">
        <v>3</v>
      </c>
    </row>
    <row r="317" spans="1:2" s="140" customFormat="1" x14ac:dyDescent="0.3">
      <c r="A317" s="147">
        <v>16620</v>
      </c>
      <c r="B317" s="141">
        <v>3</v>
      </c>
    </row>
    <row r="318" spans="1:2" s="140" customFormat="1" x14ac:dyDescent="0.3">
      <c r="A318" s="147">
        <v>16621</v>
      </c>
      <c r="B318" s="141">
        <v>3</v>
      </c>
    </row>
    <row r="319" spans="1:2" s="140" customFormat="1" x14ac:dyDescent="0.3">
      <c r="A319" s="147">
        <v>16622</v>
      </c>
      <c r="B319" s="141">
        <v>3</v>
      </c>
    </row>
    <row r="320" spans="1:2" s="140" customFormat="1" x14ac:dyDescent="0.3">
      <c r="A320" s="147">
        <v>16623</v>
      </c>
      <c r="B320" s="141">
        <v>3</v>
      </c>
    </row>
    <row r="321" spans="1:2" s="140" customFormat="1" x14ac:dyDescent="0.3">
      <c r="A321" s="147">
        <v>16630</v>
      </c>
      <c r="B321" s="141">
        <v>2</v>
      </c>
    </row>
    <row r="322" spans="1:2" s="140" customFormat="1" x14ac:dyDescent="0.3">
      <c r="A322" s="147">
        <v>16638</v>
      </c>
      <c r="B322" s="141">
        <v>3</v>
      </c>
    </row>
    <row r="323" spans="1:2" s="140" customFormat="1" x14ac:dyDescent="0.3">
      <c r="A323" s="147">
        <v>16639</v>
      </c>
      <c r="B323" s="141">
        <v>3</v>
      </c>
    </row>
    <row r="324" spans="1:2" s="140" customFormat="1" x14ac:dyDescent="0.3">
      <c r="A324" s="147">
        <v>16640</v>
      </c>
      <c r="B324" s="141">
        <v>3</v>
      </c>
    </row>
    <row r="325" spans="1:2" s="140" customFormat="1" x14ac:dyDescent="0.3">
      <c r="A325" s="147">
        <v>16646</v>
      </c>
      <c r="B325" s="141">
        <v>3</v>
      </c>
    </row>
    <row r="326" spans="1:2" s="140" customFormat="1" x14ac:dyDescent="0.3">
      <c r="A326" s="147">
        <v>16647</v>
      </c>
      <c r="B326" s="141">
        <v>3</v>
      </c>
    </row>
    <row r="327" spans="1:2" s="140" customFormat="1" x14ac:dyDescent="0.3">
      <c r="A327" s="147">
        <v>16648</v>
      </c>
      <c r="B327" s="141">
        <v>3</v>
      </c>
    </row>
    <row r="328" spans="1:2" s="140" customFormat="1" x14ac:dyDescent="0.3">
      <c r="A328" s="147">
        <v>16649</v>
      </c>
      <c r="B328" s="141">
        <v>3</v>
      </c>
    </row>
    <row r="329" spans="1:2" s="140" customFormat="1" x14ac:dyDescent="0.3">
      <c r="A329" s="147">
        <v>16650</v>
      </c>
      <c r="B329" s="141">
        <v>3</v>
      </c>
    </row>
    <row r="330" spans="1:2" s="140" customFormat="1" x14ac:dyDescent="0.3">
      <c r="A330" s="147">
        <v>16660</v>
      </c>
      <c r="B330" s="141">
        <v>2</v>
      </c>
    </row>
    <row r="331" spans="1:2" s="140" customFormat="1" x14ac:dyDescent="0.3">
      <c r="A331" s="147">
        <v>16670</v>
      </c>
      <c r="B331" s="141">
        <v>3</v>
      </c>
    </row>
    <row r="332" spans="1:2" s="140" customFormat="1" x14ac:dyDescent="0.3">
      <c r="A332" s="147">
        <v>16700</v>
      </c>
      <c r="B332" s="141">
        <v>3</v>
      </c>
    </row>
    <row r="333" spans="1:2" s="140" customFormat="1" x14ac:dyDescent="0.3">
      <c r="A333" s="147">
        <v>16707</v>
      </c>
      <c r="B333" s="141">
        <v>3</v>
      </c>
    </row>
    <row r="334" spans="1:2" s="140" customFormat="1" x14ac:dyDescent="0.3">
      <c r="A334" s="147">
        <v>16708</v>
      </c>
      <c r="B334" s="141">
        <v>3</v>
      </c>
    </row>
    <row r="335" spans="1:2" s="140" customFormat="1" x14ac:dyDescent="0.3">
      <c r="A335" s="147">
        <v>16709</v>
      </c>
      <c r="B335" s="141">
        <v>3</v>
      </c>
    </row>
    <row r="336" spans="1:2" s="140" customFormat="1" x14ac:dyDescent="0.3">
      <c r="A336" s="147">
        <v>16710</v>
      </c>
      <c r="B336" s="141">
        <v>3</v>
      </c>
    </row>
    <row r="337" spans="1:2" s="140" customFormat="1" x14ac:dyDescent="0.3">
      <c r="A337" s="147">
        <v>16720</v>
      </c>
      <c r="B337" s="141">
        <v>3</v>
      </c>
    </row>
    <row r="338" spans="1:2" s="140" customFormat="1" x14ac:dyDescent="0.3">
      <c r="A338" s="147">
        <v>16730</v>
      </c>
      <c r="B338" s="141">
        <v>3</v>
      </c>
    </row>
    <row r="339" spans="1:2" s="140" customFormat="1" x14ac:dyDescent="0.3">
      <c r="A339" s="147">
        <v>16738</v>
      </c>
      <c r="B339" s="141">
        <v>3</v>
      </c>
    </row>
    <row r="340" spans="1:2" s="140" customFormat="1" x14ac:dyDescent="0.3">
      <c r="A340" s="147">
        <v>16739</v>
      </c>
      <c r="B340" s="141">
        <v>3</v>
      </c>
    </row>
    <row r="341" spans="1:2" s="140" customFormat="1" x14ac:dyDescent="0.3">
      <c r="A341" s="147">
        <v>16740</v>
      </c>
      <c r="B341" s="141">
        <v>3</v>
      </c>
    </row>
    <row r="342" spans="1:2" s="140" customFormat="1" x14ac:dyDescent="0.3">
      <c r="A342" s="147">
        <v>16760</v>
      </c>
      <c r="B342" s="141">
        <v>3</v>
      </c>
    </row>
    <row r="343" spans="1:2" s="140" customFormat="1" x14ac:dyDescent="0.3">
      <c r="A343" s="147">
        <v>16770</v>
      </c>
      <c r="B343" s="141">
        <v>3</v>
      </c>
    </row>
    <row r="344" spans="1:2" s="140" customFormat="1" x14ac:dyDescent="0.3">
      <c r="A344" s="147">
        <v>16771</v>
      </c>
      <c r="B344" s="141">
        <v>3</v>
      </c>
    </row>
    <row r="345" spans="1:2" s="140" customFormat="1" x14ac:dyDescent="0.3">
      <c r="A345" s="147">
        <v>16779</v>
      </c>
      <c r="B345" s="141">
        <v>3</v>
      </c>
    </row>
    <row r="346" spans="1:2" s="140" customFormat="1" x14ac:dyDescent="0.3">
      <c r="A346" s="147">
        <v>16780</v>
      </c>
      <c r="B346" s="141">
        <v>3</v>
      </c>
    </row>
    <row r="347" spans="1:2" s="140" customFormat="1" x14ac:dyDescent="0.3">
      <c r="A347" s="147">
        <v>16781</v>
      </c>
      <c r="B347" s="141">
        <v>3</v>
      </c>
    </row>
    <row r="348" spans="1:2" s="140" customFormat="1" x14ac:dyDescent="0.3">
      <c r="A348" s="147">
        <v>16800</v>
      </c>
      <c r="B348" s="141">
        <v>3</v>
      </c>
    </row>
    <row r="349" spans="1:2" s="140" customFormat="1" x14ac:dyDescent="0.3">
      <c r="A349" s="147">
        <v>16812</v>
      </c>
      <c r="B349" s="141">
        <v>3</v>
      </c>
    </row>
    <row r="350" spans="1:2" s="140" customFormat="1" x14ac:dyDescent="0.3">
      <c r="A350" s="147">
        <v>16813</v>
      </c>
      <c r="B350" s="141">
        <v>3</v>
      </c>
    </row>
    <row r="351" spans="1:2" s="140" customFormat="1" x14ac:dyDescent="0.3">
      <c r="A351" s="147">
        <v>16830</v>
      </c>
      <c r="B351" s="141">
        <v>3</v>
      </c>
    </row>
    <row r="352" spans="1:2" s="140" customFormat="1" x14ac:dyDescent="0.3">
      <c r="A352" s="147">
        <v>16840</v>
      </c>
      <c r="B352" s="141">
        <v>3</v>
      </c>
    </row>
    <row r="353" spans="1:2" s="140" customFormat="1" x14ac:dyDescent="0.3">
      <c r="A353" s="147">
        <v>16841</v>
      </c>
      <c r="B353" s="141">
        <v>3</v>
      </c>
    </row>
    <row r="354" spans="1:2" s="140" customFormat="1" x14ac:dyDescent="0.3">
      <c r="A354" s="147">
        <v>16842</v>
      </c>
      <c r="B354" s="141">
        <v>3</v>
      </c>
    </row>
    <row r="355" spans="1:2" s="140" customFormat="1" x14ac:dyDescent="0.3">
      <c r="A355" s="147">
        <v>16843</v>
      </c>
      <c r="B355" s="141">
        <v>3</v>
      </c>
    </row>
    <row r="356" spans="1:2" s="140" customFormat="1" x14ac:dyDescent="0.3">
      <c r="A356" s="147">
        <v>16850</v>
      </c>
      <c r="B356" s="141">
        <v>3</v>
      </c>
    </row>
    <row r="357" spans="1:2" s="140" customFormat="1" x14ac:dyDescent="0.3">
      <c r="A357" s="147">
        <v>16851</v>
      </c>
      <c r="B357" s="141">
        <v>3</v>
      </c>
    </row>
    <row r="358" spans="1:2" s="140" customFormat="1" x14ac:dyDescent="0.3">
      <c r="A358" s="147">
        <v>16852</v>
      </c>
      <c r="B358" s="141">
        <v>3</v>
      </c>
    </row>
    <row r="359" spans="1:2" s="140" customFormat="1" x14ac:dyDescent="0.3">
      <c r="A359" s="147">
        <v>16853</v>
      </c>
      <c r="B359" s="141">
        <v>3</v>
      </c>
    </row>
    <row r="360" spans="1:2" s="140" customFormat="1" x14ac:dyDescent="0.3">
      <c r="A360" s="147">
        <v>16854</v>
      </c>
      <c r="B360" s="141">
        <v>3</v>
      </c>
    </row>
    <row r="361" spans="1:2" s="140" customFormat="1" x14ac:dyDescent="0.3">
      <c r="A361" s="147">
        <v>16855</v>
      </c>
      <c r="B361" s="141">
        <v>3</v>
      </c>
    </row>
    <row r="362" spans="1:2" s="140" customFormat="1" x14ac:dyDescent="0.3">
      <c r="A362" s="147">
        <v>16856</v>
      </c>
      <c r="B362" s="141">
        <v>3</v>
      </c>
    </row>
    <row r="363" spans="1:2" s="140" customFormat="1" x14ac:dyDescent="0.3">
      <c r="A363" s="147">
        <v>16857</v>
      </c>
      <c r="B363" s="141">
        <v>3</v>
      </c>
    </row>
    <row r="364" spans="1:2" s="140" customFormat="1" x14ac:dyDescent="0.3">
      <c r="A364" s="147">
        <v>16860</v>
      </c>
      <c r="B364" s="141">
        <v>3</v>
      </c>
    </row>
    <row r="365" spans="1:2" s="140" customFormat="1" x14ac:dyDescent="0.3">
      <c r="A365" s="147">
        <v>16870</v>
      </c>
      <c r="B365" s="141">
        <v>3</v>
      </c>
    </row>
    <row r="366" spans="1:2" s="140" customFormat="1" x14ac:dyDescent="0.3">
      <c r="A366" s="147">
        <v>16878</v>
      </c>
      <c r="B366" s="141">
        <v>3</v>
      </c>
    </row>
    <row r="367" spans="1:2" s="140" customFormat="1" x14ac:dyDescent="0.3">
      <c r="A367" s="147">
        <v>16879</v>
      </c>
      <c r="B367" s="141">
        <v>3</v>
      </c>
    </row>
    <row r="368" spans="1:2" s="140" customFormat="1" x14ac:dyDescent="0.3">
      <c r="A368" s="147">
        <v>16890</v>
      </c>
      <c r="B368" s="141">
        <v>3</v>
      </c>
    </row>
    <row r="369" spans="1:2" s="140" customFormat="1" x14ac:dyDescent="0.3">
      <c r="A369" s="147">
        <v>16891</v>
      </c>
      <c r="B369" s="141">
        <v>3</v>
      </c>
    </row>
    <row r="370" spans="1:2" s="140" customFormat="1" x14ac:dyDescent="0.3">
      <c r="A370" s="147">
        <v>19001</v>
      </c>
      <c r="B370" s="141">
        <v>1</v>
      </c>
    </row>
    <row r="371" spans="1:2" s="140" customFormat="1" x14ac:dyDescent="0.3">
      <c r="A371" s="147">
        <v>19002</v>
      </c>
      <c r="B371" s="141">
        <v>1</v>
      </c>
    </row>
    <row r="372" spans="1:2" s="140" customFormat="1" x14ac:dyDescent="0.3">
      <c r="A372" s="147">
        <v>19003</v>
      </c>
      <c r="B372" s="141">
        <v>1</v>
      </c>
    </row>
    <row r="373" spans="1:2" s="140" customFormat="1" x14ac:dyDescent="0.3">
      <c r="A373" s="147">
        <v>19004</v>
      </c>
      <c r="B373" s="141">
        <v>1</v>
      </c>
    </row>
    <row r="374" spans="1:2" s="140" customFormat="1" x14ac:dyDescent="0.3">
      <c r="A374" s="147">
        <v>19005</v>
      </c>
      <c r="B374" s="141">
        <v>1</v>
      </c>
    </row>
    <row r="375" spans="1:2" s="140" customFormat="1" x14ac:dyDescent="0.3">
      <c r="A375" s="147">
        <v>19100</v>
      </c>
      <c r="B375" s="141">
        <v>3</v>
      </c>
    </row>
    <row r="376" spans="1:2" s="140" customFormat="1" x14ac:dyDescent="0.3">
      <c r="A376" s="147">
        <v>19110</v>
      </c>
      <c r="B376" s="141">
        <v>3</v>
      </c>
    </row>
    <row r="377" spans="1:2" s="140" customFormat="1" x14ac:dyDescent="0.3">
      <c r="A377" s="147">
        <v>19111</v>
      </c>
      <c r="B377" s="141">
        <v>3</v>
      </c>
    </row>
    <row r="378" spans="1:2" s="140" customFormat="1" x14ac:dyDescent="0.3">
      <c r="A378" s="147">
        <v>19112</v>
      </c>
      <c r="B378" s="141">
        <v>3</v>
      </c>
    </row>
    <row r="379" spans="1:2" s="140" customFormat="1" x14ac:dyDescent="0.3">
      <c r="A379" s="147">
        <v>19113</v>
      </c>
      <c r="B379" s="141">
        <v>3</v>
      </c>
    </row>
    <row r="380" spans="1:2" s="140" customFormat="1" x14ac:dyDescent="0.3">
      <c r="A380" s="147">
        <v>19114</v>
      </c>
      <c r="B380" s="141">
        <v>3</v>
      </c>
    </row>
    <row r="381" spans="1:2" s="140" customFormat="1" x14ac:dyDescent="0.3">
      <c r="A381" s="147">
        <v>19115</v>
      </c>
      <c r="B381" s="141">
        <v>3</v>
      </c>
    </row>
    <row r="382" spans="1:2" s="140" customFormat="1" x14ac:dyDescent="0.3">
      <c r="A382" s="147">
        <v>19116</v>
      </c>
      <c r="B382" s="141">
        <v>3</v>
      </c>
    </row>
    <row r="383" spans="1:2" s="140" customFormat="1" x14ac:dyDescent="0.3">
      <c r="A383" s="147">
        <v>19117</v>
      </c>
      <c r="B383" s="141">
        <v>3</v>
      </c>
    </row>
    <row r="384" spans="1:2" s="140" customFormat="1" x14ac:dyDescent="0.3">
      <c r="A384" s="147">
        <v>19118</v>
      </c>
      <c r="B384" s="141">
        <v>3</v>
      </c>
    </row>
    <row r="385" spans="1:2" s="140" customFormat="1" x14ac:dyDescent="0.3">
      <c r="A385" s="147">
        <v>19119</v>
      </c>
      <c r="B385" s="141">
        <v>3</v>
      </c>
    </row>
    <row r="386" spans="1:2" s="140" customFormat="1" x14ac:dyDescent="0.3">
      <c r="A386" s="147">
        <v>19120</v>
      </c>
      <c r="B386" s="141">
        <v>3</v>
      </c>
    </row>
    <row r="387" spans="1:2" s="140" customFormat="1" x14ac:dyDescent="0.3">
      <c r="A387" s="147">
        <v>19125</v>
      </c>
      <c r="B387" s="141">
        <v>3</v>
      </c>
    </row>
    <row r="388" spans="1:2" s="140" customFormat="1" x14ac:dyDescent="0.3">
      <c r="A388" s="147">
        <v>19126</v>
      </c>
      <c r="B388" s="141">
        <v>3</v>
      </c>
    </row>
    <row r="389" spans="1:2" s="140" customFormat="1" x14ac:dyDescent="0.3">
      <c r="A389" s="147">
        <v>19127</v>
      </c>
      <c r="B389" s="141">
        <v>3</v>
      </c>
    </row>
    <row r="390" spans="1:2" s="140" customFormat="1" x14ac:dyDescent="0.3">
      <c r="A390" s="147">
        <v>19128</v>
      </c>
      <c r="B390" s="141">
        <v>3</v>
      </c>
    </row>
    <row r="391" spans="1:2" s="140" customFormat="1" x14ac:dyDescent="0.3">
      <c r="A391" s="147">
        <v>19129</v>
      </c>
      <c r="B391" s="141">
        <v>3</v>
      </c>
    </row>
    <row r="392" spans="1:2" s="140" customFormat="1" x14ac:dyDescent="0.3">
      <c r="A392" s="147">
        <v>19130</v>
      </c>
      <c r="B392" s="141">
        <v>3</v>
      </c>
    </row>
    <row r="393" spans="1:2" s="140" customFormat="1" x14ac:dyDescent="0.3">
      <c r="A393" s="147">
        <v>19132</v>
      </c>
      <c r="B393" s="141">
        <v>3</v>
      </c>
    </row>
    <row r="394" spans="1:2" s="140" customFormat="1" x14ac:dyDescent="0.3">
      <c r="A394" s="147">
        <v>19133</v>
      </c>
      <c r="B394" s="141">
        <v>3</v>
      </c>
    </row>
    <row r="395" spans="1:2" s="140" customFormat="1" x14ac:dyDescent="0.3">
      <c r="A395" s="147">
        <v>19134</v>
      </c>
      <c r="B395" s="141">
        <v>3</v>
      </c>
    </row>
    <row r="396" spans="1:2" s="140" customFormat="1" x14ac:dyDescent="0.3">
      <c r="A396" s="147">
        <v>19135</v>
      </c>
      <c r="B396" s="141">
        <v>3</v>
      </c>
    </row>
    <row r="397" spans="1:2" s="140" customFormat="1" x14ac:dyDescent="0.3">
      <c r="A397" s="147">
        <v>19140</v>
      </c>
      <c r="B397" s="141">
        <v>3</v>
      </c>
    </row>
    <row r="398" spans="1:2" s="140" customFormat="1" x14ac:dyDescent="0.3">
      <c r="A398" s="147">
        <v>19141</v>
      </c>
      <c r="B398" s="141">
        <v>3</v>
      </c>
    </row>
    <row r="399" spans="1:2" s="140" customFormat="1" x14ac:dyDescent="0.3">
      <c r="A399" s="147">
        <v>19142</v>
      </c>
      <c r="B399" s="141">
        <v>3</v>
      </c>
    </row>
    <row r="400" spans="1:2" s="140" customFormat="1" x14ac:dyDescent="0.3">
      <c r="A400" s="147">
        <v>19143</v>
      </c>
      <c r="B400" s="141">
        <v>3</v>
      </c>
    </row>
    <row r="401" spans="1:2" s="140" customFormat="1" x14ac:dyDescent="0.3">
      <c r="A401" s="147">
        <v>19144</v>
      </c>
      <c r="B401" s="141">
        <v>3</v>
      </c>
    </row>
    <row r="402" spans="1:2" s="140" customFormat="1" x14ac:dyDescent="0.3">
      <c r="A402" s="147">
        <v>19145</v>
      </c>
      <c r="B402" s="141">
        <v>3</v>
      </c>
    </row>
    <row r="403" spans="1:2" s="140" customFormat="1" x14ac:dyDescent="0.3">
      <c r="A403" s="147">
        <v>19151</v>
      </c>
      <c r="B403" s="141">
        <v>3</v>
      </c>
    </row>
    <row r="404" spans="1:2" s="140" customFormat="1" x14ac:dyDescent="0.3">
      <c r="A404" s="147">
        <v>19152</v>
      </c>
      <c r="B404" s="141">
        <v>3</v>
      </c>
    </row>
    <row r="405" spans="1:2" s="140" customFormat="1" x14ac:dyDescent="0.3">
      <c r="A405" s="147">
        <v>19153</v>
      </c>
      <c r="B405" s="141">
        <v>3</v>
      </c>
    </row>
    <row r="406" spans="1:2" s="140" customFormat="1" x14ac:dyDescent="0.3">
      <c r="A406" s="147">
        <v>19160</v>
      </c>
      <c r="B406" s="141">
        <v>3</v>
      </c>
    </row>
    <row r="407" spans="1:2" s="140" customFormat="1" x14ac:dyDescent="0.3">
      <c r="A407" s="147">
        <v>19161</v>
      </c>
      <c r="B407" s="141">
        <v>3</v>
      </c>
    </row>
    <row r="408" spans="1:2" s="140" customFormat="1" x14ac:dyDescent="0.3">
      <c r="A408" s="147">
        <v>19162</v>
      </c>
      <c r="B408" s="141">
        <v>3</v>
      </c>
    </row>
    <row r="409" spans="1:2" s="140" customFormat="1" x14ac:dyDescent="0.3">
      <c r="A409" s="147">
        <v>19170</v>
      </c>
      <c r="B409" s="141">
        <v>2</v>
      </c>
    </row>
    <row r="410" spans="1:2" s="140" customFormat="1" x14ac:dyDescent="0.3">
      <c r="A410" s="147">
        <v>19171</v>
      </c>
      <c r="B410" s="141">
        <v>2</v>
      </c>
    </row>
    <row r="411" spans="1:2" s="140" customFormat="1" x14ac:dyDescent="0.3">
      <c r="A411" s="147">
        <v>19174</v>
      </c>
      <c r="B411" s="141">
        <v>3</v>
      </c>
    </row>
    <row r="412" spans="1:2" s="140" customFormat="1" x14ac:dyDescent="0.3">
      <c r="A412" s="147">
        <v>19180</v>
      </c>
      <c r="B412" s="141">
        <v>2</v>
      </c>
    </row>
    <row r="413" spans="1:2" s="140" customFormat="1" x14ac:dyDescent="0.3">
      <c r="A413" s="147">
        <v>19182</v>
      </c>
      <c r="B413" s="141">
        <v>3</v>
      </c>
    </row>
    <row r="414" spans="1:2" s="140" customFormat="1" x14ac:dyDescent="0.3">
      <c r="A414" s="147">
        <v>19184</v>
      </c>
      <c r="B414" s="141">
        <v>3</v>
      </c>
    </row>
    <row r="415" spans="1:2" s="140" customFormat="1" x14ac:dyDescent="0.3">
      <c r="A415" s="147">
        <v>19185</v>
      </c>
      <c r="B415" s="141">
        <v>3</v>
      </c>
    </row>
    <row r="416" spans="1:2" s="140" customFormat="1" x14ac:dyDescent="0.3">
      <c r="A416" s="147">
        <v>19186</v>
      </c>
      <c r="B416" s="141">
        <v>3</v>
      </c>
    </row>
    <row r="417" spans="1:2" s="140" customFormat="1" x14ac:dyDescent="0.3">
      <c r="A417" s="147">
        <v>19187</v>
      </c>
      <c r="B417" s="141">
        <v>3</v>
      </c>
    </row>
    <row r="418" spans="1:2" s="140" customFormat="1" x14ac:dyDescent="0.3">
      <c r="A418" s="147">
        <v>19190</v>
      </c>
      <c r="B418" s="141">
        <v>3</v>
      </c>
    </row>
    <row r="419" spans="1:2" s="140" customFormat="1" x14ac:dyDescent="0.3">
      <c r="A419" s="147">
        <v>19192</v>
      </c>
      <c r="B419" s="141">
        <v>3</v>
      </c>
    </row>
    <row r="420" spans="1:2" s="140" customFormat="1" x14ac:dyDescent="0.3">
      <c r="A420" s="147">
        <v>19196</v>
      </c>
      <c r="B420" s="141">
        <v>3</v>
      </c>
    </row>
    <row r="421" spans="1:2" s="140" customFormat="1" x14ac:dyDescent="0.3">
      <c r="A421" s="147">
        <v>19197</v>
      </c>
      <c r="B421" s="141">
        <v>3</v>
      </c>
    </row>
    <row r="422" spans="1:2" s="140" customFormat="1" x14ac:dyDescent="0.3">
      <c r="A422" s="147">
        <v>19198</v>
      </c>
      <c r="B422" s="141">
        <v>3</v>
      </c>
    </row>
    <row r="423" spans="1:2" s="140" customFormat="1" x14ac:dyDescent="0.3">
      <c r="A423" s="147">
        <v>19200</v>
      </c>
      <c r="B423" s="141">
        <v>2</v>
      </c>
    </row>
    <row r="424" spans="1:2" s="140" customFormat="1" x14ac:dyDescent="0.3">
      <c r="A424" s="147">
        <v>19208</v>
      </c>
      <c r="B424" s="141">
        <v>2</v>
      </c>
    </row>
    <row r="425" spans="1:2" s="140" customFormat="1" x14ac:dyDescent="0.3">
      <c r="A425" s="147">
        <v>19209</v>
      </c>
      <c r="B425" s="141">
        <v>3</v>
      </c>
    </row>
    <row r="426" spans="1:2" s="140" customFormat="1" x14ac:dyDescent="0.3">
      <c r="A426" s="147">
        <v>19210</v>
      </c>
      <c r="B426" s="141">
        <v>3</v>
      </c>
    </row>
    <row r="427" spans="1:2" s="140" customFormat="1" x14ac:dyDescent="0.3">
      <c r="A427" s="147">
        <v>19219</v>
      </c>
      <c r="B427" s="141">
        <v>3</v>
      </c>
    </row>
    <row r="428" spans="1:2" s="140" customFormat="1" x14ac:dyDescent="0.3">
      <c r="A428" s="147">
        <v>19220</v>
      </c>
      <c r="B428" s="141">
        <v>3</v>
      </c>
    </row>
    <row r="429" spans="1:2" s="140" customFormat="1" x14ac:dyDescent="0.3">
      <c r="A429" s="147">
        <v>19222</v>
      </c>
      <c r="B429" s="141">
        <v>3</v>
      </c>
    </row>
    <row r="430" spans="1:2" s="140" customFormat="1" x14ac:dyDescent="0.3">
      <c r="A430" s="147">
        <v>19223</v>
      </c>
      <c r="B430" s="141">
        <v>3</v>
      </c>
    </row>
    <row r="431" spans="1:2" s="140" customFormat="1" x14ac:dyDescent="0.3">
      <c r="A431" s="147">
        <v>19224</v>
      </c>
      <c r="B431" s="141">
        <v>3</v>
      </c>
    </row>
    <row r="432" spans="1:2" s="140" customFormat="1" x14ac:dyDescent="0.3">
      <c r="A432" s="147">
        <v>19225</v>
      </c>
      <c r="B432" s="141">
        <v>3</v>
      </c>
    </row>
    <row r="433" spans="1:2" s="140" customFormat="1" x14ac:dyDescent="0.3">
      <c r="A433" s="147">
        <v>19226</v>
      </c>
      <c r="B433" s="141">
        <v>3</v>
      </c>
    </row>
    <row r="434" spans="1:2" s="140" customFormat="1" x14ac:dyDescent="0.3">
      <c r="A434" s="147">
        <v>19227</v>
      </c>
      <c r="B434" s="141">
        <v>3</v>
      </c>
    </row>
    <row r="435" spans="1:2" s="140" customFormat="1" x14ac:dyDescent="0.3">
      <c r="A435" s="147">
        <v>19229</v>
      </c>
      <c r="B435" s="141">
        <v>3</v>
      </c>
    </row>
    <row r="436" spans="1:2" s="140" customFormat="1" x14ac:dyDescent="0.3">
      <c r="A436" s="147">
        <v>19230</v>
      </c>
      <c r="B436" s="141">
        <v>3</v>
      </c>
    </row>
    <row r="437" spans="1:2" s="140" customFormat="1" x14ac:dyDescent="0.3">
      <c r="A437" s="147">
        <v>19237</v>
      </c>
      <c r="B437" s="141">
        <v>3</v>
      </c>
    </row>
    <row r="438" spans="1:2" s="140" customFormat="1" x14ac:dyDescent="0.3">
      <c r="A438" s="147">
        <v>19238</v>
      </c>
      <c r="B438" s="141">
        <v>3</v>
      </c>
    </row>
    <row r="439" spans="1:2" s="140" customFormat="1" x14ac:dyDescent="0.3">
      <c r="A439" s="147">
        <v>19239</v>
      </c>
      <c r="B439" s="141">
        <v>3</v>
      </c>
    </row>
    <row r="440" spans="1:2" s="140" customFormat="1" x14ac:dyDescent="0.3">
      <c r="A440" s="147">
        <v>19240</v>
      </c>
      <c r="B440" s="141">
        <v>3</v>
      </c>
    </row>
    <row r="441" spans="1:2" s="140" customFormat="1" x14ac:dyDescent="0.3">
      <c r="A441" s="147">
        <v>19242</v>
      </c>
      <c r="B441" s="141">
        <v>3</v>
      </c>
    </row>
    <row r="442" spans="1:2" s="140" customFormat="1" x14ac:dyDescent="0.3">
      <c r="A442" s="147">
        <v>19243</v>
      </c>
      <c r="B442" s="141">
        <v>3</v>
      </c>
    </row>
    <row r="443" spans="1:2" s="140" customFormat="1" x14ac:dyDescent="0.3">
      <c r="A443" s="147">
        <v>19244</v>
      </c>
      <c r="B443" s="159">
        <v>3</v>
      </c>
    </row>
    <row r="444" spans="1:2" s="140" customFormat="1" x14ac:dyDescent="0.3">
      <c r="A444" s="147">
        <v>19245</v>
      </c>
      <c r="B444" s="141">
        <v>3</v>
      </c>
    </row>
    <row r="445" spans="1:2" s="140" customFormat="1" x14ac:dyDescent="0.3">
      <c r="A445" s="147">
        <v>19246</v>
      </c>
      <c r="B445" s="141">
        <v>3</v>
      </c>
    </row>
    <row r="446" spans="1:2" s="140" customFormat="1" x14ac:dyDescent="0.3">
      <c r="A446" s="147">
        <v>19247</v>
      </c>
      <c r="B446" s="141">
        <v>3</v>
      </c>
    </row>
    <row r="447" spans="1:2" s="140" customFormat="1" x14ac:dyDescent="0.3">
      <c r="A447" s="147">
        <v>19248</v>
      </c>
      <c r="B447" s="141">
        <v>3</v>
      </c>
    </row>
    <row r="448" spans="1:2" s="140" customFormat="1" x14ac:dyDescent="0.3">
      <c r="A448" s="147">
        <v>19250</v>
      </c>
      <c r="B448" s="141">
        <v>3</v>
      </c>
    </row>
    <row r="449" spans="1:2" s="140" customFormat="1" x14ac:dyDescent="0.3">
      <c r="A449" s="147">
        <v>19260</v>
      </c>
      <c r="B449" s="141">
        <v>3</v>
      </c>
    </row>
    <row r="450" spans="1:2" s="140" customFormat="1" x14ac:dyDescent="0.3">
      <c r="A450" s="147">
        <v>19261</v>
      </c>
      <c r="B450" s="141">
        <v>3</v>
      </c>
    </row>
    <row r="451" spans="1:2" s="140" customFormat="1" x14ac:dyDescent="0.3">
      <c r="A451" s="147">
        <v>19262</v>
      </c>
      <c r="B451" s="141">
        <v>3</v>
      </c>
    </row>
    <row r="452" spans="1:2" s="140" customFormat="1" x14ac:dyDescent="0.3">
      <c r="A452" s="147">
        <v>19266</v>
      </c>
      <c r="B452" s="141">
        <v>3</v>
      </c>
    </row>
    <row r="453" spans="1:2" s="140" customFormat="1" x14ac:dyDescent="0.3">
      <c r="A453" s="147">
        <v>19268</v>
      </c>
      <c r="B453" s="141">
        <v>3</v>
      </c>
    </row>
    <row r="454" spans="1:2" s="140" customFormat="1" x14ac:dyDescent="0.3">
      <c r="A454" s="147">
        <v>19269</v>
      </c>
      <c r="B454" s="141">
        <v>3</v>
      </c>
    </row>
    <row r="455" spans="1:2" s="140" customFormat="1" x14ac:dyDescent="0.3">
      <c r="A455" s="147">
        <v>19270</v>
      </c>
      <c r="B455" s="141">
        <v>3</v>
      </c>
    </row>
    <row r="456" spans="1:2" s="140" customFormat="1" x14ac:dyDescent="0.3">
      <c r="A456" s="150">
        <v>19275</v>
      </c>
      <c r="B456" s="141">
        <v>3</v>
      </c>
    </row>
    <row r="457" spans="1:2" s="140" customFormat="1" x14ac:dyDescent="0.3">
      <c r="A457" s="147">
        <v>19276</v>
      </c>
      <c r="B457" s="141">
        <v>3</v>
      </c>
    </row>
    <row r="458" spans="1:2" s="140" customFormat="1" x14ac:dyDescent="0.3">
      <c r="A458" s="147">
        <v>19277</v>
      </c>
      <c r="B458" s="141">
        <v>3</v>
      </c>
    </row>
    <row r="459" spans="1:2" s="140" customFormat="1" x14ac:dyDescent="0.3">
      <c r="A459" s="147">
        <v>19278</v>
      </c>
      <c r="B459" s="141">
        <v>3</v>
      </c>
    </row>
    <row r="460" spans="1:2" s="140" customFormat="1" x14ac:dyDescent="0.3">
      <c r="A460" s="147">
        <v>19280</v>
      </c>
      <c r="B460" s="141">
        <v>3</v>
      </c>
    </row>
    <row r="461" spans="1:2" s="140" customFormat="1" x14ac:dyDescent="0.3">
      <c r="A461" s="147">
        <v>19281</v>
      </c>
      <c r="B461" s="141">
        <v>3</v>
      </c>
    </row>
    <row r="462" spans="1:2" s="140" customFormat="1" x14ac:dyDescent="0.3">
      <c r="A462" s="147">
        <v>19283</v>
      </c>
      <c r="B462" s="141">
        <v>3</v>
      </c>
    </row>
    <row r="463" spans="1:2" s="140" customFormat="1" x14ac:dyDescent="0.3">
      <c r="A463" s="147">
        <v>19285</v>
      </c>
      <c r="B463" s="141">
        <v>3</v>
      </c>
    </row>
    <row r="464" spans="1:2" s="140" customFormat="1" x14ac:dyDescent="0.3">
      <c r="A464" s="147">
        <v>19286</v>
      </c>
      <c r="B464" s="141">
        <v>3</v>
      </c>
    </row>
    <row r="465" spans="1:2" s="140" customFormat="1" x14ac:dyDescent="0.3">
      <c r="A465" s="147">
        <v>19287</v>
      </c>
      <c r="B465" s="141">
        <v>3</v>
      </c>
    </row>
    <row r="466" spans="1:2" s="140" customFormat="1" x14ac:dyDescent="0.3">
      <c r="A466" s="147">
        <v>19290</v>
      </c>
      <c r="B466" s="141">
        <v>2</v>
      </c>
    </row>
    <row r="467" spans="1:2" s="140" customFormat="1" x14ac:dyDescent="0.3">
      <c r="A467" s="147">
        <v>19292</v>
      </c>
      <c r="B467" s="141">
        <v>3</v>
      </c>
    </row>
    <row r="468" spans="1:2" s="140" customFormat="1" x14ac:dyDescent="0.3">
      <c r="A468" s="147">
        <v>19294</v>
      </c>
      <c r="B468" s="159">
        <v>3</v>
      </c>
    </row>
    <row r="469" spans="1:2" s="140" customFormat="1" x14ac:dyDescent="0.3">
      <c r="A469" s="147">
        <v>19295</v>
      </c>
      <c r="B469" s="141">
        <v>3</v>
      </c>
    </row>
    <row r="470" spans="1:2" s="140" customFormat="1" x14ac:dyDescent="0.3">
      <c r="A470" s="147">
        <v>19300</v>
      </c>
      <c r="B470" s="141">
        <v>3</v>
      </c>
    </row>
    <row r="471" spans="1:2" s="140" customFormat="1" x14ac:dyDescent="0.3">
      <c r="A471" s="147">
        <v>19310</v>
      </c>
      <c r="B471" s="141">
        <v>3</v>
      </c>
    </row>
    <row r="472" spans="1:2" s="140" customFormat="1" x14ac:dyDescent="0.3">
      <c r="A472" s="147">
        <v>19311</v>
      </c>
      <c r="B472" s="141">
        <v>3</v>
      </c>
    </row>
    <row r="473" spans="1:2" s="140" customFormat="1" x14ac:dyDescent="0.3">
      <c r="A473" s="147">
        <v>19312</v>
      </c>
      <c r="B473" s="141">
        <v>3</v>
      </c>
    </row>
    <row r="474" spans="1:2" s="140" customFormat="1" x14ac:dyDescent="0.3">
      <c r="A474" s="147">
        <v>19313</v>
      </c>
      <c r="B474" s="141">
        <v>3</v>
      </c>
    </row>
    <row r="475" spans="1:2" s="140" customFormat="1" x14ac:dyDescent="0.3">
      <c r="A475" s="147">
        <v>19314</v>
      </c>
      <c r="B475" s="141">
        <v>3</v>
      </c>
    </row>
    <row r="476" spans="1:2" s="140" customFormat="1" x14ac:dyDescent="0.3">
      <c r="A476" s="147">
        <v>19315</v>
      </c>
      <c r="B476" s="141">
        <v>3</v>
      </c>
    </row>
    <row r="477" spans="1:2" s="140" customFormat="1" x14ac:dyDescent="0.3">
      <c r="A477" s="147">
        <v>19320</v>
      </c>
      <c r="B477" s="141">
        <v>3</v>
      </c>
    </row>
    <row r="478" spans="1:2" s="140" customFormat="1" x14ac:dyDescent="0.3">
      <c r="A478" s="147">
        <v>19323</v>
      </c>
      <c r="B478" s="141">
        <v>3</v>
      </c>
    </row>
    <row r="479" spans="1:2" s="140" customFormat="1" x14ac:dyDescent="0.3">
      <c r="A479" s="147">
        <v>19324</v>
      </c>
      <c r="B479" s="141">
        <v>3</v>
      </c>
    </row>
    <row r="480" spans="1:2" s="140" customFormat="1" x14ac:dyDescent="0.3">
      <c r="A480" s="147">
        <v>19325</v>
      </c>
      <c r="B480" s="141">
        <v>3</v>
      </c>
    </row>
    <row r="481" spans="1:2" s="140" customFormat="1" x14ac:dyDescent="0.3">
      <c r="A481" s="147">
        <v>19326</v>
      </c>
      <c r="B481" s="141">
        <v>3</v>
      </c>
    </row>
    <row r="482" spans="1:2" s="140" customFormat="1" x14ac:dyDescent="0.3">
      <c r="A482" s="147">
        <v>19327</v>
      </c>
      <c r="B482" s="141">
        <v>3</v>
      </c>
    </row>
    <row r="483" spans="1:2" s="140" customFormat="1" x14ac:dyDescent="0.3">
      <c r="A483" s="147">
        <v>19328</v>
      </c>
      <c r="B483" s="141">
        <v>3</v>
      </c>
    </row>
    <row r="484" spans="1:2" s="140" customFormat="1" x14ac:dyDescent="0.3">
      <c r="A484" s="147">
        <v>19332</v>
      </c>
      <c r="B484" s="141">
        <v>3</v>
      </c>
    </row>
    <row r="485" spans="1:2" s="140" customFormat="1" x14ac:dyDescent="0.3">
      <c r="A485" s="147">
        <v>19333</v>
      </c>
      <c r="B485" s="141">
        <v>3</v>
      </c>
    </row>
    <row r="486" spans="1:2" s="140" customFormat="1" x14ac:dyDescent="0.3">
      <c r="A486" s="147">
        <v>19336</v>
      </c>
      <c r="B486" s="141">
        <v>3</v>
      </c>
    </row>
    <row r="487" spans="1:2" s="140" customFormat="1" x14ac:dyDescent="0.3">
      <c r="A487" s="147">
        <v>19337</v>
      </c>
      <c r="B487" s="141">
        <v>3</v>
      </c>
    </row>
    <row r="488" spans="1:2" s="140" customFormat="1" x14ac:dyDescent="0.3">
      <c r="A488" s="147">
        <v>19338</v>
      </c>
      <c r="B488" s="141">
        <v>3</v>
      </c>
    </row>
    <row r="489" spans="1:2" s="140" customFormat="1" x14ac:dyDescent="0.3">
      <c r="A489" s="147">
        <v>19339</v>
      </c>
      <c r="B489" s="141">
        <v>3</v>
      </c>
    </row>
    <row r="490" spans="1:2" s="140" customFormat="1" x14ac:dyDescent="0.3">
      <c r="A490" s="147">
        <v>19340</v>
      </c>
      <c r="B490" s="141">
        <v>3</v>
      </c>
    </row>
    <row r="491" spans="1:2" s="140" customFormat="1" x14ac:dyDescent="0.3">
      <c r="A491" s="147">
        <v>19341</v>
      </c>
      <c r="B491" s="141">
        <v>3</v>
      </c>
    </row>
    <row r="492" spans="1:2" s="140" customFormat="1" x14ac:dyDescent="0.3">
      <c r="A492" s="147">
        <v>19342</v>
      </c>
      <c r="B492" s="141">
        <v>3</v>
      </c>
    </row>
    <row r="493" spans="1:2" s="140" customFormat="1" x14ac:dyDescent="0.3">
      <c r="A493" s="147">
        <v>19345</v>
      </c>
      <c r="B493" s="141">
        <v>3</v>
      </c>
    </row>
    <row r="494" spans="1:2" s="140" customFormat="1" x14ac:dyDescent="0.3">
      <c r="A494" s="147">
        <v>19346</v>
      </c>
      <c r="B494" s="141">
        <v>3</v>
      </c>
    </row>
    <row r="495" spans="1:2" s="140" customFormat="1" x14ac:dyDescent="0.3">
      <c r="A495" s="147">
        <v>19352</v>
      </c>
      <c r="B495" s="141">
        <v>3</v>
      </c>
    </row>
    <row r="496" spans="1:2" s="140" customFormat="1" x14ac:dyDescent="0.3">
      <c r="A496" s="147">
        <v>19353</v>
      </c>
      <c r="B496" s="159">
        <v>3</v>
      </c>
    </row>
    <row r="497" spans="1:2" s="140" customFormat="1" x14ac:dyDescent="0.3">
      <c r="A497" s="147">
        <v>19355</v>
      </c>
      <c r="B497" s="141">
        <v>3</v>
      </c>
    </row>
    <row r="498" spans="1:2" s="140" customFormat="1" x14ac:dyDescent="0.3">
      <c r="A498" s="147">
        <v>19356</v>
      </c>
      <c r="B498" s="159">
        <v>3</v>
      </c>
    </row>
    <row r="499" spans="1:2" s="140" customFormat="1" x14ac:dyDescent="0.3">
      <c r="A499" s="147">
        <v>19357</v>
      </c>
      <c r="B499" s="141">
        <v>3</v>
      </c>
    </row>
    <row r="500" spans="1:2" s="140" customFormat="1" x14ac:dyDescent="0.3">
      <c r="A500" s="147">
        <v>19360</v>
      </c>
      <c r="B500" s="141">
        <v>3</v>
      </c>
    </row>
    <row r="501" spans="1:2" s="140" customFormat="1" x14ac:dyDescent="0.3">
      <c r="A501" s="147">
        <v>19361</v>
      </c>
      <c r="B501" s="141">
        <v>3</v>
      </c>
    </row>
    <row r="502" spans="1:2" s="140" customFormat="1" x14ac:dyDescent="0.3">
      <c r="A502" s="147">
        <v>19390</v>
      </c>
      <c r="B502" s="141">
        <v>3</v>
      </c>
    </row>
    <row r="503" spans="1:2" s="140" customFormat="1" x14ac:dyDescent="0.3">
      <c r="A503" s="147">
        <v>19391</v>
      </c>
      <c r="B503" s="141">
        <v>3</v>
      </c>
    </row>
    <row r="504" spans="1:2" s="140" customFormat="1" x14ac:dyDescent="0.3">
      <c r="A504" s="147">
        <v>19392</v>
      </c>
      <c r="B504" s="159">
        <v>3</v>
      </c>
    </row>
    <row r="505" spans="1:2" s="140" customFormat="1" x14ac:dyDescent="0.3">
      <c r="A505" s="147">
        <v>19400</v>
      </c>
      <c r="B505" s="141">
        <v>3</v>
      </c>
    </row>
    <row r="506" spans="1:2" s="140" customFormat="1" x14ac:dyDescent="0.3">
      <c r="A506" s="147">
        <v>19411</v>
      </c>
      <c r="B506" s="159">
        <v>3</v>
      </c>
    </row>
    <row r="507" spans="1:2" s="140" customFormat="1" x14ac:dyDescent="0.3">
      <c r="A507" s="147">
        <v>19412</v>
      </c>
      <c r="B507" s="141">
        <v>3</v>
      </c>
    </row>
    <row r="508" spans="1:2" s="140" customFormat="1" x14ac:dyDescent="0.3">
      <c r="A508" s="147">
        <v>19413</v>
      </c>
      <c r="B508" s="159">
        <v>3</v>
      </c>
    </row>
    <row r="509" spans="1:2" s="140" customFormat="1" x14ac:dyDescent="0.3">
      <c r="A509" s="147">
        <v>19420</v>
      </c>
      <c r="B509" s="141">
        <v>3</v>
      </c>
    </row>
    <row r="510" spans="1:2" s="140" customFormat="1" x14ac:dyDescent="0.3">
      <c r="A510" s="147">
        <v>19431</v>
      </c>
      <c r="B510" s="141">
        <v>3</v>
      </c>
    </row>
    <row r="511" spans="1:2" s="140" customFormat="1" x14ac:dyDescent="0.3">
      <c r="A511" s="147">
        <v>19432</v>
      </c>
      <c r="B511" s="141">
        <v>3</v>
      </c>
    </row>
    <row r="512" spans="1:2" s="140" customFormat="1" x14ac:dyDescent="0.3">
      <c r="A512" s="147">
        <v>19441</v>
      </c>
      <c r="B512" s="141">
        <v>3</v>
      </c>
    </row>
    <row r="513" spans="1:2" s="140" customFormat="1" x14ac:dyDescent="0.3">
      <c r="A513" s="147">
        <v>19442</v>
      </c>
      <c r="B513" s="141">
        <v>3</v>
      </c>
    </row>
    <row r="514" spans="1:2" s="140" customFormat="1" x14ac:dyDescent="0.3">
      <c r="A514" s="147">
        <v>19443</v>
      </c>
      <c r="B514" s="141">
        <v>3</v>
      </c>
    </row>
    <row r="515" spans="1:2" s="140" customFormat="1" x14ac:dyDescent="0.3">
      <c r="A515" s="147">
        <v>19444</v>
      </c>
      <c r="B515" s="141">
        <v>3</v>
      </c>
    </row>
    <row r="516" spans="1:2" s="140" customFormat="1" x14ac:dyDescent="0.3">
      <c r="A516" s="147">
        <v>19445</v>
      </c>
      <c r="B516" s="141">
        <v>3</v>
      </c>
    </row>
    <row r="517" spans="1:2" s="140" customFormat="1" x14ac:dyDescent="0.3">
      <c r="A517" s="147">
        <v>19450</v>
      </c>
      <c r="B517" s="141">
        <v>3</v>
      </c>
    </row>
    <row r="518" spans="1:2" s="140" customFormat="1" x14ac:dyDescent="0.3">
      <c r="A518" s="147">
        <v>19459</v>
      </c>
      <c r="B518" s="159">
        <v>3</v>
      </c>
    </row>
    <row r="519" spans="1:2" s="140" customFormat="1" x14ac:dyDescent="0.3">
      <c r="A519" s="147">
        <v>19460</v>
      </c>
      <c r="B519" s="141">
        <v>3</v>
      </c>
    </row>
    <row r="520" spans="1:2" s="140" customFormat="1" x14ac:dyDescent="0.3">
      <c r="A520" s="147">
        <v>19461</v>
      </c>
      <c r="B520" s="141">
        <v>3</v>
      </c>
    </row>
    <row r="521" spans="1:2" s="140" customFormat="1" x14ac:dyDescent="0.3">
      <c r="A521" s="147">
        <v>19462</v>
      </c>
      <c r="B521" s="141">
        <v>3</v>
      </c>
    </row>
    <row r="522" spans="1:2" s="140" customFormat="1" x14ac:dyDescent="0.3">
      <c r="A522" s="147">
        <v>19463</v>
      </c>
      <c r="B522" s="141">
        <v>3</v>
      </c>
    </row>
    <row r="523" spans="1:2" s="140" customFormat="1" x14ac:dyDescent="0.3">
      <c r="A523" s="147">
        <v>19490</v>
      </c>
      <c r="B523" s="141">
        <v>3</v>
      </c>
    </row>
    <row r="524" spans="1:2" s="140" customFormat="1" x14ac:dyDescent="0.3">
      <c r="A524" s="147">
        <v>19491</v>
      </c>
      <c r="B524" s="141">
        <v>3</v>
      </c>
    </row>
    <row r="525" spans="1:2" s="140" customFormat="1" x14ac:dyDescent="0.3">
      <c r="A525" s="147">
        <v>19492</v>
      </c>
      <c r="B525" s="141">
        <v>3</v>
      </c>
    </row>
    <row r="526" spans="1:2" s="140" customFormat="1" x14ac:dyDescent="0.3">
      <c r="A526" s="147">
        <v>19493</v>
      </c>
      <c r="B526" s="141">
        <v>3</v>
      </c>
    </row>
    <row r="527" spans="1:2" s="140" customFormat="1" x14ac:dyDescent="0.3">
      <c r="A527" s="147">
        <v>19495</v>
      </c>
      <c r="B527" s="141">
        <v>3</v>
      </c>
    </row>
    <row r="528" spans="1:2" s="140" customFormat="1" x14ac:dyDescent="0.3">
      <c r="A528" s="147">
        <v>28190</v>
      </c>
      <c r="B528" s="141">
        <v>3</v>
      </c>
    </row>
    <row r="529" spans="1:2" s="140" customFormat="1" x14ac:dyDescent="0.3">
      <c r="A529" s="147">
        <v>45001</v>
      </c>
      <c r="B529" s="141">
        <v>1</v>
      </c>
    </row>
    <row r="530" spans="1:2" s="140" customFormat="1" x14ac:dyDescent="0.3">
      <c r="A530" s="147">
        <v>45002</v>
      </c>
      <c r="B530" s="141">
        <v>1</v>
      </c>
    </row>
    <row r="531" spans="1:2" s="140" customFormat="1" x14ac:dyDescent="0.3">
      <c r="A531" s="147">
        <v>45003</v>
      </c>
      <c r="B531" s="141">
        <v>1</v>
      </c>
    </row>
    <row r="532" spans="1:2" s="140" customFormat="1" x14ac:dyDescent="0.3">
      <c r="A532" s="147">
        <v>45004</v>
      </c>
      <c r="B532" s="141">
        <v>1</v>
      </c>
    </row>
    <row r="533" spans="1:2" s="140" customFormat="1" x14ac:dyDescent="0.3">
      <c r="A533" s="147">
        <v>45005</v>
      </c>
      <c r="B533" s="141">
        <v>1</v>
      </c>
    </row>
    <row r="534" spans="1:2" s="140" customFormat="1" x14ac:dyDescent="0.3">
      <c r="A534" s="147">
        <v>45006</v>
      </c>
      <c r="B534" s="141">
        <v>1</v>
      </c>
    </row>
    <row r="535" spans="1:2" s="140" customFormat="1" x14ac:dyDescent="0.3">
      <c r="A535" s="147">
        <v>45007</v>
      </c>
      <c r="B535" s="141">
        <v>1</v>
      </c>
    </row>
    <row r="536" spans="1:2" s="140" customFormat="1" x14ac:dyDescent="0.3">
      <c r="A536" s="147">
        <v>45008</v>
      </c>
      <c r="B536" s="141">
        <v>1</v>
      </c>
    </row>
    <row r="537" spans="1:2" s="140" customFormat="1" x14ac:dyDescent="0.3">
      <c r="A537" s="147">
        <v>45100</v>
      </c>
      <c r="B537" s="141">
        <v>2</v>
      </c>
    </row>
    <row r="538" spans="1:2" s="140" customFormat="1" x14ac:dyDescent="0.3">
      <c r="A538" s="147">
        <v>45110</v>
      </c>
      <c r="B538" s="141">
        <v>3</v>
      </c>
    </row>
    <row r="539" spans="1:2" s="140" customFormat="1" x14ac:dyDescent="0.3">
      <c r="A539" s="147">
        <v>45111</v>
      </c>
      <c r="B539" s="141">
        <v>2</v>
      </c>
    </row>
    <row r="540" spans="1:2" s="140" customFormat="1" x14ac:dyDescent="0.3">
      <c r="A540" s="147">
        <v>45112</v>
      </c>
      <c r="B540" s="141">
        <v>2</v>
      </c>
    </row>
    <row r="541" spans="1:2" s="140" customFormat="1" x14ac:dyDescent="0.3">
      <c r="A541" s="147">
        <v>45113</v>
      </c>
      <c r="B541" s="141">
        <v>3</v>
      </c>
    </row>
    <row r="542" spans="1:2" s="140" customFormat="1" x14ac:dyDescent="0.3">
      <c r="A542" s="147">
        <v>45114</v>
      </c>
      <c r="B542" s="141">
        <v>3</v>
      </c>
    </row>
    <row r="543" spans="1:2" s="140" customFormat="1" x14ac:dyDescent="0.3">
      <c r="A543" s="147">
        <v>45120</v>
      </c>
      <c r="B543" s="141">
        <v>3</v>
      </c>
    </row>
    <row r="544" spans="1:2" s="140" customFormat="1" x14ac:dyDescent="0.3">
      <c r="A544" s="147">
        <v>45122</v>
      </c>
      <c r="B544" s="141">
        <v>2</v>
      </c>
    </row>
    <row r="545" spans="1:2" s="140" customFormat="1" x14ac:dyDescent="0.3">
      <c r="A545" s="147">
        <v>45123</v>
      </c>
      <c r="B545" s="141">
        <v>3</v>
      </c>
    </row>
    <row r="546" spans="1:2" s="140" customFormat="1" x14ac:dyDescent="0.3">
      <c r="A546" s="147">
        <v>45124</v>
      </c>
      <c r="B546" s="141">
        <v>3</v>
      </c>
    </row>
    <row r="547" spans="1:2" s="140" customFormat="1" x14ac:dyDescent="0.3">
      <c r="A547" s="147">
        <v>45125</v>
      </c>
      <c r="B547" s="141">
        <v>3</v>
      </c>
    </row>
    <row r="548" spans="1:2" s="140" customFormat="1" x14ac:dyDescent="0.3">
      <c r="A548" s="147">
        <v>45126</v>
      </c>
      <c r="B548" s="141">
        <v>3</v>
      </c>
    </row>
    <row r="549" spans="1:2" s="140" customFormat="1" x14ac:dyDescent="0.3">
      <c r="A549" s="147">
        <v>45127</v>
      </c>
      <c r="B549" s="141">
        <v>3</v>
      </c>
    </row>
    <row r="550" spans="1:2" s="140" customFormat="1" x14ac:dyDescent="0.3">
      <c r="A550" s="147">
        <v>45128</v>
      </c>
      <c r="B550" s="141">
        <v>3</v>
      </c>
    </row>
    <row r="551" spans="1:2" s="140" customFormat="1" x14ac:dyDescent="0.3">
      <c r="A551" s="147">
        <v>45130</v>
      </c>
      <c r="B551" s="141">
        <v>3</v>
      </c>
    </row>
    <row r="552" spans="1:2" s="140" customFormat="1" x14ac:dyDescent="0.3">
      <c r="A552" s="147">
        <v>45140</v>
      </c>
      <c r="B552" s="141">
        <v>3</v>
      </c>
    </row>
    <row r="553" spans="1:2" s="140" customFormat="1" x14ac:dyDescent="0.3">
      <c r="A553" s="147">
        <v>45150</v>
      </c>
      <c r="B553" s="141">
        <v>3</v>
      </c>
    </row>
    <row r="554" spans="1:2" s="140" customFormat="1" x14ac:dyDescent="0.3">
      <c r="A554" s="147">
        <v>45159</v>
      </c>
      <c r="B554" s="141">
        <v>3</v>
      </c>
    </row>
    <row r="555" spans="1:2" s="140" customFormat="1" x14ac:dyDescent="0.3">
      <c r="A555" s="147">
        <v>45160</v>
      </c>
      <c r="B555" s="141">
        <v>3</v>
      </c>
    </row>
    <row r="556" spans="1:2" s="140" customFormat="1" x14ac:dyDescent="0.3">
      <c r="A556" s="147">
        <v>45161</v>
      </c>
      <c r="B556" s="141">
        <v>3</v>
      </c>
    </row>
    <row r="557" spans="1:2" s="140" customFormat="1" x14ac:dyDescent="0.3">
      <c r="A557" s="147">
        <v>45162</v>
      </c>
      <c r="B557" s="141">
        <v>3</v>
      </c>
    </row>
    <row r="558" spans="1:2" s="140" customFormat="1" x14ac:dyDescent="0.3">
      <c r="A558" s="147">
        <v>45163</v>
      </c>
      <c r="B558" s="141">
        <v>3</v>
      </c>
    </row>
    <row r="559" spans="1:2" s="140" customFormat="1" x14ac:dyDescent="0.3">
      <c r="A559" s="147">
        <v>45164</v>
      </c>
      <c r="B559" s="141">
        <v>3</v>
      </c>
    </row>
    <row r="560" spans="1:2" s="140" customFormat="1" x14ac:dyDescent="0.3">
      <c r="A560" s="147">
        <v>45165</v>
      </c>
      <c r="B560" s="141">
        <v>3</v>
      </c>
    </row>
    <row r="561" spans="1:2" s="140" customFormat="1" x14ac:dyDescent="0.3">
      <c r="A561" s="147">
        <v>45170</v>
      </c>
      <c r="B561" s="141">
        <v>3</v>
      </c>
    </row>
    <row r="562" spans="1:2" s="140" customFormat="1" x14ac:dyDescent="0.3">
      <c r="A562" s="147">
        <v>45179</v>
      </c>
      <c r="B562" s="141">
        <v>3</v>
      </c>
    </row>
    <row r="563" spans="1:2" s="140" customFormat="1" x14ac:dyDescent="0.3">
      <c r="A563" s="147">
        <v>45180</v>
      </c>
      <c r="B563" s="141">
        <v>3</v>
      </c>
    </row>
    <row r="564" spans="1:2" s="140" customFormat="1" x14ac:dyDescent="0.3">
      <c r="A564" s="147">
        <v>45181</v>
      </c>
      <c r="B564" s="141">
        <v>3</v>
      </c>
    </row>
    <row r="565" spans="1:2" s="140" customFormat="1" x14ac:dyDescent="0.3">
      <c r="A565" s="147">
        <v>45182</v>
      </c>
      <c r="B565" s="141">
        <v>3</v>
      </c>
    </row>
    <row r="566" spans="1:2" s="140" customFormat="1" x14ac:dyDescent="0.3">
      <c r="A566" s="147">
        <v>45183</v>
      </c>
      <c r="B566" s="141">
        <v>3</v>
      </c>
    </row>
    <row r="567" spans="1:2" s="140" customFormat="1" x14ac:dyDescent="0.3">
      <c r="A567" s="147">
        <v>45190</v>
      </c>
      <c r="B567" s="141">
        <v>3</v>
      </c>
    </row>
    <row r="568" spans="1:2" s="140" customFormat="1" x14ac:dyDescent="0.3">
      <c r="A568" s="147">
        <v>45200</v>
      </c>
      <c r="B568" s="141">
        <v>2</v>
      </c>
    </row>
    <row r="569" spans="1:2" s="140" customFormat="1" x14ac:dyDescent="0.3">
      <c r="A569" s="147">
        <v>45210</v>
      </c>
      <c r="B569" s="141">
        <v>2</v>
      </c>
    </row>
    <row r="570" spans="1:2" s="140" customFormat="1" x14ac:dyDescent="0.3">
      <c r="A570" s="147">
        <v>45211</v>
      </c>
      <c r="B570" s="141">
        <v>3</v>
      </c>
    </row>
    <row r="571" spans="1:2" s="140" customFormat="1" x14ac:dyDescent="0.3">
      <c r="A571" s="147">
        <v>45212</v>
      </c>
      <c r="B571" s="141">
        <v>3</v>
      </c>
    </row>
    <row r="572" spans="1:2" s="140" customFormat="1" x14ac:dyDescent="0.3">
      <c r="A572" s="147">
        <v>45213</v>
      </c>
      <c r="B572" s="141">
        <v>3</v>
      </c>
    </row>
    <row r="573" spans="1:2" s="140" customFormat="1" x14ac:dyDescent="0.3">
      <c r="A573" s="147">
        <v>45214</v>
      </c>
      <c r="B573" s="141">
        <v>3</v>
      </c>
    </row>
    <row r="574" spans="1:2" s="140" customFormat="1" x14ac:dyDescent="0.3">
      <c r="A574" s="147">
        <v>45215</v>
      </c>
      <c r="B574" s="141">
        <v>3</v>
      </c>
    </row>
    <row r="575" spans="1:2" s="140" customFormat="1" x14ac:dyDescent="0.3">
      <c r="A575" s="147">
        <v>45216</v>
      </c>
      <c r="B575" s="141">
        <v>2</v>
      </c>
    </row>
    <row r="576" spans="1:2" s="140" customFormat="1" x14ac:dyDescent="0.3">
      <c r="A576" s="147">
        <v>45217</v>
      </c>
      <c r="B576" s="141">
        <v>2</v>
      </c>
    </row>
    <row r="577" spans="1:2" s="140" customFormat="1" x14ac:dyDescent="0.3">
      <c r="A577" s="147">
        <v>45220</v>
      </c>
      <c r="B577" s="141">
        <v>3</v>
      </c>
    </row>
    <row r="578" spans="1:2" s="140" customFormat="1" x14ac:dyDescent="0.3">
      <c r="A578" s="147">
        <v>45221</v>
      </c>
      <c r="B578" s="141">
        <v>2</v>
      </c>
    </row>
    <row r="579" spans="1:2" s="140" customFormat="1" x14ac:dyDescent="0.3">
      <c r="A579" s="147">
        <v>45222</v>
      </c>
      <c r="B579" s="141">
        <v>3</v>
      </c>
    </row>
    <row r="580" spans="1:2" s="140" customFormat="1" x14ac:dyDescent="0.3">
      <c r="A580" s="147">
        <v>45223</v>
      </c>
      <c r="B580" s="141">
        <v>2</v>
      </c>
    </row>
    <row r="581" spans="1:2" s="140" customFormat="1" x14ac:dyDescent="0.3">
      <c r="A581" s="147">
        <v>45230</v>
      </c>
      <c r="B581" s="141">
        <v>2</v>
      </c>
    </row>
    <row r="582" spans="1:2" s="140" customFormat="1" x14ac:dyDescent="0.3">
      <c r="A582" s="147">
        <v>45240</v>
      </c>
      <c r="B582" s="141">
        <v>3</v>
      </c>
    </row>
    <row r="583" spans="1:2" s="140" customFormat="1" x14ac:dyDescent="0.3">
      <c r="A583" s="147">
        <v>45250</v>
      </c>
      <c r="B583" s="141">
        <v>2</v>
      </c>
    </row>
    <row r="584" spans="1:2" s="140" customFormat="1" x14ac:dyDescent="0.3">
      <c r="A584" s="147">
        <v>45260</v>
      </c>
      <c r="B584" s="141">
        <v>3</v>
      </c>
    </row>
    <row r="585" spans="1:2" s="140" customFormat="1" x14ac:dyDescent="0.3">
      <c r="A585" s="147">
        <v>45270</v>
      </c>
      <c r="B585" s="141">
        <v>3</v>
      </c>
    </row>
    <row r="586" spans="1:2" s="140" customFormat="1" x14ac:dyDescent="0.3">
      <c r="A586" s="147">
        <v>45280</v>
      </c>
      <c r="B586" s="141">
        <v>3</v>
      </c>
    </row>
    <row r="587" spans="1:2" s="140" customFormat="1" x14ac:dyDescent="0.3">
      <c r="A587" s="147">
        <v>45290</v>
      </c>
      <c r="B587" s="141">
        <v>3</v>
      </c>
    </row>
    <row r="588" spans="1:2" s="140" customFormat="1" x14ac:dyDescent="0.3">
      <c r="A588" s="147">
        <v>45291</v>
      </c>
      <c r="B588" s="141">
        <v>3</v>
      </c>
    </row>
    <row r="589" spans="1:2" s="140" customFormat="1" x14ac:dyDescent="0.3">
      <c r="A589" s="147">
        <v>45300</v>
      </c>
      <c r="B589" s="141">
        <v>2</v>
      </c>
    </row>
    <row r="590" spans="1:2" s="140" customFormat="1" x14ac:dyDescent="0.3">
      <c r="A590" s="147">
        <v>45310</v>
      </c>
      <c r="B590" s="141">
        <v>3</v>
      </c>
    </row>
    <row r="591" spans="1:2" s="140" customFormat="1" x14ac:dyDescent="0.3">
      <c r="A591" s="147">
        <v>45311</v>
      </c>
      <c r="B591" s="141">
        <v>3</v>
      </c>
    </row>
    <row r="592" spans="1:2" s="140" customFormat="1" x14ac:dyDescent="0.3">
      <c r="A592" s="147">
        <v>45312</v>
      </c>
      <c r="B592" s="141">
        <v>3</v>
      </c>
    </row>
    <row r="593" spans="1:2" s="140" customFormat="1" x14ac:dyDescent="0.3">
      <c r="A593" s="147">
        <v>45313</v>
      </c>
      <c r="B593" s="141">
        <v>2</v>
      </c>
    </row>
    <row r="594" spans="1:2" s="140" customFormat="1" x14ac:dyDescent="0.3">
      <c r="A594" s="147">
        <v>45314</v>
      </c>
      <c r="B594" s="141">
        <v>3</v>
      </c>
    </row>
    <row r="595" spans="1:2" s="140" customFormat="1" x14ac:dyDescent="0.3">
      <c r="A595" s="147">
        <v>45340</v>
      </c>
      <c r="B595" s="141">
        <v>3</v>
      </c>
    </row>
    <row r="596" spans="1:2" s="140" customFormat="1" x14ac:dyDescent="0.3">
      <c r="A596" s="147">
        <v>45350</v>
      </c>
      <c r="B596" s="141">
        <v>3</v>
      </c>
    </row>
    <row r="597" spans="1:2" s="140" customFormat="1" x14ac:dyDescent="0.3">
      <c r="A597" s="147">
        <v>45360</v>
      </c>
      <c r="B597" s="141">
        <v>3</v>
      </c>
    </row>
    <row r="598" spans="1:2" s="140" customFormat="1" x14ac:dyDescent="0.3">
      <c r="A598" s="147">
        <v>45370</v>
      </c>
      <c r="B598" s="141">
        <v>3</v>
      </c>
    </row>
    <row r="599" spans="1:2" s="140" customFormat="1" x14ac:dyDescent="0.3">
      <c r="A599" s="147">
        <v>45400</v>
      </c>
      <c r="B599" s="141">
        <v>2</v>
      </c>
    </row>
    <row r="600" spans="1:2" s="140" customFormat="1" x14ac:dyDescent="0.3">
      <c r="A600" s="147">
        <v>45410</v>
      </c>
      <c r="B600" s="141">
        <v>3</v>
      </c>
    </row>
    <row r="601" spans="1:2" s="140" customFormat="1" x14ac:dyDescent="0.3">
      <c r="A601" s="147">
        <v>45420</v>
      </c>
      <c r="B601" s="141">
        <v>3</v>
      </c>
    </row>
    <row r="602" spans="1:2" s="140" customFormat="1" x14ac:dyDescent="0.3">
      <c r="A602" s="147">
        <v>45430</v>
      </c>
      <c r="B602" s="141">
        <v>3</v>
      </c>
    </row>
    <row r="603" spans="1:2" s="140" customFormat="1" x14ac:dyDescent="0.3">
      <c r="A603" s="147">
        <v>45440</v>
      </c>
      <c r="B603" s="141">
        <v>3</v>
      </c>
    </row>
    <row r="604" spans="1:2" s="140" customFormat="1" x14ac:dyDescent="0.3">
      <c r="A604" s="147">
        <v>45450</v>
      </c>
      <c r="B604" s="141">
        <v>2</v>
      </c>
    </row>
    <row r="605" spans="1:2" s="140" customFormat="1" x14ac:dyDescent="0.3">
      <c r="A605" s="147">
        <v>45460</v>
      </c>
      <c r="B605" s="141">
        <v>3</v>
      </c>
    </row>
    <row r="606" spans="1:2" s="140" customFormat="1" x14ac:dyDescent="0.3">
      <c r="A606" s="147">
        <v>45470</v>
      </c>
      <c r="B606" s="141">
        <v>2</v>
      </c>
    </row>
    <row r="607" spans="1:2" s="140" customFormat="1" x14ac:dyDescent="0.3">
      <c r="A607" s="147">
        <v>45479</v>
      </c>
      <c r="B607" s="141">
        <v>3</v>
      </c>
    </row>
    <row r="608" spans="1:2" s="140" customFormat="1" x14ac:dyDescent="0.3">
      <c r="A608" s="147">
        <v>45480</v>
      </c>
      <c r="B608" s="141">
        <v>3</v>
      </c>
    </row>
    <row r="609" spans="1:2" s="140" customFormat="1" x14ac:dyDescent="0.3">
      <c r="A609" s="147">
        <v>45500</v>
      </c>
      <c r="B609" s="141">
        <v>2</v>
      </c>
    </row>
    <row r="610" spans="1:2" s="140" customFormat="1" x14ac:dyDescent="0.3">
      <c r="A610" s="147">
        <v>45510</v>
      </c>
      <c r="B610" s="141">
        <v>2</v>
      </c>
    </row>
    <row r="611" spans="1:2" s="140" customFormat="1" x14ac:dyDescent="0.3">
      <c r="A611" s="147">
        <v>45511</v>
      </c>
      <c r="B611" s="141">
        <v>3</v>
      </c>
    </row>
    <row r="612" spans="1:2" s="140" customFormat="1" x14ac:dyDescent="0.3">
      <c r="A612" s="147">
        <v>45512</v>
      </c>
      <c r="B612" s="141">
        <v>3</v>
      </c>
    </row>
    <row r="613" spans="1:2" s="140" customFormat="1" x14ac:dyDescent="0.3">
      <c r="A613" s="147">
        <v>45513</v>
      </c>
      <c r="B613" s="141">
        <v>3</v>
      </c>
    </row>
    <row r="614" spans="1:2" s="140" customFormat="1" x14ac:dyDescent="0.3">
      <c r="A614" s="147">
        <v>45514</v>
      </c>
      <c r="B614" s="141">
        <v>3</v>
      </c>
    </row>
    <row r="615" spans="1:2" s="140" customFormat="1" x14ac:dyDescent="0.3">
      <c r="A615" s="147">
        <v>45515</v>
      </c>
      <c r="B615" s="141">
        <v>3</v>
      </c>
    </row>
    <row r="616" spans="1:2" s="140" customFormat="1" x14ac:dyDescent="0.3">
      <c r="A616" s="147">
        <v>45516</v>
      </c>
      <c r="B616" s="159">
        <v>3</v>
      </c>
    </row>
    <row r="617" spans="1:2" s="140" customFormat="1" x14ac:dyDescent="0.3">
      <c r="A617" s="147">
        <v>45517</v>
      </c>
      <c r="B617" s="141">
        <v>3</v>
      </c>
    </row>
    <row r="618" spans="1:2" s="140" customFormat="1" x14ac:dyDescent="0.3">
      <c r="A618" s="147">
        <v>45518</v>
      </c>
      <c r="B618" s="141">
        <v>3</v>
      </c>
    </row>
    <row r="619" spans="1:2" s="140" customFormat="1" x14ac:dyDescent="0.3">
      <c r="A619" s="147">
        <v>45519</v>
      </c>
      <c r="B619" s="141">
        <v>3</v>
      </c>
    </row>
    <row r="620" spans="1:2" s="140" customFormat="1" x14ac:dyDescent="0.3">
      <c r="A620" s="147">
        <v>45520</v>
      </c>
      <c r="B620" s="141">
        <v>3</v>
      </c>
    </row>
    <row r="621" spans="1:2" s="140" customFormat="1" x14ac:dyDescent="0.3">
      <c r="A621" s="147">
        <v>45521</v>
      </c>
      <c r="B621" s="141">
        <v>3</v>
      </c>
    </row>
    <row r="622" spans="1:2" s="140" customFormat="1" x14ac:dyDescent="0.3">
      <c r="A622" s="147">
        <v>45522</v>
      </c>
      <c r="B622" s="141">
        <v>3</v>
      </c>
    </row>
    <row r="623" spans="1:2" s="140" customFormat="1" x14ac:dyDescent="0.3">
      <c r="A623" s="147">
        <v>45523</v>
      </c>
      <c r="B623" s="141">
        <v>3</v>
      </c>
    </row>
    <row r="624" spans="1:2" s="140" customFormat="1" x14ac:dyDescent="0.3">
      <c r="A624" s="148">
        <v>45524</v>
      </c>
      <c r="B624" s="141">
        <v>3</v>
      </c>
    </row>
    <row r="625" spans="1:2" s="140" customFormat="1" x14ac:dyDescent="0.3">
      <c r="A625" s="147">
        <v>45525</v>
      </c>
      <c r="B625" s="141">
        <v>3</v>
      </c>
    </row>
    <row r="626" spans="1:2" s="140" customFormat="1" x14ac:dyDescent="0.3">
      <c r="A626" s="147">
        <v>45526</v>
      </c>
      <c r="B626" s="141">
        <v>3</v>
      </c>
    </row>
    <row r="627" spans="1:2" s="140" customFormat="1" x14ac:dyDescent="0.3">
      <c r="A627" s="147">
        <v>45529</v>
      </c>
      <c r="B627" s="141">
        <v>2</v>
      </c>
    </row>
    <row r="628" spans="1:2" s="140" customFormat="1" x14ac:dyDescent="0.3">
      <c r="A628" s="147">
        <v>45530</v>
      </c>
      <c r="B628" s="141">
        <v>3</v>
      </c>
    </row>
    <row r="629" spans="1:2" s="140" customFormat="1" x14ac:dyDescent="0.3">
      <c r="A629" s="147">
        <v>45531</v>
      </c>
      <c r="B629" s="141">
        <v>3</v>
      </c>
    </row>
    <row r="630" spans="1:2" s="140" customFormat="1" x14ac:dyDescent="0.3">
      <c r="A630" s="147">
        <v>45532</v>
      </c>
      <c r="B630" s="141">
        <v>3</v>
      </c>
    </row>
    <row r="631" spans="1:2" s="140" customFormat="1" x14ac:dyDescent="0.3">
      <c r="A631" s="147">
        <v>45533</v>
      </c>
      <c r="B631" s="141">
        <v>3</v>
      </c>
    </row>
    <row r="632" spans="1:2" s="140" customFormat="1" x14ac:dyDescent="0.3">
      <c r="A632" s="147">
        <v>45534</v>
      </c>
      <c r="B632" s="141">
        <v>3</v>
      </c>
    </row>
    <row r="633" spans="1:2" s="140" customFormat="1" x14ac:dyDescent="0.3">
      <c r="A633" s="147">
        <v>45540</v>
      </c>
      <c r="B633" s="141">
        <v>3</v>
      </c>
    </row>
    <row r="634" spans="1:2" s="140" customFormat="1" x14ac:dyDescent="0.3">
      <c r="A634" s="147">
        <v>45541</v>
      </c>
      <c r="B634" s="141">
        <v>3</v>
      </c>
    </row>
    <row r="635" spans="1:2" s="140" customFormat="1" x14ac:dyDescent="0.3">
      <c r="A635" s="147">
        <v>45542</v>
      </c>
      <c r="B635" s="141">
        <v>3</v>
      </c>
    </row>
    <row r="636" spans="1:2" s="140" customFormat="1" x14ac:dyDescent="0.3">
      <c r="A636" s="147">
        <v>45543</v>
      </c>
      <c r="B636" s="141">
        <v>3</v>
      </c>
    </row>
    <row r="637" spans="1:2" s="140" customFormat="1" x14ac:dyDescent="0.3">
      <c r="A637" s="147">
        <v>45544</v>
      </c>
      <c r="B637" s="141">
        <v>3</v>
      </c>
    </row>
    <row r="638" spans="1:2" s="140" customFormat="1" x14ac:dyDescent="0.3">
      <c r="A638" s="147">
        <v>45560</v>
      </c>
      <c r="B638" s="141">
        <v>3</v>
      </c>
    </row>
    <row r="639" spans="1:2" s="140" customFormat="1" x14ac:dyDescent="0.3">
      <c r="A639" s="147">
        <v>45567</v>
      </c>
      <c r="B639" s="141">
        <v>3</v>
      </c>
    </row>
    <row r="640" spans="1:2" s="140" customFormat="1" x14ac:dyDescent="0.3">
      <c r="A640" s="147">
        <v>45568</v>
      </c>
      <c r="B640" s="141">
        <v>3</v>
      </c>
    </row>
    <row r="641" spans="1:2" s="140" customFormat="1" x14ac:dyDescent="0.3">
      <c r="A641" s="147">
        <v>45569</v>
      </c>
      <c r="B641" s="141">
        <v>3</v>
      </c>
    </row>
    <row r="642" spans="1:2" s="140" customFormat="1" x14ac:dyDescent="0.3">
      <c r="A642" s="147">
        <v>45570</v>
      </c>
      <c r="B642" s="141">
        <v>3</v>
      </c>
    </row>
    <row r="643" spans="1:2" s="140" customFormat="1" x14ac:dyDescent="0.3">
      <c r="A643" s="147">
        <v>45571</v>
      </c>
      <c r="B643" s="141">
        <v>3</v>
      </c>
    </row>
    <row r="644" spans="1:2" s="140" customFormat="1" x14ac:dyDescent="0.3">
      <c r="A644" s="147">
        <v>45572</v>
      </c>
      <c r="B644" s="141">
        <v>3</v>
      </c>
    </row>
    <row r="645" spans="1:2" s="140" customFormat="1" x14ac:dyDescent="0.3">
      <c r="A645" s="147">
        <v>45573</v>
      </c>
      <c r="B645" s="141">
        <v>3</v>
      </c>
    </row>
    <row r="646" spans="1:2" s="140" customFormat="1" x14ac:dyDescent="0.3">
      <c r="A646" s="147">
        <v>45574</v>
      </c>
      <c r="B646" s="141">
        <v>3</v>
      </c>
    </row>
    <row r="647" spans="1:2" s="140" customFormat="1" x14ac:dyDescent="0.3">
      <c r="A647" s="147">
        <v>45575</v>
      </c>
      <c r="B647" s="141">
        <v>3</v>
      </c>
    </row>
    <row r="648" spans="1:2" s="140" customFormat="1" x14ac:dyDescent="0.3">
      <c r="A648" s="147">
        <v>45576</v>
      </c>
      <c r="B648" s="141">
        <v>3</v>
      </c>
    </row>
    <row r="649" spans="1:2" s="140" customFormat="1" x14ac:dyDescent="0.3">
      <c r="A649" s="147">
        <v>45577</v>
      </c>
      <c r="B649" s="141">
        <v>3</v>
      </c>
    </row>
    <row r="650" spans="1:2" s="140" customFormat="1" x14ac:dyDescent="0.3">
      <c r="A650" s="147">
        <v>45578</v>
      </c>
      <c r="B650" s="141">
        <v>3</v>
      </c>
    </row>
    <row r="651" spans="1:2" s="140" customFormat="1" x14ac:dyDescent="0.3">
      <c r="A651" s="147">
        <v>45580</v>
      </c>
      <c r="B651" s="141">
        <v>3</v>
      </c>
    </row>
    <row r="652" spans="1:2" s="140" customFormat="1" x14ac:dyDescent="0.3">
      <c r="A652" s="147">
        <v>45588</v>
      </c>
      <c r="B652" s="141">
        <v>3</v>
      </c>
    </row>
    <row r="653" spans="1:2" s="140" customFormat="1" x14ac:dyDescent="0.3">
      <c r="A653" s="147">
        <v>45589</v>
      </c>
      <c r="B653" s="141">
        <v>3</v>
      </c>
    </row>
    <row r="654" spans="1:2" s="140" customFormat="1" x14ac:dyDescent="0.3">
      <c r="A654" s="147">
        <v>45590</v>
      </c>
      <c r="B654" s="141">
        <v>3</v>
      </c>
    </row>
    <row r="655" spans="1:2" s="140" customFormat="1" x14ac:dyDescent="0.3">
      <c r="A655" s="147">
        <v>45591</v>
      </c>
      <c r="B655" s="141">
        <v>3</v>
      </c>
    </row>
    <row r="656" spans="1:2" s="140" customFormat="1" x14ac:dyDescent="0.3">
      <c r="A656" s="147">
        <v>45592</v>
      </c>
      <c r="B656" s="141">
        <v>3</v>
      </c>
    </row>
    <row r="657" spans="1:2" s="140" customFormat="1" x14ac:dyDescent="0.3">
      <c r="A657" s="147">
        <v>45593</v>
      </c>
      <c r="B657" s="141">
        <v>2</v>
      </c>
    </row>
    <row r="658" spans="1:2" s="140" customFormat="1" x14ac:dyDescent="0.3">
      <c r="A658" s="147">
        <v>45594</v>
      </c>
      <c r="B658" s="141">
        <v>3</v>
      </c>
    </row>
    <row r="659" spans="1:2" s="140" customFormat="1" x14ac:dyDescent="0.3">
      <c r="A659" s="147">
        <v>45600</v>
      </c>
      <c r="B659" s="141">
        <v>1</v>
      </c>
    </row>
    <row r="660" spans="1:2" s="140" customFormat="1" x14ac:dyDescent="0.3">
      <c r="A660" s="147">
        <v>45610</v>
      </c>
      <c r="B660" s="141">
        <v>3</v>
      </c>
    </row>
    <row r="661" spans="1:2" s="140" customFormat="1" x14ac:dyDescent="0.3">
      <c r="A661" s="147">
        <v>45611</v>
      </c>
      <c r="B661" s="141">
        <v>3</v>
      </c>
    </row>
    <row r="662" spans="1:2" s="140" customFormat="1" x14ac:dyDescent="0.3">
      <c r="A662" s="147">
        <v>45612</v>
      </c>
      <c r="B662" s="141">
        <v>3</v>
      </c>
    </row>
    <row r="663" spans="1:2" s="140" customFormat="1" x14ac:dyDescent="0.3">
      <c r="A663" s="147">
        <v>45613</v>
      </c>
      <c r="B663" s="159">
        <v>1</v>
      </c>
    </row>
    <row r="664" spans="1:2" s="140" customFormat="1" x14ac:dyDescent="0.3">
      <c r="A664" s="149">
        <v>45614</v>
      </c>
      <c r="B664" s="141">
        <v>1</v>
      </c>
    </row>
    <row r="665" spans="1:2" s="140" customFormat="1" x14ac:dyDescent="0.3">
      <c r="A665" s="147">
        <v>45620</v>
      </c>
      <c r="B665" s="141">
        <v>3</v>
      </c>
    </row>
    <row r="666" spans="1:2" s="140" customFormat="1" x14ac:dyDescent="0.3">
      <c r="A666" s="147">
        <v>45621</v>
      </c>
      <c r="B666" s="141">
        <v>3</v>
      </c>
    </row>
    <row r="667" spans="1:2" s="140" customFormat="1" x14ac:dyDescent="0.3">
      <c r="A667" s="147">
        <v>45622</v>
      </c>
      <c r="B667" s="141">
        <v>3</v>
      </c>
    </row>
    <row r="668" spans="1:2" s="140" customFormat="1" x14ac:dyDescent="0.3">
      <c r="A668" s="147">
        <v>45630</v>
      </c>
      <c r="B668" s="141">
        <v>3</v>
      </c>
    </row>
    <row r="669" spans="1:2" s="140" customFormat="1" x14ac:dyDescent="0.3">
      <c r="A669" s="147">
        <v>45631</v>
      </c>
      <c r="B669" s="141">
        <v>3</v>
      </c>
    </row>
    <row r="670" spans="1:2" s="140" customFormat="1" x14ac:dyDescent="0.3">
      <c r="A670" s="147">
        <v>45632</v>
      </c>
      <c r="B670" s="141">
        <v>3</v>
      </c>
    </row>
    <row r="671" spans="1:2" s="140" customFormat="1" x14ac:dyDescent="0.3">
      <c r="A671" s="147">
        <v>45633</v>
      </c>
      <c r="B671" s="141">
        <v>3</v>
      </c>
    </row>
    <row r="672" spans="1:2" s="140" customFormat="1" x14ac:dyDescent="0.3">
      <c r="A672" s="147">
        <v>45634</v>
      </c>
      <c r="B672" s="141">
        <v>3</v>
      </c>
    </row>
    <row r="673" spans="1:2" s="140" customFormat="1" x14ac:dyDescent="0.3">
      <c r="A673" s="147">
        <v>45635</v>
      </c>
      <c r="B673" s="141">
        <v>3</v>
      </c>
    </row>
    <row r="674" spans="1:2" s="140" customFormat="1" x14ac:dyDescent="0.3">
      <c r="A674" s="147">
        <v>45636</v>
      </c>
      <c r="B674" s="141">
        <v>3</v>
      </c>
    </row>
    <row r="675" spans="1:2" s="140" customFormat="1" x14ac:dyDescent="0.3">
      <c r="A675" s="147">
        <v>45637</v>
      </c>
      <c r="B675" s="141">
        <v>3</v>
      </c>
    </row>
    <row r="676" spans="1:2" s="140" customFormat="1" x14ac:dyDescent="0.3">
      <c r="A676" s="147">
        <v>45638</v>
      </c>
      <c r="B676" s="141">
        <v>3</v>
      </c>
    </row>
    <row r="677" spans="1:2" s="140" customFormat="1" x14ac:dyDescent="0.3">
      <c r="A677" s="147">
        <v>45640</v>
      </c>
      <c r="B677" s="141">
        <v>3</v>
      </c>
    </row>
    <row r="678" spans="1:2" s="140" customFormat="1" x14ac:dyDescent="0.3">
      <c r="A678" s="147">
        <v>45641</v>
      </c>
      <c r="B678" s="141">
        <v>3</v>
      </c>
    </row>
    <row r="679" spans="1:2" s="140" customFormat="1" x14ac:dyDescent="0.3">
      <c r="A679" s="147">
        <v>45642</v>
      </c>
      <c r="B679" s="141">
        <v>3</v>
      </c>
    </row>
    <row r="680" spans="1:2" s="140" customFormat="1" x14ac:dyDescent="0.3">
      <c r="A680" s="147">
        <v>45643</v>
      </c>
      <c r="B680" s="141">
        <v>3</v>
      </c>
    </row>
    <row r="681" spans="1:2" s="140" customFormat="1" x14ac:dyDescent="0.3">
      <c r="A681" s="147">
        <v>45644</v>
      </c>
      <c r="B681" s="141">
        <v>3</v>
      </c>
    </row>
    <row r="682" spans="1:2" s="140" customFormat="1" x14ac:dyDescent="0.3">
      <c r="A682" s="147">
        <v>45645</v>
      </c>
      <c r="B682" s="141">
        <v>3</v>
      </c>
    </row>
    <row r="683" spans="1:2" s="140" customFormat="1" x14ac:dyDescent="0.3">
      <c r="A683" s="147">
        <v>45646</v>
      </c>
      <c r="B683" s="141">
        <v>3</v>
      </c>
    </row>
    <row r="684" spans="1:2" s="140" customFormat="1" x14ac:dyDescent="0.3">
      <c r="A684" s="147">
        <v>45650</v>
      </c>
      <c r="B684" s="141">
        <v>3</v>
      </c>
    </row>
    <row r="685" spans="1:2" s="140" customFormat="1" x14ac:dyDescent="0.3">
      <c r="A685" s="147">
        <v>45651</v>
      </c>
      <c r="B685" s="141">
        <v>3</v>
      </c>
    </row>
    <row r="686" spans="1:2" s="140" customFormat="1" x14ac:dyDescent="0.3">
      <c r="A686" s="147">
        <v>45652</v>
      </c>
      <c r="B686" s="141">
        <v>3</v>
      </c>
    </row>
    <row r="687" spans="1:2" s="140" customFormat="1" x14ac:dyDescent="0.3">
      <c r="A687" s="147">
        <v>45653</v>
      </c>
      <c r="B687" s="141">
        <v>3</v>
      </c>
    </row>
    <row r="688" spans="1:2" s="140" customFormat="1" x14ac:dyDescent="0.3">
      <c r="A688" s="147">
        <v>45654</v>
      </c>
      <c r="B688" s="141">
        <v>3</v>
      </c>
    </row>
    <row r="689" spans="1:2" s="140" customFormat="1" x14ac:dyDescent="0.3">
      <c r="A689" s="147">
        <v>45660</v>
      </c>
      <c r="B689" s="141">
        <v>3</v>
      </c>
    </row>
    <row r="690" spans="1:2" s="140" customFormat="1" x14ac:dyDescent="0.3">
      <c r="A690" s="147">
        <v>45661</v>
      </c>
      <c r="B690" s="141">
        <v>3</v>
      </c>
    </row>
    <row r="691" spans="1:2" s="140" customFormat="1" x14ac:dyDescent="0.3">
      <c r="A691" s="147">
        <v>45662</v>
      </c>
      <c r="B691" s="141">
        <v>3</v>
      </c>
    </row>
    <row r="692" spans="1:2" s="140" customFormat="1" x14ac:dyDescent="0.3">
      <c r="A692" s="147">
        <v>45664</v>
      </c>
      <c r="B692" s="141">
        <v>3</v>
      </c>
    </row>
    <row r="693" spans="1:2" s="140" customFormat="1" x14ac:dyDescent="0.3">
      <c r="A693" s="147">
        <v>45670</v>
      </c>
      <c r="B693" s="141">
        <v>3</v>
      </c>
    </row>
    <row r="694" spans="1:2" s="140" customFormat="1" x14ac:dyDescent="0.3">
      <c r="A694" s="147">
        <v>45671</v>
      </c>
      <c r="B694" s="141">
        <v>3</v>
      </c>
    </row>
    <row r="695" spans="1:2" s="140" customFormat="1" x14ac:dyDescent="0.3">
      <c r="A695" s="147">
        <v>45673</v>
      </c>
      <c r="B695" s="159">
        <v>3</v>
      </c>
    </row>
    <row r="696" spans="1:2" s="140" customFormat="1" x14ac:dyDescent="0.3">
      <c r="A696" s="147">
        <v>45674</v>
      </c>
      <c r="B696" s="141">
        <v>3</v>
      </c>
    </row>
    <row r="697" spans="1:2" s="140" customFormat="1" x14ac:dyDescent="0.3">
      <c r="A697" s="147">
        <v>45680</v>
      </c>
      <c r="B697" s="141">
        <v>3</v>
      </c>
    </row>
    <row r="698" spans="1:2" s="140" customFormat="1" x14ac:dyDescent="0.3">
      <c r="A698" s="149">
        <v>45681</v>
      </c>
      <c r="B698" s="141">
        <v>3</v>
      </c>
    </row>
    <row r="699" spans="1:2" s="140" customFormat="1" x14ac:dyDescent="0.3">
      <c r="A699" s="147">
        <v>45682</v>
      </c>
      <c r="B699" s="141">
        <v>3</v>
      </c>
    </row>
    <row r="700" spans="1:2" s="140" customFormat="1" x14ac:dyDescent="0.3">
      <c r="A700" s="147">
        <v>45683</v>
      </c>
      <c r="B700" s="141">
        <v>3</v>
      </c>
    </row>
    <row r="701" spans="1:2" s="140" customFormat="1" x14ac:dyDescent="0.3">
      <c r="A701" s="147">
        <v>45684</v>
      </c>
      <c r="B701" s="141">
        <v>3</v>
      </c>
    </row>
    <row r="702" spans="1:2" s="140" customFormat="1" x14ac:dyDescent="0.3">
      <c r="A702" s="147">
        <v>45685</v>
      </c>
      <c r="B702" s="141">
        <v>3</v>
      </c>
    </row>
    <row r="703" spans="1:2" s="140" customFormat="1" x14ac:dyDescent="0.3">
      <c r="A703" s="147">
        <v>45686</v>
      </c>
      <c r="B703" s="141">
        <v>3</v>
      </c>
    </row>
    <row r="704" spans="1:2" s="140" customFormat="1" x14ac:dyDescent="0.3">
      <c r="A704" s="147">
        <v>45687</v>
      </c>
      <c r="B704" s="141">
        <v>3</v>
      </c>
    </row>
    <row r="705" spans="1:2" s="140" customFormat="1" x14ac:dyDescent="0.3">
      <c r="A705" s="147">
        <v>45690</v>
      </c>
      <c r="B705" s="141">
        <v>3</v>
      </c>
    </row>
    <row r="706" spans="1:2" s="140" customFormat="1" x14ac:dyDescent="0.3">
      <c r="A706" s="147">
        <v>45691</v>
      </c>
      <c r="B706" s="144"/>
    </row>
    <row r="707" spans="1:2" s="140" customFormat="1" x14ac:dyDescent="0.3">
      <c r="A707" s="147">
        <v>45692</v>
      </c>
      <c r="B707" s="141">
        <v>3</v>
      </c>
    </row>
    <row r="708" spans="1:2" s="140" customFormat="1" x14ac:dyDescent="0.3">
      <c r="A708" s="147">
        <v>45693</v>
      </c>
      <c r="B708" s="159">
        <v>3</v>
      </c>
    </row>
    <row r="709" spans="1:2" s="140" customFormat="1" x14ac:dyDescent="0.3">
      <c r="A709" s="147">
        <v>45694</v>
      </c>
      <c r="B709" s="159">
        <v>1</v>
      </c>
    </row>
    <row r="710" spans="1:2" s="140" customFormat="1" x14ac:dyDescent="0.3">
      <c r="A710" s="147">
        <v>45695</v>
      </c>
      <c r="B710" s="159">
        <v>3</v>
      </c>
    </row>
    <row r="711" spans="1:2" s="140" customFormat="1" x14ac:dyDescent="0.3">
      <c r="A711" s="147">
        <v>45700</v>
      </c>
      <c r="B711" s="141">
        <v>2</v>
      </c>
    </row>
    <row r="712" spans="1:2" s="140" customFormat="1" x14ac:dyDescent="0.3">
      <c r="A712" s="147">
        <v>45710</v>
      </c>
      <c r="B712" s="141">
        <v>2</v>
      </c>
    </row>
    <row r="713" spans="1:2" x14ac:dyDescent="0.3">
      <c r="A713" s="147">
        <v>45720</v>
      </c>
      <c r="B713" s="141">
        <v>3</v>
      </c>
    </row>
    <row r="714" spans="1:2" x14ac:dyDescent="0.3">
      <c r="A714" s="147">
        <v>45730</v>
      </c>
      <c r="B714" s="141">
        <v>3</v>
      </c>
    </row>
    <row r="715" spans="1:2" x14ac:dyDescent="0.3">
      <c r="A715" s="147">
        <v>45740</v>
      </c>
      <c r="B715" s="141">
        <v>3</v>
      </c>
    </row>
    <row r="716" spans="1:2" x14ac:dyDescent="0.3">
      <c r="A716" s="147">
        <v>45749</v>
      </c>
      <c r="B716" s="141">
        <v>3</v>
      </c>
    </row>
    <row r="717" spans="1:2" x14ac:dyDescent="0.3">
      <c r="A717" s="147">
        <v>45750</v>
      </c>
      <c r="B717" s="141">
        <v>3</v>
      </c>
    </row>
    <row r="718" spans="1:2" s="140" customFormat="1" x14ac:dyDescent="0.3">
      <c r="A718" s="147">
        <v>45760</v>
      </c>
      <c r="B718" s="141">
        <v>3</v>
      </c>
    </row>
    <row r="719" spans="1:2" s="140" customFormat="1" x14ac:dyDescent="0.3">
      <c r="A719" s="147">
        <v>45770</v>
      </c>
      <c r="B719" s="141">
        <v>3</v>
      </c>
    </row>
    <row r="720" spans="1:2" x14ac:dyDescent="0.3">
      <c r="A720" s="147">
        <v>45780</v>
      </c>
      <c r="B720" s="141">
        <v>3</v>
      </c>
    </row>
    <row r="721" spans="1:2" s="140" customFormat="1" x14ac:dyDescent="0.3">
      <c r="A721" s="147">
        <v>45789</v>
      </c>
      <c r="B721" s="141">
        <v>3</v>
      </c>
    </row>
    <row r="722" spans="1:2" x14ac:dyDescent="0.3">
      <c r="A722" s="147">
        <v>45790</v>
      </c>
      <c r="B722" s="141">
        <v>3</v>
      </c>
    </row>
    <row r="723" spans="1:2" x14ac:dyDescent="0.3">
      <c r="A723" s="147">
        <v>45800</v>
      </c>
      <c r="B723" s="141">
        <v>2</v>
      </c>
    </row>
    <row r="724" spans="1:2" x14ac:dyDescent="0.3">
      <c r="A724" s="147">
        <v>45810</v>
      </c>
      <c r="B724" s="141">
        <v>3</v>
      </c>
    </row>
    <row r="725" spans="1:2" s="140" customFormat="1" x14ac:dyDescent="0.3">
      <c r="A725" s="147">
        <v>45820</v>
      </c>
      <c r="B725" s="141">
        <v>3</v>
      </c>
    </row>
    <row r="726" spans="1:2" x14ac:dyDescent="0.3">
      <c r="A726" s="147">
        <v>45830</v>
      </c>
      <c r="B726" s="141">
        <v>3</v>
      </c>
    </row>
    <row r="727" spans="1:2" x14ac:dyDescent="0.3">
      <c r="A727" s="147">
        <v>45840</v>
      </c>
      <c r="B727" s="141">
        <v>2</v>
      </c>
    </row>
    <row r="728" spans="1:2" x14ac:dyDescent="0.3">
      <c r="A728" s="147">
        <v>45850</v>
      </c>
      <c r="B728" s="141">
        <v>3</v>
      </c>
    </row>
    <row r="729" spans="1:2" x14ac:dyDescent="0.3">
      <c r="A729" s="147">
        <v>45860</v>
      </c>
      <c r="B729" s="141">
        <v>2</v>
      </c>
    </row>
    <row r="730" spans="1:2" x14ac:dyDescent="0.3">
      <c r="A730" s="147">
        <v>45870</v>
      </c>
      <c r="B730" s="141">
        <v>3</v>
      </c>
    </row>
    <row r="731" spans="1:2" x14ac:dyDescent="0.3">
      <c r="A731" s="147">
        <v>45880</v>
      </c>
      <c r="B731" s="141">
        <v>2</v>
      </c>
    </row>
    <row r="732" spans="1:2" x14ac:dyDescent="0.3">
      <c r="A732" s="147">
        <v>45890</v>
      </c>
      <c r="B732" s="141">
        <v>3</v>
      </c>
    </row>
    <row r="733" spans="1:2" x14ac:dyDescent="0.3">
      <c r="A733" s="147">
        <v>45900</v>
      </c>
      <c r="B733" s="141">
        <v>3</v>
      </c>
    </row>
    <row r="734" spans="1:2" s="140" customFormat="1" x14ac:dyDescent="0.3">
      <c r="A734" s="147">
        <v>45908</v>
      </c>
      <c r="B734" s="141">
        <v>3</v>
      </c>
    </row>
    <row r="735" spans="1:2" x14ac:dyDescent="0.3">
      <c r="A735" s="147">
        <v>45910</v>
      </c>
      <c r="B735" s="141">
        <v>3</v>
      </c>
    </row>
    <row r="736" spans="1:2" x14ac:dyDescent="0.3">
      <c r="A736" s="147">
        <v>45917</v>
      </c>
      <c r="B736" s="141">
        <v>3</v>
      </c>
    </row>
    <row r="737" spans="1:2" x14ac:dyDescent="0.3">
      <c r="A737" s="147">
        <v>45918</v>
      </c>
      <c r="B737" s="141">
        <v>3</v>
      </c>
    </row>
    <row r="738" spans="1:2" x14ac:dyDescent="0.3">
      <c r="A738" s="147">
        <v>45919</v>
      </c>
      <c r="B738" s="141">
        <v>3</v>
      </c>
    </row>
    <row r="739" spans="1:2" x14ac:dyDescent="0.3">
      <c r="A739" s="147">
        <v>45920</v>
      </c>
      <c r="B739" s="141">
        <v>3</v>
      </c>
    </row>
    <row r="740" spans="1:2" x14ac:dyDescent="0.3">
      <c r="A740" s="147">
        <v>45930</v>
      </c>
      <c r="B740" s="141">
        <v>3</v>
      </c>
    </row>
    <row r="741" spans="1:2" x14ac:dyDescent="0.3">
      <c r="A741" s="147">
        <v>45940</v>
      </c>
      <c r="B741" s="141">
        <v>3</v>
      </c>
    </row>
    <row r="742" spans="1:2" x14ac:dyDescent="0.3">
      <c r="A742" s="147">
        <v>45950</v>
      </c>
      <c r="B742" s="141">
        <v>3</v>
      </c>
    </row>
    <row r="743" spans="1:2" x14ac:dyDescent="0.3">
      <c r="A743" s="147">
        <v>45960</v>
      </c>
      <c r="B743" s="141">
        <v>3</v>
      </c>
    </row>
    <row r="744" spans="1:2" x14ac:dyDescent="0.3">
      <c r="A744" s="151"/>
      <c r="B744" s="160"/>
    </row>
    <row r="745" spans="1:2" x14ac:dyDescent="0.3">
      <c r="A745" s="151"/>
      <c r="B745" s="160"/>
    </row>
    <row r="746" spans="1:2" x14ac:dyDescent="0.3">
      <c r="A746" s="151"/>
      <c r="B746" s="160"/>
    </row>
    <row r="747" spans="1:2" x14ac:dyDescent="0.3">
      <c r="A747" s="151"/>
      <c r="B747" s="160"/>
    </row>
    <row r="748" spans="1:2" x14ac:dyDescent="0.3">
      <c r="A748" s="151"/>
      <c r="B748" s="160"/>
    </row>
    <row r="749" spans="1:2" x14ac:dyDescent="0.3">
      <c r="A749" s="151"/>
      <c r="B749" s="160"/>
    </row>
    <row r="750" spans="1:2" x14ac:dyDescent="0.3">
      <c r="A750" s="151"/>
      <c r="B750" s="160"/>
    </row>
    <row r="751" spans="1:2" x14ac:dyDescent="0.3">
      <c r="A751" s="151"/>
      <c r="B751" s="160"/>
    </row>
    <row r="752" spans="1:2" x14ac:dyDescent="0.3">
      <c r="A752" s="151"/>
      <c r="B752" s="160"/>
    </row>
    <row r="753" spans="1:2" x14ac:dyDescent="0.3">
      <c r="A753" s="151"/>
      <c r="B753" s="160"/>
    </row>
    <row r="754" spans="1:2" x14ac:dyDescent="0.3">
      <c r="A754" s="151"/>
      <c r="B754" s="160"/>
    </row>
    <row r="755" spans="1:2" x14ac:dyDescent="0.3">
      <c r="A755" s="151"/>
      <c r="B755" s="160"/>
    </row>
    <row r="756" spans="1:2" x14ac:dyDescent="0.3">
      <c r="A756" s="151"/>
      <c r="B756" s="160"/>
    </row>
    <row r="757" spans="1:2" x14ac:dyDescent="0.3">
      <c r="A757" s="151"/>
      <c r="B757" s="160"/>
    </row>
    <row r="758" spans="1:2" x14ac:dyDescent="0.3">
      <c r="A758" s="151"/>
      <c r="B758" s="160"/>
    </row>
    <row r="759" spans="1:2" x14ac:dyDescent="0.3">
      <c r="A759" s="151"/>
      <c r="B759" s="160"/>
    </row>
    <row r="760" spans="1:2" x14ac:dyDescent="0.3">
      <c r="A760" s="151"/>
      <c r="B760" s="160"/>
    </row>
    <row r="761" spans="1:2" x14ac:dyDescent="0.3">
      <c r="A761" s="151"/>
      <c r="B761" s="160"/>
    </row>
    <row r="762" spans="1:2" x14ac:dyDescent="0.3">
      <c r="A762" s="151"/>
      <c r="B762" s="160"/>
    </row>
    <row r="763" spans="1:2" x14ac:dyDescent="0.3">
      <c r="A763" s="151"/>
      <c r="B763" s="160"/>
    </row>
    <row r="764" spans="1:2" x14ac:dyDescent="0.3">
      <c r="A764" s="151"/>
      <c r="B764" s="160"/>
    </row>
    <row r="765" spans="1:2" x14ac:dyDescent="0.3">
      <c r="A765" s="151"/>
      <c r="B765" s="160"/>
    </row>
    <row r="766" spans="1:2" x14ac:dyDescent="0.3">
      <c r="A766" s="151"/>
      <c r="B766" s="160"/>
    </row>
    <row r="767" spans="1:2" x14ac:dyDescent="0.3">
      <c r="A767" s="151"/>
      <c r="B767" s="160"/>
    </row>
    <row r="768" spans="1:2" x14ac:dyDescent="0.3">
      <c r="A768" s="151"/>
      <c r="B768" s="160"/>
    </row>
    <row r="769" spans="1:2" x14ac:dyDescent="0.3">
      <c r="A769" s="151"/>
      <c r="B769" s="160"/>
    </row>
    <row r="770" spans="1:2" x14ac:dyDescent="0.3">
      <c r="A770" s="151"/>
      <c r="B770" s="160"/>
    </row>
    <row r="771" spans="1:2" x14ac:dyDescent="0.3">
      <c r="A771" s="151"/>
      <c r="B771" s="160"/>
    </row>
    <row r="772" spans="1:2" x14ac:dyDescent="0.3">
      <c r="A772" s="151"/>
      <c r="B772" s="160"/>
    </row>
    <row r="773" spans="1:2" x14ac:dyDescent="0.3">
      <c r="A773" s="151"/>
      <c r="B773" s="160"/>
    </row>
    <row r="774" spans="1:2" x14ac:dyDescent="0.3">
      <c r="A774" s="151"/>
      <c r="B774" s="160"/>
    </row>
    <row r="775" spans="1:2" x14ac:dyDescent="0.3">
      <c r="A775" s="151"/>
      <c r="B775" s="160"/>
    </row>
    <row r="776" spans="1:2" x14ac:dyDescent="0.3">
      <c r="A776" s="151"/>
      <c r="B776" s="160"/>
    </row>
    <row r="777" spans="1:2" x14ac:dyDescent="0.3">
      <c r="A777" s="151"/>
      <c r="B777" s="160"/>
    </row>
    <row r="778" spans="1:2" x14ac:dyDescent="0.3">
      <c r="A778" s="151"/>
      <c r="B778" s="160"/>
    </row>
    <row r="779" spans="1:2" x14ac:dyDescent="0.3">
      <c r="A779" s="151"/>
      <c r="B779" s="160"/>
    </row>
    <row r="780" spans="1:2" x14ac:dyDescent="0.3">
      <c r="A780" s="151"/>
      <c r="B780" s="160"/>
    </row>
    <row r="781" spans="1:2" x14ac:dyDescent="0.3">
      <c r="A781" s="151"/>
      <c r="B781" s="160"/>
    </row>
    <row r="782" spans="1:2" x14ac:dyDescent="0.3">
      <c r="A782" s="151"/>
      <c r="B782" s="160"/>
    </row>
    <row r="783" spans="1:2" x14ac:dyDescent="0.3">
      <c r="A783" s="151"/>
      <c r="B783" s="160"/>
    </row>
    <row r="784" spans="1:2" x14ac:dyDescent="0.3">
      <c r="A784" s="151"/>
      <c r="B784" s="160"/>
    </row>
    <row r="785" spans="1:2" x14ac:dyDescent="0.3">
      <c r="A785" s="151"/>
      <c r="B785" s="160"/>
    </row>
    <row r="786" spans="1:2" x14ac:dyDescent="0.3">
      <c r="A786" s="151"/>
      <c r="B786" s="160"/>
    </row>
    <row r="787" spans="1:2" x14ac:dyDescent="0.3">
      <c r="A787" s="151"/>
      <c r="B787" s="160"/>
    </row>
    <row r="788" spans="1:2" x14ac:dyDescent="0.3">
      <c r="A788" s="151"/>
      <c r="B788" s="160"/>
    </row>
    <row r="789" spans="1:2" x14ac:dyDescent="0.3">
      <c r="A789" s="151"/>
      <c r="B789" s="160"/>
    </row>
    <row r="790" spans="1:2" x14ac:dyDescent="0.3">
      <c r="A790" s="151"/>
      <c r="B790" s="160"/>
    </row>
    <row r="791" spans="1:2" x14ac:dyDescent="0.3">
      <c r="A791" s="151"/>
      <c r="B791" s="160"/>
    </row>
    <row r="792" spans="1:2" x14ac:dyDescent="0.3">
      <c r="A792" s="151"/>
      <c r="B792" s="160"/>
    </row>
    <row r="793" spans="1:2" x14ac:dyDescent="0.3">
      <c r="A793" s="151"/>
      <c r="B793" s="160"/>
    </row>
    <row r="794" spans="1:2" x14ac:dyDescent="0.3">
      <c r="A794" s="151"/>
      <c r="B794" s="160"/>
    </row>
    <row r="795" spans="1:2" x14ac:dyDescent="0.3">
      <c r="A795" s="151"/>
      <c r="B795" s="160"/>
    </row>
    <row r="796" spans="1:2" x14ac:dyDescent="0.3">
      <c r="A796" s="151"/>
      <c r="B796" s="160"/>
    </row>
    <row r="797" spans="1:2" x14ac:dyDescent="0.3">
      <c r="A797" s="151"/>
      <c r="B797" s="160"/>
    </row>
    <row r="798" spans="1:2" x14ac:dyDescent="0.3">
      <c r="A798" s="151"/>
      <c r="B798" s="160"/>
    </row>
    <row r="799" spans="1:2" x14ac:dyDescent="0.3">
      <c r="A799" s="151"/>
      <c r="B799" s="160"/>
    </row>
    <row r="800" spans="1:2" x14ac:dyDescent="0.3">
      <c r="A800" s="151"/>
      <c r="B800" s="160"/>
    </row>
    <row r="801" spans="1:2" x14ac:dyDescent="0.3">
      <c r="A801" s="151"/>
      <c r="B801" s="160"/>
    </row>
    <row r="802" spans="1:2" x14ac:dyDescent="0.3">
      <c r="A802" s="151"/>
      <c r="B802" s="160"/>
    </row>
    <row r="803" spans="1:2" x14ac:dyDescent="0.3">
      <c r="A803" s="151"/>
      <c r="B803" s="160"/>
    </row>
    <row r="804" spans="1:2" x14ac:dyDescent="0.3">
      <c r="A804" s="151"/>
      <c r="B804" s="160"/>
    </row>
    <row r="805" spans="1:2" x14ac:dyDescent="0.3">
      <c r="A805" s="151"/>
      <c r="B805" s="160"/>
    </row>
    <row r="806" spans="1:2" x14ac:dyDescent="0.3">
      <c r="A806" s="151"/>
      <c r="B806" s="160"/>
    </row>
    <row r="807" spans="1:2" x14ac:dyDescent="0.3">
      <c r="A807" s="151"/>
      <c r="B807" s="160"/>
    </row>
    <row r="808" spans="1:2" x14ac:dyDescent="0.3">
      <c r="A808" s="151"/>
      <c r="B808" s="160"/>
    </row>
    <row r="809" spans="1:2" x14ac:dyDescent="0.3">
      <c r="A809" s="151"/>
      <c r="B809" s="160"/>
    </row>
    <row r="810" spans="1:2" x14ac:dyDescent="0.3">
      <c r="A810" s="151"/>
      <c r="B810" s="160"/>
    </row>
    <row r="811" spans="1:2" x14ac:dyDescent="0.3">
      <c r="A811" s="151"/>
      <c r="B811" s="160"/>
    </row>
    <row r="812" spans="1:2" x14ac:dyDescent="0.3">
      <c r="A812" s="151"/>
      <c r="B812" s="160"/>
    </row>
    <row r="813" spans="1:2" x14ac:dyDescent="0.3">
      <c r="A813" s="151"/>
      <c r="B813" s="160"/>
    </row>
    <row r="814" spans="1:2" x14ac:dyDescent="0.3">
      <c r="A814" s="151"/>
      <c r="B814" s="160"/>
    </row>
    <row r="815" spans="1:2" x14ac:dyDescent="0.3">
      <c r="A815" s="151"/>
      <c r="B815" s="160"/>
    </row>
    <row r="816" spans="1:2" x14ac:dyDescent="0.3">
      <c r="A816" s="151"/>
      <c r="B816" s="160"/>
    </row>
    <row r="817" spans="1:2" x14ac:dyDescent="0.3">
      <c r="A817" s="151"/>
      <c r="B817" s="160"/>
    </row>
    <row r="818" spans="1:2" x14ac:dyDescent="0.3">
      <c r="A818" s="151"/>
      <c r="B818" s="160"/>
    </row>
    <row r="819" spans="1:2" x14ac:dyDescent="0.3">
      <c r="A819" s="151"/>
      <c r="B819" s="160"/>
    </row>
    <row r="820" spans="1:2" x14ac:dyDescent="0.3">
      <c r="A820" s="151"/>
      <c r="B820" s="160"/>
    </row>
    <row r="821" spans="1:2" x14ac:dyDescent="0.3">
      <c r="A821" s="151"/>
      <c r="B821" s="160"/>
    </row>
    <row r="822" spans="1:2" x14ac:dyDescent="0.3">
      <c r="A822" s="151"/>
      <c r="B822" s="160"/>
    </row>
    <row r="823" spans="1:2" x14ac:dyDescent="0.3">
      <c r="A823" s="151"/>
      <c r="B823" s="160"/>
    </row>
    <row r="824" spans="1:2" x14ac:dyDescent="0.3">
      <c r="A824" s="151"/>
      <c r="B824" s="160"/>
    </row>
    <row r="825" spans="1:2" x14ac:dyDescent="0.3">
      <c r="A825" s="151"/>
      <c r="B825" s="160"/>
    </row>
    <row r="826" spans="1:2" x14ac:dyDescent="0.3">
      <c r="A826" s="151"/>
      <c r="B826" s="160"/>
    </row>
    <row r="827" spans="1:2" x14ac:dyDescent="0.3">
      <c r="A827" s="151"/>
      <c r="B827" s="160"/>
    </row>
    <row r="828" spans="1:2" x14ac:dyDescent="0.3">
      <c r="A828" s="151"/>
      <c r="B828" s="160"/>
    </row>
    <row r="829" spans="1:2" x14ac:dyDescent="0.3">
      <c r="A829" s="151"/>
      <c r="B829" s="160"/>
    </row>
    <row r="830" spans="1:2" x14ac:dyDescent="0.3">
      <c r="A830" s="151"/>
      <c r="B830" s="160"/>
    </row>
    <row r="831" spans="1:2" x14ac:dyDescent="0.3">
      <c r="A831" s="151"/>
      <c r="B831" s="160"/>
    </row>
    <row r="832" spans="1:2" x14ac:dyDescent="0.3">
      <c r="A832" s="151"/>
      <c r="B832" s="160"/>
    </row>
    <row r="833" spans="1:2" x14ac:dyDescent="0.3">
      <c r="A833" s="151"/>
      <c r="B833" s="160"/>
    </row>
    <row r="834" spans="1:2" x14ac:dyDescent="0.3">
      <c r="A834" s="151"/>
      <c r="B834" s="160"/>
    </row>
    <row r="835" spans="1:2" x14ac:dyDescent="0.3">
      <c r="A835" s="151"/>
      <c r="B835" s="160"/>
    </row>
    <row r="836" spans="1:2" x14ac:dyDescent="0.3">
      <c r="A836" s="151"/>
      <c r="B836" s="160"/>
    </row>
    <row r="837" spans="1:2" x14ac:dyDescent="0.3">
      <c r="A837" s="151"/>
      <c r="B837" s="160"/>
    </row>
    <row r="838" spans="1:2" x14ac:dyDescent="0.3">
      <c r="A838" s="151"/>
      <c r="B838" s="160"/>
    </row>
    <row r="839" spans="1:2" x14ac:dyDescent="0.3">
      <c r="A839" s="151"/>
      <c r="B839" s="160"/>
    </row>
    <row r="840" spans="1:2" x14ac:dyDescent="0.3">
      <c r="A840" s="151"/>
      <c r="B840" s="160"/>
    </row>
    <row r="841" spans="1:2" x14ac:dyDescent="0.3">
      <c r="A841" s="151"/>
      <c r="B841" s="160"/>
    </row>
    <row r="842" spans="1:2" x14ac:dyDescent="0.3">
      <c r="A842" s="151"/>
      <c r="B842" s="160"/>
    </row>
    <row r="843" spans="1:2" x14ac:dyDescent="0.3">
      <c r="A843" s="151"/>
      <c r="B843" s="160"/>
    </row>
    <row r="844" spans="1:2" x14ac:dyDescent="0.3">
      <c r="A844" s="151"/>
      <c r="B844" s="160"/>
    </row>
    <row r="845" spans="1:2" x14ac:dyDescent="0.3">
      <c r="A845" s="151"/>
      <c r="B845" s="160"/>
    </row>
    <row r="846" spans="1:2" x14ac:dyDescent="0.3">
      <c r="A846" s="151"/>
      <c r="B846" s="160"/>
    </row>
    <row r="847" spans="1:2" x14ac:dyDescent="0.3">
      <c r="A847" s="151"/>
      <c r="B847" s="160"/>
    </row>
    <row r="848" spans="1:2" x14ac:dyDescent="0.3">
      <c r="A848" s="151"/>
      <c r="B848" s="160"/>
    </row>
    <row r="849" spans="1:2" x14ac:dyDescent="0.3">
      <c r="A849" s="151"/>
      <c r="B849" s="160"/>
    </row>
    <row r="850" spans="1:2" x14ac:dyDescent="0.3">
      <c r="A850" s="151"/>
      <c r="B850" s="160"/>
    </row>
    <row r="851" spans="1:2" x14ac:dyDescent="0.3">
      <c r="A851" s="151"/>
      <c r="B851" s="160"/>
    </row>
    <row r="852" spans="1:2" x14ac:dyDescent="0.3">
      <c r="A852" s="151"/>
      <c r="B852" s="160"/>
    </row>
    <row r="853" spans="1:2" x14ac:dyDescent="0.3">
      <c r="A853" s="151"/>
      <c r="B853" s="160"/>
    </row>
    <row r="854" spans="1:2" x14ac:dyDescent="0.3">
      <c r="A854" s="151"/>
      <c r="B854" s="160"/>
    </row>
    <row r="855" spans="1:2" x14ac:dyDescent="0.3">
      <c r="A855" s="151"/>
      <c r="B855" s="160"/>
    </row>
    <row r="856" spans="1:2" x14ac:dyDescent="0.3">
      <c r="A856" s="151"/>
      <c r="B856" s="160"/>
    </row>
    <row r="857" spans="1:2" x14ac:dyDescent="0.3">
      <c r="A857" s="151"/>
      <c r="B857" s="160"/>
    </row>
    <row r="858" spans="1:2" x14ac:dyDescent="0.3">
      <c r="A858" s="151"/>
      <c r="B858" s="160"/>
    </row>
    <row r="859" spans="1:2" x14ac:dyDescent="0.3">
      <c r="A859" s="151"/>
      <c r="B859" s="160"/>
    </row>
    <row r="860" spans="1:2" x14ac:dyDescent="0.3">
      <c r="A860" s="151"/>
      <c r="B860" s="160"/>
    </row>
    <row r="861" spans="1:2" x14ac:dyDescent="0.3">
      <c r="A861" s="151"/>
      <c r="B861" s="160"/>
    </row>
    <row r="862" spans="1:2" x14ac:dyDescent="0.3">
      <c r="A862" s="151"/>
      <c r="B862" s="160"/>
    </row>
    <row r="863" spans="1:2" x14ac:dyDescent="0.3">
      <c r="A863" s="151"/>
      <c r="B863" s="160"/>
    </row>
    <row r="864" spans="1:2" x14ac:dyDescent="0.3">
      <c r="A864" s="151"/>
      <c r="B864" s="160"/>
    </row>
    <row r="865" spans="1:2" x14ac:dyDescent="0.3">
      <c r="A865" s="151"/>
      <c r="B865" s="160"/>
    </row>
    <row r="866" spans="1:2" x14ac:dyDescent="0.3">
      <c r="A866" s="151"/>
      <c r="B866" s="160"/>
    </row>
    <row r="867" spans="1:2" x14ac:dyDescent="0.3">
      <c r="A867" s="151"/>
      <c r="B867" s="160"/>
    </row>
    <row r="868" spans="1:2" x14ac:dyDescent="0.3">
      <c r="A868" s="151"/>
      <c r="B868" s="160"/>
    </row>
    <row r="869" spans="1:2" x14ac:dyDescent="0.3">
      <c r="A869" s="151"/>
      <c r="B869" s="160"/>
    </row>
    <row r="870" spans="1:2" x14ac:dyDescent="0.3">
      <c r="A870" s="151"/>
      <c r="B870" s="160"/>
    </row>
    <row r="871" spans="1:2" x14ac:dyDescent="0.3">
      <c r="A871" s="151"/>
      <c r="B871" s="160"/>
    </row>
    <row r="872" spans="1:2" x14ac:dyDescent="0.3">
      <c r="A872" s="151"/>
      <c r="B872" s="160"/>
    </row>
    <row r="873" spans="1:2" x14ac:dyDescent="0.3">
      <c r="A873" s="151"/>
      <c r="B873" s="160"/>
    </row>
    <row r="874" spans="1:2" x14ac:dyDescent="0.3">
      <c r="A874" s="151"/>
      <c r="B874" s="160"/>
    </row>
    <row r="875" spans="1:2" x14ac:dyDescent="0.3">
      <c r="A875" s="151"/>
      <c r="B875" s="160"/>
    </row>
    <row r="876" spans="1:2" x14ac:dyDescent="0.3">
      <c r="A876" s="151"/>
      <c r="B876" s="160"/>
    </row>
    <row r="877" spans="1:2" x14ac:dyDescent="0.3">
      <c r="A877" s="151"/>
      <c r="B877" s="160"/>
    </row>
    <row r="878" spans="1:2" x14ac:dyDescent="0.3">
      <c r="A878" s="151"/>
      <c r="B878" s="160"/>
    </row>
    <row r="879" spans="1:2" x14ac:dyDescent="0.3">
      <c r="A879" s="151"/>
      <c r="B879" s="160"/>
    </row>
    <row r="880" spans="1:2" x14ac:dyDescent="0.3">
      <c r="A880" s="151"/>
      <c r="B880" s="160"/>
    </row>
    <row r="881" spans="1:2" x14ac:dyDescent="0.3">
      <c r="A881" s="151"/>
      <c r="B881" s="160"/>
    </row>
    <row r="882" spans="1:2" x14ac:dyDescent="0.3">
      <c r="A882" s="151"/>
      <c r="B882" s="160"/>
    </row>
    <row r="883" spans="1:2" x14ac:dyDescent="0.3">
      <c r="A883" s="151"/>
      <c r="B883" s="160"/>
    </row>
    <row r="884" spans="1:2" x14ac:dyDescent="0.3">
      <c r="A884" s="151"/>
      <c r="B884" s="160"/>
    </row>
    <row r="885" spans="1:2" x14ac:dyDescent="0.3">
      <c r="A885" s="151"/>
      <c r="B885" s="160"/>
    </row>
    <row r="886" spans="1:2" x14ac:dyDescent="0.3">
      <c r="A886" s="151"/>
      <c r="B886" s="160"/>
    </row>
    <row r="887" spans="1:2" x14ac:dyDescent="0.3">
      <c r="A887" s="151"/>
      <c r="B887" s="160"/>
    </row>
    <row r="888" spans="1:2" x14ac:dyDescent="0.3">
      <c r="A888" s="151"/>
      <c r="B888" s="160"/>
    </row>
    <row r="889" spans="1:2" x14ac:dyDescent="0.3">
      <c r="A889" s="151"/>
      <c r="B889" s="160"/>
    </row>
    <row r="890" spans="1:2" x14ac:dyDescent="0.3">
      <c r="A890" s="151"/>
      <c r="B890" s="160"/>
    </row>
    <row r="891" spans="1:2" x14ac:dyDescent="0.3">
      <c r="A891" s="151"/>
      <c r="B891" s="160"/>
    </row>
    <row r="892" spans="1:2" x14ac:dyDescent="0.3">
      <c r="A892" s="151"/>
      <c r="B892" s="160"/>
    </row>
    <row r="893" spans="1:2" x14ac:dyDescent="0.3">
      <c r="A893" s="151"/>
      <c r="B893" s="160"/>
    </row>
    <row r="894" spans="1:2" x14ac:dyDescent="0.3">
      <c r="A894" s="151"/>
      <c r="B894" s="160"/>
    </row>
    <row r="895" spans="1:2" x14ac:dyDescent="0.3">
      <c r="A895" s="151"/>
      <c r="B895" s="160"/>
    </row>
    <row r="896" spans="1:2" x14ac:dyDescent="0.3">
      <c r="A896" s="151"/>
      <c r="B896" s="160"/>
    </row>
    <row r="897" spans="1:2" x14ac:dyDescent="0.3">
      <c r="A897" s="151"/>
      <c r="B897" s="160"/>
    </row>
    <row r="898" spans="1:2" x14ac:dyDescent="0.3">
      <c r="A898" s="151"/>
      <c r="B898" s="160"/>
    </row>
    <row r="899" spans="1:2" x14ac:dyDescent="0.3">
      <c r="A899" s="151"/>
      <c r="B899" s="160"/>
    </row>
    <row r="900" spans="1:2" x14ac:dyDescent="0.3">
      <c r="A900" s="151"/>
      <c r="B900" s="160"/>
    </row>
    <row r="901" spans="1:2" x14ac:dyDescent="0.3">
      <c r="A901" s="151"/>
      <c r="B901" s="160"/>
    </row>
    <row r="902" spans="1:2" x14ac:dyDescent="0.3">
      <c r="A902" s="151"/>
      <c r="B902" s="160"/>
    </row>
    <row r="903" spans="1:2" x14ac:dyDescent="0.3">
      <c r="A903" s="151"/>
      <c r="B903" s="160"/>
    </row>
    <row r="904" spans="1:2" x14ac:dyDescent="0.3">
      <c r="A904" s="151"/>
      <c r="B904" s="160"/>
    </row>
    <row r="905" spans="1:2" x14ac:dyDescent="0.3">
      <c r="A905" s="151"/>
      <c r="B905" s="160"/>
    </row>
    <row r="906" spans="1:2" x14ac:dyDescent="0.3">
      <c r="A906" s="151"/>
      <c r="B906" s="160"/>
    </row>
    <row r="907" spans="1:2" x14ac:dyDescent="0.3">
      <c r="A907" s="151"/>
      <c r="B907" s="160"/>
    </row>
    <row r="908" spans="1:2" x14ac:dyDescent="0.3">
      <c r="A908" s="151"/>
      <c r="B908" s="160"/>
    </row>
    <row r="909" spans="1:2" x14ac:dyDescent="0.3">
      <c r="A909" s="151"/>
      <c r="B909" s="160"/>
    </row>
    <row r="910" spans="1:2" x14ac:dyDescent="0.3">
      <c r="A910" s="151"/>
      <c r="B910" s="160"/>
    </row>
    <row r="911" spans="1:2" x14ac:dyDescent="0.3">
      <c r="A911" s="151"/>
      <c r="B911" s="160"/>
    </row>
    <row r="912" spans="1:2" x14ac:dyDescent="0.3">
      <c r="A912" s="151"/>
      <c r="B912" s="160"/>
    </row>
    <row r="913" spans="1:2" x14ac:dyDescent="0.3">
      <c r="A913" s="151"/>
      <c r="B913" s="160"/>
    </row>
    <row r="914" spans="1:2" x14ac:dyDescent="0.3">
      <c r="A914" s="151"/>
      <c r="B914" s="160"/>
    </row>
    <row r="915" spans="1:2" x14ac:dyDescent="0.3">
      <c r="A915" s="151"/>
      <c r="B915" s="160"/>
    </row>
    <row r="916" spans="1:2" x14ac:dyDescent="0.3">
      <c r="A916" s="151"/>
      <c r="B916" s="160"/>
    </row>
    <row r="917" spans="1:2" x14ac:dyDescent="0.3">
      <c r="A917" s="151"/>
      <c r="B917" s="160"/>
    </row>
    <row r="918" spans="1:2" x14ac:dyDescent="0.3">
      <c r="A918" s="151"/>
      <c r="B918" s="160"/>
    </row>
    <row r="919" spans="1:2" x14ac:dyDescent="0.3">
      <c r="A919" s="151"/>
      <c r="B919" s="160"/>
    </row>
    <row r="920" spans="1:2" x14ac:dyDescent="0.3">
      <c r="A920" s="151"/>
      <c r="B920" s="160"/>
    </row>
    <row r="921" spans="1:2" x14ac:dyDescent="0.3">
      <c r="A921" s="151"/>
      <c r="B921" s="160"/>
    </row>
    <row r="922" spans="1:2" x14ac:dyDescent="0.3">
      <c r="A922" s="151"/>
      <c r="B922" s="160"/>
    </row>
    <row r="923" spans="1:2" x14ac:dyDescent="0.3">
      <c r="A923" s="151"/>
      <c r="B923" s="160"/>
    </row>
    <row r="924" spans="1:2" x14ac:dyDescent="0.3">
      <c r="A924" s="151"/>
      <c r="B924" s="160"/>
    </row>
    <row r="925" spans="1:2" x14ac:dyDescent="0.3">
      <c r="A925" s="151"/>
      <c r="B925" s="160"/>
    </row>
    <row r="926" spans="1:2" x14ac:dyDescent="0.3">
      <c r="A926" s="151"/>
      <c r="B926" s="160"/>
    </row>
    <row r="927" spans="1:2" x14ac:dyDescent="0.3">
      <c r="A927" s="151"/>
      <c r="B927" s="160"/>
    </row>
    <row r="928" spans="1:2" x14ac:dyDescent="0.3">
      <c r="A928" s="151"/>
      <c r="B928" s="160"/>
    </row>
    <row r="929" spans="1:2" x14ac:dyDescent="0.3">
      <c r="A929" s="151"/>
      <c r="B929" s="160"/>
    </row>
    <row r="930" spans="1:2" x14ac:dyDescent="0.3">
      <c r="A930" s="151"/>
      <c r="B930" s="160"/>
    </row>
    <row r="931" spans="1:2" x14ac:dyDescent="0.3">
      <c r="A931" s="151"/>
      <c r="B931" s="160"/>
    </row>
    <row r="932" spans="1:2" x14ac:dyDescent="0.3">
      <c r="A932" s="151"/>
      <c r="B932" s="160"/>
    </row>
    <row r="933" spans="1:2" x14ac:dyDescent="0.3">
      <c r="A933" s="151"/>
      <c r="B933" s="160"/>
    </row>
    <row r="934" spans="1:2" x14ac:dyDescent="0.3">
      <c r="A934" s="151"/>
      <c r="B934" s="160"/>
    </row>
    <row r="935" spans="1:2" x14ac:dyDescent="0.3">
      <c r="A935" s="151"/>
      <c r="B935" s="160"/>
    </row>
    <row r="936" spans="1:2" x14ac:dyDescent="0.3">
      <c r="A936" s="151"/>
      <c r="B936" s="160"/>
    </row>
    <row r="937" spans="1:2" x14ac:dyDescent="0.3">
      <c r="A937" s="151"/>
      <c r="B937" s="160"/>
    </row>
    <row r="938" spans="1:2" x14ac:dyDescent="0.3">
      <c r="A938" s="151"/>
      <c r="B938" s="160"/>
    </row>
    <row r="939" spans="1:2" x14ac:dyDescent="0.3">
      <c r="A939" s="151"/>
      <c r="B939" s="160"/>
    </row>
    <row r="940" spans="1:2" x14ac:dyDescent="0.3">
      <c r="A940" s="151"/>
      <c r="B940" s="160"/>
    </row>
    <row r="941" spans="1:2" x14ac:dyDescent="0.3">
      <c r="A941" s="151"/>
      <c r="B941" s="160"/>
    </row>
    <row r="942" spans="1:2" x14ac:dyDescent="0.3">
      <c r="A942" s="151"/>
      <c r="B942" s="160"/>
    </row>
    <row r="943" spans="1:2" x14ac:dyDescent="0.3">
      <c r="A943" s="151"/>
      <c r="B943" s="160"/>
    </row>
    <row r="944" spans="1:2" x14ac:dyDescent="0.3">
      <c r="A944" s="151"/>
      <c r="B944" s="160"/>
    </row>
    <row r="945" spans="1:2" x14ac:dyDescent="0.3">
      <c r="A945" s="151"/>
      <c r="B945" s="160"/>
    </row>
    <row r="946" spans="1:2" x14ac:dyDescent="0.3">
      <c r="A946" s="151"/>
      <c r="B946" s="160"/>
    </row>
    <row r="947" spans="1:2" x14ac:dyDescent="0.3">
      <c r="A947" s="151"/>
      <c r="B947" s="160"/>
    </row>
    <row r="948" spans="1:2" x14ac:dyDescent="0.3">
      <c r="A948" s="151"/>
      <c r="B948" s="160"/>
    </row>
    <row r="949" spans="1:2" x14ac:dyDescent="0.3">
      <c r="A949" s="151"/>
      <c r="B949" s="160"/>
    </row>
    <row r="950" spans="1:2" x14ac:dyDescent="0.3">
      <c r="A950" s="151"/>
      <c r="B950" s="160"/>
    </row>
    <row r="951" spans="1:2" x14ac:dyDescent="0.3">
      <c r="A951" s="151"/>
      <c r="B951" s="160"/>
    </row>
    <row r="952" spans="1:2" x14ac:dyDescent="0.3">
      <c r="A952" s="151"/>
      <c r="B952" s="160"/>
    </row>
    <row r="953" spans="1:2" x14ac:dyDescent="0.3">
      <c r="A953" s="151"/>
      <c r="B953" s="160"/>
    </row>
    <row r="954" spans="1:2" x14ac:dyDescent="0.3">
      <c r="A954" s="151"/>
      <c r="B954" s="160"/>
    </row>
    <row r="955" spans="1:2" x14ac:dyDescent="0.3">
      <c r="A955" s="151"/>
      <c r="B955" s="160"/>
    </row>
    <row r="956" spans="1:2" x14ac:dyDescent="0.3">
      <c r="A956" s="151"/>
      <c r="B956" s="160"/>
    </row>
    <row r="957" spans="1:2" x14ac:dyDescent="0.3">
      <c r="A957" s="151"/>
      <c r="B957" s="160"/>
    </row>
    <row r="958" spans="1:2" x14ac:dyDescent="0.3">
      <c r="A958" s="151"/>
      <c r="B958" s="160"/>
    </row>
    <row r="959" spans="1:2" x14ac:dyDescent="0.3">
      <c r="A959" s="151"/>
      <c r="B959" s="160"/>
    </row>
    <row r="960" spans="1:2" x14ac:dyDescent="0.3">
      <c r="A960" s="151"/>
      <c r="B960" s="160"/>
    </row>
    <row r="961" spans="1:2" x14ac:dyDescent="0.3">
      <c r="A961" s="151"/>
      <c r="B961" s="160"/>
    </row>
    <row r="962" spans="1:2" x14ac:dyDescent="0.3">
      <c r="A962" s="151"/>
      <c r="B962" s="160"/>
    </row>
    <row r="963" spans="1:2" x14ac:dyDescent="0.3">
      <c r="A963" s="151"/>
      <c r="B963" s="160"/>
    </row>
    <row r="964" spans="1:2" x14ac:dyDescent="0.3">
      <c r="A964" s="151"/>
      <c r="B964" s="160"/>
    </row>
    <row r="965" spans="1:2" x14ac:dyDescent="0.3">
      <c r="A965" s="151"/>
      <c r="B965" s="160"/>
    </row>
    <row r="966" spans="1:2" x14ac:dyDescent="0.3">
      <c r="A966" s="151"/>
      <c r="B966" s="160"/>
    </row>
    <row r="967" spans="1:2" x14ac:dyDescent="0.3">
      <c r="A967" s="151"/>
      <c r="B967" s="160"/>
    </row>
    <row r="968" spans="1:2" x14ac:dyDescent="0.3">
      <c r="A968" s="151"/>
      <c r="B968" s="160"/>
    </row>
    <row r="969" spans="1:2" x14ac:dyDescent="0.3">
      <c r="A969" s="151"/>
      <c r="B969" s="160"/>
    </row>
    <row r="970" spans="1:2" x14ac:dyDescent="0.3">
      <c r="A970" s="151"/>
      <c r="B970" s="160"/>
    </row>
    <row r="971" spans="1:2" x14ac:dyDescent="0.3">
      <c r="A971" s="151"/>
      <c r="B971" s="160"/>
    </row>
    <row r="972" spans="1:2" x14ac:dyDescent="0.3">
      <c r="A972" s="151"/>
      <c r="B972" s="160"/>
    </row>
    <row r="973" spans="1:2" x14ac:dyDescent="0.3">
      <c r="A973" s="151"/>
      <c r="B973" s="160"/>
    </row>
    <row r="974" spans="1:2" x14ac:dyDescent="0.3">
      <c r="A974" s="151"/>
      <c r="B974" s="160"/>
    </row>
    <row r="975" spans="1:2" x14ac:dyDescent="0.3">
      <c r="A975" s="151"/>
      <c r="B975" s="160"/>
    </row>
    <row r="976" spans="1:2" x14ac:dyDescent="0.3">
      <c r="A976" s="151"/>
      <c r="B976" s="160"/>
    </row>
    <row r="977" spans="1:2" x14ac:dyDescent="0.3">
      <c r="A977" s="151"/>
      <c r="B977" s="160"/>
    </row>
    <row r="978" spans="1:2" x14ac:dyDescent="0.3">
      <c r="A978" s="151"/>
      <c r="B978" s="160"/>
    </row>
    <row r="979" spans="1:2" x14ac:dyDescent="0.3">
      <c r="A979" s="151"/>
      <c r="B979" s="160"/>
    </row>
    <row r="980" spans="1:2" x14ac:dyDescent="0.3">
      <c r="A980" s="151"/>
      <c r="B980" s="160"/>
    </row>
    <row r="981" spans="1:2" x14ac:dyDescent="0.3">
      <c r="A981" s="151"/>
      <c r="B981" s="160"/>
    </row>
    <row r="982" spans="1:2" x14ac:dyDescent="0.3">
      <c r="A982" s="151"/>
      <c r="B982" s="160"/>
    </row>
    <row r="983" spans="1:2" x14ac:dyDescent="0.3">
      <c r="A983" s="151"/>
      <c r="B983" s="160"/>
    </row>
    <row r="984" spans="1:2" x14ac:dyDescent="0.3">
      <c r="A984" s="151"/>
      <c r="B984" s="160"/>
    </row>
    <row r="985" spans="1:2" x14ac:dyDescent="0.3">
      <c r="A985" s="151"/>
      <c r="B985" s="160"/>
    </row>
    <row r="986" spans="1:2" x14ac:dyDescent="0.3">
      <c r="A986" s="151"/>
      <c r="B986" s="160"/>
    </row>
    <row r="987" spans="1:2" x14ac:dyDescent="0.3">
      <c r="A987" s="151"/>
      <c r="B987" s="160"/>
    </row>
    <row r="988" spans="1:2" x14ac:dyDescent="0.3">
      <c r="A988" s="151"/>
      <c r="B988" s="160"/>
    </row>
    <row r="989" spans="1:2" x14ac:dyDescent="0.3">
      <c r="A989" s="151"/>
      <c r="B989" s="160"/>
    </row>
    <row r="990" spans="1:2" x14ac:dyDescent="0.3">
      <c r="A990" s="151"/>
      <c r="B990" s="160"/>
    </row>
    <row r="991" spans="1:2" x14ac:dyDescent="0.3">
      <c r="A991" s="151"/>
      <c r="B991" s="160"/>
    </row>
    <row r="992" spans="1:2" x14ac:dyDescent="0.3">
      <c r="A992" s="151"/>
      <c r="B992" s="160"/>
    </row>
    <row r="993" spans="1:2" x14ac:dyDescent="0.3">
      <c r="A993" s="151"/>
      <c r="B993" s="160"/>
    </row>
    <row r="994" spans="1:2" x14ac:dyDescent="0.3">
      <c r="A994" s="151"/>
      <c r="B994" s="160"/>
    </row>
    <row r="995" spans="1:2" x14ac:dyDescent="0.3">
      <c r="A995" s="151"/>
      <c r="B995" s="160"/>
    </row>
    <row r="996" spans="1:2" x14ac:dyDescent="0.3">
      <c r="A996" s="151"/>
      <c r="B996" s="160"/>
    </row>
    <row r="997" spans="1:2" x14ac:dyDescent="0.3">
      <c r="A997" s="151"/>
      <c r="B997" s="160"/>
    </row>
    <row r="998" spans="1:2" x14ac:dyDescent="0.3">
      <c r="A998" s="151"/>
      <c r="B998" s="160"/>
    </row>
    <row r="999" spans="1:2" x14ac:dyDescent="0.3">
      <c r="A999" s="151"/>
      <c r="B999" s="160"/>
    </row>
    <row r="1000" spans="1:2" x14ac:dyDescent="0.3">
      <c r="A1000" s="151"/>
      <c r="B1000" s="160"/>
    </row>
    <row r="1001" spans="1:2" x14ac:dyDescent="0.3">
      <c r="A1001" s="151"/>
      <c r="B1001" s="160"/>
    </row>
    <row r="1002" spans="1:2" x14ac:dyDescent="0.3">
      <c r="A1002" s="151"/>
      <c r="B1002" s="160"/>
    </row>
    <row r="1003" spans="1:2" x14ac:dyDescent="0.3">
      <c r="A1003" s="151"/>
      <c r="B1003" s="160"/>
    </row>
    <row r="1004" spans="1:2" x14ac:dyDescent="0.3">
      <c r="A1004" s="151"/>
      <c r="B1004" s="160"/>
    </row>
    <row r="1005" spans="1:2" x14ac:dyDescent="0.3">
      <c r="A1005" s="151"/>
      <c r="B1005" s="160"/>
    </row>
  </sheetData>
  <sheetProtection algorithmName="SHA-512" hashValue="UeL/qJyMzTm5Nt+WzCgZDpORBlbwFm2DesyLMqYtTPOVITAu5xkovYZTVps/m71oGPdXq3WBceuJcRnTuD1J1g==" saltValue="GH4U6FW05yiAYUvl5K39pg==" spinCount="100000" sheet="1" objects="1" scenarios="1"/>
  <autoFilter ref="A1:B984" xr:uid="{00000000-0009-0000-0000-000005000000}"/>
  <conditionalFormatting sqref="A1:A1048576">
    <cfRule type="duplicateValues" dxfId="7" priority="1"/>
  </conditionalFormatting>
  <printOptions horizontalCentered="1"/>
  <pageMargins left="0" right="0" top="0" bottom="0" header="0" footer="0"/>
  <pageSetup paperSize="9" scale="61" fitToHeight="0" orientation="portrait" horizontalDpi="4294967295" verticalDpi="4294967295" r:id="rId1"/>
  <headerFooter>
    <oddFooter>&amp;L&amp;"-,Negrita"&amp;9&amp;F&amp;"-,Normal"
&amp;A&amp;R&amp;9Fecha impresión: &amp;D
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FA54-28EB-4CD4-B58D-82FD2D04F666}">
  <sheetPr codeName="Hoja7"/>
  <dimension ref="A6:O16"/>
  <sheetViews>
    <sheetView showGridLines="0" showRowColHeaders="0" workbookViewId="0">
      <selection activeCell="B31" sqref="B31"/>
    </sheetView>
  </sheetViews>
  <sheetFormatPr baseColWidth="10" defaultRowHeight="14.4" x14ac:dyDescent="0.3"/>
  <cols>
    <col min="2" max="2" width="112.88671875" customWidth="1"/>
  </cols>
  <sheetData>
    <row r="6" spans="1:15" ht="21" x14ac:dyDescent="0.4">
      <c r="B6" s="187" t="s">
        <v>8493</v>
      </c>
    </row>
    <row r="8" spans="1:15" x14ac:dyDescent="0.3">
      <c r="B8" s="189"/>
    </row>
    <row r="9" spans="1:15" ht="30" customHeight="1" x14ac:dyDescent="0.3">
      <c r="A9" s="190"/>
      <c r="B9" s="273" t="s">
        <v>8494</v>
      </c>
      <c r="C9" s="191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</row>
    <row r="10" spans="1:15" x14ac:dyDescent="0.3">
      <c r="A10" s="190"/>
      <c r="B10" s="274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</row>
    <row r="11" spans="1:15" ht="15.6" customHeight="1" x14ac:dyDescent="0.3">
      <c r="A11" s="190"/>
      <c r="B11" s="274" t="s">
        <v>8495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</row>
    <row r="12" spans="1:15" x14ac:dyDescent="0.3">
      <c r="A12" s="190"/>
      <c r="B12" s="274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</row>
    <row r="13" spans="1:15" ht="30" customHeight="1" x14ac:dyDescent="0.3">
      <c r="A13" s="190"/>
      <c r="B13" s="275" t="s">
        <v>8496</v>
      </c>
      <c r="C13" s="191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</row>
    <row r="14" spans="1:15" x14ac:dyDescent="0.3">
      <c r="A14" s="190"/>
      <c r="B14" s="275"/>
      <c r="C14" s="191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</row>
    <row r="15" spans="1:15" ht="15.6" customHeight="1" x14ac:dyDescent="0.3">
      <c r="A15" s="190"/>
      <c r="B15" s="274" t="s">
        <v>8497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spans="1:15" x14ac:dyDescent="0.3">
      <c r="A16" s="190"/>
      <c r="B16" s="276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</row>
  </sheetData>
  <sheetProtection algorithmName="SHA-512" hashValue="9LgEUIbeH+J/+0ZGThntFnGayid9O1O9c7+VmGAA9oiffFT0GrQ7RKN5/wvQp/Xo4RF6xb0eODlgjcVPh50PjQ==" saltValue="u93hq0fUA1KBAe13iMoXRg==" spinCount="100000" sheet="1" objects="1" scenarios="1"/>
  <mergeCells count="4">
    <mergeCell ref="B9:B10"/>
    <mergeCell ref="B11:B12"/>
    <mergeCell ref="B13:B14"/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6" tint="0.39997558519241921"/>
  </sheetPr>
  <dimension ref="A1:AI500"/>
  <sheetViews>
    <sheetView showGridLines="0" zoomScaleNormal="100" workbookViewId="0">
      <pane xSplit="5" ySplit="2" topLeftCell="F239" activePane="bottomRight" state="frozen"/>
      <selection pane="topRight" activeCell="F1" sqref="F1"/>
      <selection pane="bottomLeft" activeCell="A3" sqref="A3"/>
      <selection pane="bottomRight" activeCell="G198" sqref="G198"/>
    </sheetView>
  </sheetViews>
  <sheetFormatPr baseColWidth="10" defaultColWidth="6" defaultRowHeight="28.8" x14ac:dyDescent="0.55000000000000004"/>
  <cols>
    <col min="1" max="1" width="4.5546875" style="194" customWidth="1"/>
    <col min="2" max="2" width="9.33203125" style="221" customWidth="1"/>
    <col min="3" max="5" width="11.77734375" style="256" customWidth="1"/>
    <col min="6" max="6" width="9.6640625" style="221" customWidth="1"/>
    <col min="7" max="7" width="9.33203125" style="221" customWidth="1"/>
    <col min="8" max="8" width="11.77734375" style="221" customWidth="1"/>
    <col min="9" max="9" width="11.88671875" style="221" customWidth="1"/>
    <col min="10" max="10" width="9.33203125" style="221" customWidth="1"/>
    <col min="11" max="11" width="25.44140625" style="221" customWidth="1"/>
    <col min="12" max="13" width="9.88671875" style="221" customWidth="1"/>
    <col min="14" max="14" width="23.21875" style="221" customWidth="1"/>
    <col min="15" max="34" width="19.88671875" style="195" customWidth="1"/>
    <col min="35" max="35" width="6" style="248"/>
    <col min="36" max="16384" width="6" style="193"/>
  </cols>
  <sheetData>
    <row r="1" spans="1:35" s="192" customFormat="1" ht="66" customHeight="1" x14ac:dyDescent="0.3">
      <c r="A1" s="196" t="s">
        <v>8473</v>
      </c>
      <c r="B1" s="205" t="s">
        <v>8266</v>
      </c>
      <c r="C1" s="205" t="s">
        <v>51</v>
      </c>
      <c r="D1" s="205" t="s">
        <v>53</v>
      </c>
      <c r="E1" s="205" t="s">
        <v>55</v>
      </c>
      <c r="F1" s="206" t="s">
        <v>57</v>
      </c>
      <c r="G1" s="205" t="s">
        <v>59</v>
      </c>
      <c r="H1" s="205" t="s">
        <v>62</v>
      </c>
      <c r="I1" s="205" t="s">
        <v>63</v>
      </c>
      <c r="J1" s="205" t="s">
        <v>64</v>
      </c>
      <c r="K1" s="205" t="s">
        <v>66</v>
      </c>
      <c r="L1" s="205" t="s">
        <v>68</v>
      </c>
      <c r="M1" s="205" t="s">
        <v>70</v>
      </c>
      <c r="N1" s="205" t="s">
        <v>72</v>
      </c>
      <c r="O1" s="197" t="s">
        <v>8475</v>
      </c>
      <c r="P1" s="197" t="s">
        <v>8476</v>
      </c>
      <c r="Q1" s="197" t="s">
        <v>8477</v>
      </c>
      <c r="R1" s="197" t="s">
        <v>8478</v>
      </c>
      <c r="S1" s="197" t="s">
        <v>8479</v>
      </c>
      <c r="T1" s="197" t="s">
        <v>8474</v>
      </c>
      <c r="U1" s="197" t="s">
        <v>8480</v>
      </c>
      <c r="V1" s="197" t="s">
        <v>8481</v>
      </c>
      <c r="W1" s="197" t="s">
        <v>8482</v>
      </c>
      <c r="X1" s="197" t="s">
        <v>8483</v>
      </c>
      <c r="Y1" s="197" t="s">
        <v>8484</v>
      </c>
      <c r="Z1" s="197" t="s">
        <v>8485</v>
      </c>
      <c r="AA1" s="197" t="s">
        <v>8509</v>
      </c>
      <c r="AB1" s="197" t="s">
        <v>8486</v>
      </c>
      <c r="AC1" s="197" t="s">
        <v>8487</v>
      </c>
      <c r="AD1" s="197" t="s">
        <v>8488</v>
      </c>
      <c r="AE1" s="197" t="s">
        <v>8489</v>
      </c>
      <c r="AF1" s="197" t="s">
        <v>8490</v>
      </c>
      <c r="AG1" s="197" t="s">
        <v>8491</v>
      </c>
      <c r="AH1" s="249" t="s">
        <v>8492</v>
      </c>
      <c r="AI1" s="247"/>
    </row>
    <row r="2" spans="1:35" s="48" customFormat="1" ht="60" customHeight="1" x14ac:dyDescent="0.3">
      <c r="A2" s="201"/>
      <c r="B2" s="208"/>
      <c r="C2" s="251"/>
      <c r="D2" s="251"/>
      <c r="E2" s="251"/>
      <c r="F2" s="209"/>
      <c r="G2" s="208"/>
      <c r="H2" s="210"/>
      <c r="I2" s="210"/>
      <c r="J2" s="211"/>
      <c r="K2" s="208"/>
      <c r="L2" s="208"/>
      <c r="M2" s="208"/>
      <c r="N2" s="208"/>
      <c r="O2" s="202" t="s">
        <v>8499</v>
      </c>
      <c r="P2" s="202" t="s">
        <v>8500</v>
      </c>
      <c r="Q2" s="202" t="s">
        <v>8501</v>
      </c>
      <c r="R2" s="202" t="s">
        <v>8500</v>
      </c>
      <c r="S2" s="202" t="s">
        <v>8500</v>
      </c>
      <c r="T2" s="202" t="s">
        <v>8501</v>
      </c>
      <c r="U2" s="202" t="s">
        <v>8502</v>
      </c>
      <c r="V2" s="202" t="s">
        <v>8500</v>
      </c>
      <c r="W2" s="202" t="s">
        <v>8500</v>
      </c>
      <c r="X2" s="202" t="s">
        <v>8500</v>
      </c>
      <c r="Y2" s="202" t="s">
        <v>8503</v>
      </c>
      <c r="Z2" s="202" t="s">
        <v>8504</v>
      </c>
      <c r="AA2" s="202" t="s">
        <v>8510</v>
      </c>
      <c r="AB2" s="202" t="s">
        <v>8505</v>
      </c>
      <c r="AC2" s="202" t="s">
        <v>8506</v>
      </c>
      <c r="AD2" s="202" t="s">
        <v>8507</v>
      </c>
      <c r="AE2" s="202" t="s">
        <v>8508</v>
      </c>
      <c r="AF2" s="202" t="s">
        <v>8508</v>
      </c>
      <c r="AG2" s="202" t="s">
        <v>8508</v>
      </c>
      <c r="AH2" s="203" t="s">
        <v>8500</v>
      </c>
      <c r="AI2" s="247"/>
    </row>
    <row r="3" spans="1:35" x14ac:dyDescent="0.55000000000000004">
      <c r="A3" s="198">
        <v>1</v>
      </c>
      <c r="B3" s="213"/>
      <c r="C3" s="252"/>
      <c r="D3" s="252"/>
      <c r="E3" s="252"/>
      <c r="F3" s="215"/>
      <c r="G3" s="216"/>
      <c r="H3" s="214"/>
      <c r="I3" s="214"/>
      <c r="J3" s="217"/>
      <c r="K3" s="218"/>
      <c r="L3" s="219"/>
      <c r="M3" s="219"/>
      <c r="N3" s="220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9"/>
    </row>
    <row r="4" spans="1:35" x14ac:dyDescent="0.55000000000000004">
      <c r="A4" s="199">
        <v>2</v>
      </c>
      <c r="B4" s="213"/>
      <c r="C4" s="252"/>
      <c r="D4" s="252"/>
      <c r="E4" s="252"/>
      <c r="F4" s="215"/>
      <c r="G4" s="216"/>
      <c r="H4" s="214"/>
      <c r="I4" s="214"/>
      <c r="J4" s="217"/>
      <c r="K4" s="218"/>
      <c r="L4" s="219"/>
      <c r="M4" s="219"/>
      <c r="N4" s="223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9"/>
    </row>
    <row r="5" spans="1:35" x14ac:dyDescent="0.55000000000000004">
      <c r="A5" s="199">
        <v>3</v>
      </c>
      <c r="B5" s="213"/>
      <c r="C5" s="252"/>
      <c r="D5" s="252"/>
      <c r="E5" s="252"/>
      <c r="F5" s="215"/>
      <c r="G5" s="216"/>
      <c r="H5" s="214"/>
      <c r="I5" s="214"/>
      <c r="J5" s="217"/>
      <c r="K5" s="218"/>
      <c r="L5" s="219"/>
      <c r="M5" s="219"/>
      <c r="N5" s="223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9"/>
    </row>
    <row r="6" spans="1:35" x14ac:dyDescent="0.55000000000000004">
      <c r="A6" s="199">
        <v>4</v>
      </c>
      <c r="B6" s="213"/>
      <c r="C6" s="252"/>
      <c r="D6" s="252"/>
      <c r="E6" s="252"/>
      <c r="F6" s="215"/>
      <c r="G6" s="216"/>
      <c r="H6" s="214"/>
      <c r="I6" s="214"/>
      <c r="J6" s="217"/>
      <c r="K6" s="218"/>
      <c r="L6" s="219"/>
      <c r="M6" s="219"/>
      <c r="N6" s="223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9"/>
    </row>
    <row r="7" spans="1:35" x14ac:dyDescent="0.55000000000000004">
      <c r="A7" s="199">
        <v>5</v>
      </c>
      <c r="B7" s="213"/>
      <c r="C7" s="252"/>
      <c r="D7" s="252"/>
      <c r="E7" s="252"/>
      <c r="F7" s="215"/>
      <c r="G7" s="216"/>
      <c r="H7" s="214"/>
      <c r="I7" s="214"/>
      <c r="J7" s="217"/>
      <c r="K7" s="218"/>
      <c r="L7" s="219"/>
      <c r="M7" s="219"/>
      <c r="N7" s="220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9"/>
    </row>
    <row r="8" spans="1:35" x14ac:dyDescent="0.55000000000000004">
      <c r="A8" s="199">
        <v>6</v>
      </c>
      <c r="B8" s="213"/>
      <c r="C8" s="252"/>
      <c r="D8" s="252"/>
      <c r="E8" s="252"/>
      <c r="F8" s="215"/>
      <c r="G8" s="216"/>
      <c r="H8" s="214"/>
      <c r="I8" s="214"/>
      <c r="J8" s="217"/>
      <c r="K8" s="218"/>
      <c r="L8" s="219"/>
      <c r="M8" s="219"/>
      <c r="N8" s="223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9"/>
    </row>
    <row r="9" spans="1:35" x14ac:dyDescent="0.55000000000000004">
      <c r="A9" s="199">
        <v>7</v>
      </c>
      <c r="B9" s="213"/>
      <c r="C9" s="252"/>
      <c r="D9" s="252"/>
      <c r="E9" s="252"/>
      <c r="F9" s="215"/>
      <c r="G9" s="216"/>
      <c r="H9" s="214"/>
      <c r="I9" s="214"/>
      <c r="J9" s="217"/>
      <c r="K9" s="218"/>
      <c r="L9" s="219"/>
      <c r="M9" s="219"/>
      <c r="N9" s="223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9"/>
    </row>
    <row r="10" spans="1:35" x14ac:dyDescent="0.55000000000000004">
      <c r="A10" s="199">
        <v>8</v>
      </c>
      <c r="B10" s="213"/>
      <c r="C10" s="253"/>
      <c r="D10" s="252"/>
      <c r="E10" s="252"/>
      <c r="F10" s="215"/>
      <c r="G10" s="216"/>
      <c r="H10" s="214"/>
      <c r="I10" s="214"/>
      <c r="J10" s="217"/>
      <c r="K10" s="218"/>
      <c r="L10" s="219"/>
      <c r="M10" s="219"/>
      <c r="N10" s="223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9"/>
    </row>
    <row r="11" spans="1:35" x14ac:dyDescent="0.55000000000000004">
      <c r="A11" s="199">
        <v>9</v>
      </c>
      <c r="B11" s="213"/>
      <c r="C11" s="252"/>
      <c r="D11" s="252"/>
      <c r="E11" s="252"/>
      <c r="F11" s="215"/>
      <c r="G11" s="216"/>
      <c r="H11" s="214"/>
      <c r="I11" s="214"/>
      <c r="J11" s="217"/>
      <c r="K11" s="218"/>
      <c r="L11" s="219"/>
      <c r="M11" s="219"/>
      <c r="N11" s="223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9"/>
    </row>
    <row r="12" spans="1:35" x14ac:dyDescent="0.55000000000000004">
      <c r="A12" s="199">
        <v>10</v>
      </c>
      <c r="B12" s="213"/>
      <c r="C12" s="252"/>
      <c r="D12" s="252"/>
      <c r="E12" s="252"/>
      <c r="F12" s="215"/>
      <c r="G12" s="216"/>
      <c r="H12" s="214"/>
      <c r="I12" s="214"/>
      <c r="J12" s="217"/>
      <c r="K12" s="218"/>
      <c r="L12" s="219"/>
      <c r="M12" s="219"/>
      <c r="N12" s="223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9"/>
    </row>
    <row r="13" spans="1:35" x14ac:dyDescent="0.55000000000000004">
      <c r="A13" s="199">
        <v>11</v>
      </c>
      <c r="B13" s="213"/>
      <c r="C13" s="252"/>
      <c r="D13" s="252"/>
      <c r="E13" s="252"/>
      <c r="F13" s="215"/>
      <c r="G13" s="216"/>
      <c r="H13" s="214"/>
      <c r="I13" s="214"/>
      <c r="J13" s="217"/>
      <c r="K13" s="218"/>
      <c r="L13" s="219"/>
      <c r="M13" s="219"/>
      <c r="N13" s="223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9"/>
    </row>
    <row r="14" spans="1:35" x14ac:dyDescent="0.55000000000000004">
      <c r="A14" s="199">
        <v>12</v>
      </c>
      <c r="B14" s="213"/>
      <c r="C14" s="252"/>
      <c r="D14" s="252"/>
      <c r="E14" s="252"/>
      <c r="F14" s="215"/>
      <c r="G14" s="216"/>
      <c r="H14" s="214"/>
      <c r="I14" s="214"/>
      <c r="J14" s="217"/>
      <c r="K14" s="218"/>
      <c r="L14" s="219"/>
      <c r="M14" s="219"/>
      <c r="N14" s="223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9"/>
    </row>
    <row r="15" spans="1:35" x14ac:dyDescent="0.55000000000000004">
      <c r="A15" s="199">
        <v>13</v>
      </c>
      <c r="B15" s="213"/>
      <c r="C15" s="252"/>
      <c r="D15" s="252"/>
      <c r="E15" s="252"/>
      <c r="F15" s="215"/>
      <c r="G15" s="216"/>
      <c r="H15" s="214"/>
      <c r="I15" s="214"/>
      <c r="J15" s="217"/>
      <c r="K15" s="218"/>
      <c r="L15" s="219"/>
      <c r="M15" s="219"/>
      <c r="N15" s="223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9"/>
    </row>
    <row r="16" spans="1:35" x14ac:dyDescent="0.55000000000000004">
      <c r="A16" s="199">
        <v>14</v>
      </c>
      <c r="B16" s="213"/>
      <c r="C16" s="252"/>
      <c r="D16" s="252"/>
      <c r="E16" s="252"/>
      <c r="F16" s="215"/>
      <c r="G16" s="216"/>
      <c r="H16" s="214"/>
      <c r="I16" s="214"/>
      <c r="J16" s="217"/>
      <c r="K16" s="218"/>
      <c r="L16" s="219"/>
      <c r="M16" s="219"/>
      <c r="N16" s="223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9"/>
    </row>
    <row r="17" spans="1:34" x14ac:dyDescent="0.55000000000000004">
      <c r="A17" s="199">
        <v>15</v>
      </c>
      <c r="B17" s="213"/>
      <c r="C17" s="252"/>
      <c r="D17" s="252"/>
      <c r="E17" s="252"/>
      <c r="F17" s="215"/>
      <c r="G17" s="216"/>
      <c r="H17" s="214"/>
      <c r="I17" s="214"/>
      <c r="J17" s="217"/>
      <c r="K17" s="218"/>
      <c r="L17" s="219"/>
      <c r="M17" s="219"/>
      <c r="N17" s="223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9"/>
    </row>
    <row r="18" spans="1:34" x14ac:dyDescent="0.55000000000000004">
      <c r="A18" s="199">
        <v>16</v>
      </c>
      <c r="B18" s="213"/>
      <c r="C18" s="252"/>
      <c r="D18" s="252"/>
      <c r="E18" s="252"/>
      <c r="F18" s="215"/>
      <c r="G18" s="216"/>
      <c r="H18" s="214"/>
      <c r="I18" s="214"/>
      <c r="J18" s="217"/>
      <c r="K18" s="218"/>
      <c r="L18" s="219"/>
      <c r="M18" s="219"/>
      <c r="N18" s="223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9"/>
    </row>
    <row r="19" spans="1:34" x14ac:dyDescent="0.55000000000000004">
      <c r="A19" s="199">
        <v>17</v>
      </c>
      <c r="B19" s="213"/>
      <c r="C19" s="252"/>
      <c r="D19" s="252"/>
      <c r="E19" s="252"/>
      <c r="F19" s="215"/>
      <c r="G19" s="216"/>
      <c r="H19" s="214"/>
      <c r="I19" s="214"/>
      <c r="J19" s="217"/>
      <c r="K19" s="218"/>
      <c r="L19" s="219"/>
      <c r="M19" s="219"/>
      <c r="N19" s="223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9"/>
    </row>
    <row r="20" spans="1:34" x14ac:dyDescent="0.55000000000000004">
      <c r="A20" s="199">
        <v>18</v>
      </c>
      <c r="B20" s="213"/>
      <c r="C20" s="252"/>
      <c r="D20" s="252"/>
      <c r="E20" s="252"/>
      <c r="F20" s="215"/>
      <c r="G20" s="216"/>
      <c r="H20" s="214"/>
      <c r="I20" s="214"/>
      <c r="J20" s="217"/>
      <c r="K20" s="218"/>
      <c r="L20" s="219"/>
      <c r="M20" s="219"/>
      <c r="N20" s="223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9"/>
    </row>
    <row r="21" spans="1:34" x14ac:dyDescent="0.55000000000000004">
      <c r="A21" s="199">
        <v>19</v>
      </c>
      <c r="B21" s="213"/>
      <c r="C21" s="252"/>
      <c r="D21" s="252"/>
      <c r="E21" s="252"/>
      <c r="F21" s="215"/>
      <c r="G21" s="216"/>
      <c r="H21" s="214"/>
      <c r="I21" s="214"/>
      <c r="J21" s="217"/>
      <c r="K21" s="218"/>
      <c r="L21" s="219"/>
      <c r="M21" s="219"/>
      <c r="N21" s="223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9"/>
    </row>
    <row r="22" spans="1:34" x14ac:dyDescent="0.55000000000000004">
      <c r="A22" s="199">
        <v>20</v>
      </c>
      <c r="B22" s="213"/>
      <c r="C22" s="252"/>
      <c r="D22" s="252"/>
      <c r="E22" s="252"/>
      <c r="F22" s="215"/>
      <c r="G22" s="216"/>
      <c r="H22" s="214"/>
      <c r="I22" s="214"/>
      <c r="J22" s="217"/>
      <c r="K22" s="218"/>
      <c r="L22" s="219"/>
      <c r="M22" s="219"/>
      <c r="N22" s="223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9"/>
    </row>
    <row r="23" spans="1:34" x14ac:dyDescent="0.55000000000000004">
      <c r="A23" s="199">
        <v>21</v>
      </c>
      <c r="B23" s="213"/>
      <c r="C23" s="252"/>
      <c r="D23" s="252"/>
      <c r="E23" s="252"/>
      <c r="F23" s="215"/>
      <c r="G23" s="216"/>
      <c r="H23" s="214"/>
      <c r="I23" s="214"/>
      <c r="J23" s="217"/>
      <c r="K23" s="218"/>
      <c r="L23" s="219"/>
      <c r="M23" s="219"/>
      <c r="N23" s="223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9"/>
    </row>
    <row r="24" spans="1:34" x14ac:dyDescent="0.55000000000000004">
      <c r="A24" s="199">
        <v>22</v>
      </c>
      <c r="B24" s="213"/>
      <c r="C24" s="252"/>
      <c r="D24" s="252"/>
      <c r="E24" s="252"/>
      <c r="F24" s="215"/>
      <c r="G24" s="216"/>
      <c r="H24" s="214"/>
      <c r="I24" s="214"/>
      <c r="J24" s="217"/>
      <c r="K24" s="218"/>
      <c r="L24" s="219"/>
      <c r="M24" s="219"/>
      <c r="N24" s="223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9"/>
    </row>
    <row r="25" spans="1:34" x14ac:dyDescent="0.55000000000000004">
      <c r="A25" s="199">
        <v>23</v>
      </c>
      <c r="B25" s="213"/>
      <c r="C25" s="252"/>
      <c r="D25" s="252"/>
      <c r="E25" s="252"/>
      <c r="F25" s="215"/>
      <c r="G25" s="216"/>
      <c r="H25" s="214"/>
      <c r="I25" s="214"/>
      <c r="J25" s="217"/>
      <c r="K25" s="218"/>
      <c r="L25" s="219"/>
      <c r="M25" s="219"/>
      <c r="N25" s="223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9"/>
    </row>
    <row r="26" spans="1:34" x14ac:dyDescent="0.55000000000000004">
      <c r="A26" s="199">
        <v>24</v>
      </c>
      <c r="B26" s="213"/>
      <c r="C26" s="252"/>
      <c r="D26" s="252"/>
      <c r="E26" s="252"/>
      <c r="F26" s="215"/>
      <c r="G26" s="216"/>
      <c r="H26" s="214"/>
      <c r="I26" s="214"/>
      <c r="J26" s="217"/>
      <c r="K26" s="218"/>
      <c r="L26" s="219"/>
      <c r="M26" s="219"/>
      <c r="N26" s="223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9"/>
    </row>
    <row r="27" spans="1:34" x14ac:dyDescent="0.55000000000000004">
      <c r="A27" s="199">
        <v>25</v>
      </c>
      <c r="B27" s="213"/>
      <c r="C27" s="252"/>
      <c r="D27" s="252"/>
      <c r="E27" s="252"/>
      <c r="F27" s="215"/>
      <c r="G27" s="216"/>
      <c r="H27" s="214"/>
      <c r="I27" s="214"/>
      <c r="J27" s="217"/>
      <c r="K27" s="218"/>
      <c r="L27" s="219"/>
      <c r="M27" s="219"/>
      <c r="N27" s="223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9"/>
    </row>
    <row r="28" spans="1:34" x14ac:dyDescent="0.55000000000000004">
      <c r="A28" s="199">
        <v>26</v>
      </c>
      <c r="B28" s="213"/>
      <c r="C28" s="252"/>
      <c r="D28" s="252"/>
      <c r="E28" s="252"/>
      <c r="F28" s="215"/>
      <c r="G28" s="216"/>
      <c r="H28" s="214"/>
      <c r="I28" s="214"/>
      <c r="J28" s="217"/>
      <c r="K28" s="218"/>
      <c r="L28" s="219"/>
      <c r="M28" s="219"/>
      <c r="N28" s="223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9"/>
    </row>
    <row r="29" spans="1:34" x14ac:dyDescent="0.55000000000000004">
      <c r="A29" s="199">
        <v>27</v>
      </c>
      <c r="B29" s="213"/>
      <c r="C29" s="252"/>
      <c r="D29" s="252"/>
      <c r="E29" s="252"/>
      <c r="F29" s="215"/>
      <c r="G29" s="216"/>
      <c r="H29" s="214"/>
      <c r="I29" s="214"/>
      <c r="J29" s="217"/>
      <c r="K29" s="218"/>
      <c r="L29" s="219"/>
      <c r="M29" s="219"/>
      <c r="N29" s="223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9"/>
    </row>
    <row r="30" spans="1:34" x14ac:dyDescent="0.55000000000000004">
      <c r="A30" s="199">
        <v>28</v>
      </c>
      <c r="B30" s="213"/>
      <c r="C30" s="252"/>
      <c r="D30" s="252"/>
      <c r="E30" s="252"/>
      <c r="F30" s="215"/>
      <c r="G30" s="216"/>
      <c r="H30" s="214"/>
      <c r="I30" s="214"/>
      <c r="J30" s="217"/>
      <c r="K30" s="218"/>
      <c r="L30" s="219"/>
      <c r="M30" s="219"/>
      <c r="N30" s="223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9"/>
    </row>
    <row r="31" spans="1:34" x14ac:dyDescent="0.55000000000000004">
      <c r="A31" s="199">
        <v>29</v>
      </c>
      <c r="B31" s="224"/>
      <c r="C31" s="254"/>
      <c r="D31" s="254"/>
      <c r="E31" s="254"/>
      <c r="F31" s="225"/>
      <c r="G31" s="225"/>
      <c r="H31" s="225"/>
      <c r="I31" s="225"/>
      <c r="J31" s="225"/>
      <c r="K31" s="226"/>
      <c r="L31" s="225"/>
      <c r="M31" s="225"/>
      <c r="N31" s="227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9"/>
    </row>
    <row r="32" spans="1:34" x14ac:dyDescent="0.55000000000000004">
      <c r="A32" s="199">
        <v>30</v>
      </c>
      <c r="B32" s="213"/>
      <c r="C32" s="252"/>
      <c r="D32" s="252"/>
      <c r="E32" s="252"/>
      <c r="F32" s="215"/>
      <c r="G32" s="216"/>
      <c r="H32" s="214"/>
      <c r="I32" s="214"/>
      <c r="J32" s="217"/>
      <c r="K32" s="218"/>
      <c r="L32" s="219"/>
      <c r="M32" s="219"/>
      <c r="N32" s="223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9"/>
    </row>
    <row r="33" spans="1:34" x14ac:dyDescent="0.55000000000000004">
      <c r="A33" s="199">
        <v>31</v>
      </c>
      <c r="B33" s="224"/>
      <c r="C33" s="254"/>
      <c r="D33" s="254"/>
      <c r="E33" s="254"/>
      <c r="F33" s="225"/>
      <c r="G33" s="225"/>
      <c r="H33" s="225"/>
      <c r="I33" s="225"/>
      <c r="J33" s="225"/>
      <c r="K33" s="226"/>
      <c r="L33" s="225"/>
      <c r="M33" s="225"/>
      <c r="N33" s="227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9"/>
    </row>
    <row r="34" spans="1:34" x14ac:dyDescent="0.55000000000000004">
      <c r="A34" s="199">
        <v>32</v>
      </c>
      <c r="B34" s="213"/>
      <c r="C34" s="252"/>
      <c r="D34" s="252"/>
      <c r="E34" s="252"/>
      <c r="F34" s="215"/>
      <c r="G34" s="216"/>
      <c r="H34" s="214"/>
      <c r="I34" s="214"/>
      <c r="J34" s="217"/>
      <c r="K34" s="218"/>
      <c r="L34" s="219"/>
      <c r="M34" s="219"/>
      <c r="N34" s="223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9"/>
    </row>
    <row r="35" spans="1:34" x14ac:dyDescent="0.55000000000000004">
      <c r="A35" s="199">
        <v>33</v>
      </c>
      <c r="B35" s="224"/>
      <c r="C35" s="254"/>
      <c r="D35" s="254"/>
      <c r="E35" s="254"/>
      <c r="F35" s="225"/>
      <c r="G35" s="225"/>
      <c r="H35" s="225"/>
      <c r="I35" s="225"/>
      <c r="J35" s="225"/>
      <c r="K35" s="226"/>
      <c r="L35" s="225"/>
      <c r="M35" s="225"/>
      <c r="N35" s="227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9"/>
    </row>
    <row r="36" spans="1:34" x14ac:dyDescent="0.55000000000000004">
      <c r="A36" s="199">
        <v>34</v>
      </c>
      <c r="B36" s="213"/>
      <c r="C36" s="252"/>
      <c r="D36" s="252"/>
      <c r="E36" s="252"/>
      <c r="F36" s="215"/>
      <c r="G36" s="216"/>
      <c r="H36" s="214"/>
      <c r="I36" s="214"/>
      <c r="J36" s="217"/>
      <c r="K36" s="218"/>
      <c r="L36" s="219"/>
      <c r="M36" s="219"/>
      <c r="N36" s="223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9"/>
    </row>
    <row r="37" spans="1:34" x14ac:dyDescent="0.55000000000000004">
      <c r="A37" s="199">
        <v>35</v>
      </c>
      <c r="B37" s="224"/>
      <c r="C37" s="254"/>
      <c r="D37" s="254"/>
      <c r="E37" s="254"/>
      <c r="F37" s="225"/>
      <c r="G37" s="225"/>
      <c r="H37" s="225"/>
      <c r="I37" s="225"/>
      <c r="J37" s="225"/>
      <c r="K37" s="226"/>
      <c r="L37" s="225"/>
      <c r="M37" s="225"/>
      <c r="N37" s="227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9"/>
    </row>
    <row r="38" spans="1:34" x14ac:dyDescent="0.55000000000000004">
      <c r="A38" s="199">
        <v>36</v>
      </c>
      <c r="B38" s="213"/>
      <c r="C38" s="252"/>
      <c r="D38" s="252"/>
      <c r="E38" s="252"/>
      <c r="F38" s="215"/>
      <c r="G38" s="216"/>
      <c r="H38" s="214"/>
      <c r="I38" s="214"/>
      <c r="J38" s="217"/>
      <c r="K38" s="218"/>
      <c r="L38" s="219"/>
      <c r="M38" s="219"/>
      <c r="N38" s="223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9"/>
    </row>
    <row r="39" spans="1:34" x14ac:dyDescent="0.55000000000000004">
      <c r="A39" s="199">
        <v>37</v>
      </c>
      <c r="B39" s="224"/>
      <c r="C39" s="254"/>
      <c r="D39" s="254"/>
      <c r="E39" s="254"/>
      <c r="F39" s="225"/>
      <c r="G39" s="225"/>
      <c r="H39" s="225"/>
      <c r="I39" s="225"/>
      <c r="J39" s="225"/>
      <c r="K39" s="226"/>
      <c r="L39" s="225"/>
      <c r="M39" s="225"/>
      <c r="N39" s="227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9"/>
    </row>
    <row r="40" spans="1:34" x14ac:dyDescent="0.55000000000000004">
      <c r="A40" s="199">
        <v>38</v>
      </c>
      <c r="B40" s="213"/>
      <c r="C40" s="252"/>
      <c r="D40" s="252"/>
      <c r="E40" s="252"/>
      <c r="F40" s="215"/>
      <c r="G40" s="216"/>
      <c r="H40" s="214"/>
      <c r="I40" s="214"/>
      <c r="J40" s="217"/>
      <c r="K40" s="218"/>
      <c r="L40" s="219"/>
      <c r="M40" s="219"/>
      <c r="N40" s="223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9"/>
    </row>
    <row r="41" spans="1:34" x14ac:dyDescent="0.55000000000000004">
      <c r="A41" s="199">
        <v>39</v>
      </c>
      <c r="B41" s="224"/>
      <c r="C41" s="254"/>
      <c r="D41" s="254"/>
      <c r="E41" s="254"/>
      <c r="F41" s="225"/>
      <c r="G41" s="225"/>
      <c r="H41" s="225"/>
      <c r="I41" s="225"/>
      <c r="J41" s="225"/>
      <c r="K41" s="226"/>
      <c r="L41" s="225"/>
      <c r="M41" s="225"/>
      <c r="N41" s="227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9"/>
    </row>
    <row r="42" spans="1:34" x14ac:dyDescent="0.55000000000000004">
      <c r="A42" s="199">
        <v>40</v>
      </c>
      <c r="B42" s="213"/>
      <c r="C42" s="252"/>
      <c r="D42" s="252"/>
      <c r="E42" s="252"/>
      <c r="F42" s="215"/>
      <c r="G42" s="216"/>
      <c r="H42" s="214"/>
      <c r="I42" s="214"/>
      <c r="J42" s="217"/>
      <c r="K42" s="218"/>
      <c r="L42" s="219"/>
      <c r="M42" s="219"/>
      <c r="N42" s="223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9"/>
    </row>
    <row r="43" spans="1:34" x14ac:dyDescent="0.55000000000000004">
      <c r="A43" s="199">
        <v>41</v>
      </c>
      <c r="B43" s="224"/>
      <c r="C43" s="254"/>
      <c r="D43" s="254"/>
      <c r="E43" s="254"/>
      <c r="F43" s="225"/>
      <c r="G43" s="225"/>
      <c r="H43" s="225"/>
      <c r="I43" s="225"/>
      <c r="J43" s="225"/>
      <c r="K43" s="226"/>
      <c r="L43" s="225"/>
      <c r="M43" s="225"/>
      <c r="N43" s="227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9"/>
    </row>
    <row r="44" spans="1:34" x14ac:dyDescent="0.55000000000000004">
      <c r="A44" s="199">
        <v>42</v>
      </c>
      <c r="B44" s="213"/>
      <c r="C44" s="252"/>
      <c r="D44" s="252"/>
      <c r="E44" s="252"/>
      <c r="F44" s="215"/>
      <c r="G44" s="216"/>
      <c r="H44" s="214"/>
      <c r="I44" s="214"/>
      <c r="J44" s="217"/>
      <c r="K44" s="218"/>
      <c r="L44" s="219"/>
      <c r="M44" s="219"/>
      <c r="N44" s="223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9"/>
    </row>
    <row r="45" spans="1:34" x14ac:dyDescent="0.55000000000000004">
      <c r="A45" s="199">
        <v>43</v>
      </c>
      <c r="B45" s="224"/>
      <c r="C45" s="254"/>
      <c r="D45" s="254"/>
      <c r="E45" s="254"/>
      <c r="F45" s="225"/>
      <c r="G45" s="225"/>
      <c r="H45" s="225"/>
      <c r="I45" s="225"/>
      <c r="J45" s="225"/>
      <c r="K45" s="226"/>
      <c r="L45" s="225"/>
      <c r="M45" s="225"/>
      <c r="N45" s="227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9"/>
    </row>
    <row r="46" spans="1:34" x14ac:dyDescent="0.55000000000000004">
      <c r="A46" s="199">
        <v>44</v>
      </c>
      <c r="B46" s="213"/>
      <c r="C46" s="252"/>
      <c r="D46" s="252"/>
      <c r="E46" s="252"/>
      <c r="F46" s="215"/>
      <c r="G46" s="216"/>
      <c r="H46" s="214"/>
      <c r="I46" s="214"/>
      <c r="J46" s="217"/>
      <c r="K46" s="218"/>
      <c r="L46" s="219"/>
      <c r="M46" s="219"/>
      <c r="N46" s="223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9"/>
    </row>
    <row r="47" spans="1:34" x14ac:dyDescent="0.55000000000000004">
      <c r="A47" s="199">
        <v>45</v>
      </c>
      <c r="B47" s="224"/>
      <c r="C47" s="254"/>
      <c r="D47" s="254"/>
      <c r="E47" s="254"/>
      <c r="F47" s="225"/>
      <c r="G47" s="225"/>
      <c r="H47" s="225"/>
      <c r="I47" s="225"/>
      <c r="J47" s="225"/>
      <c r="K47" s="226"/>
      <c r="L47" s="225"/>
      <c r="M47" s="225"/>
      <c r="N47" s="227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9"/>
    </row>
    <row r="48" spans="1:34" x14ac:dyDescent="0.55000000000000004">
      <c r="A48" s="199">
        <v>46</v>
      </c>
      <c r="B48" s="213"/>
      <c r="C48" s="252"/>
      <c r="D48" s="252"/>
      <c r="E48" s="252"/>
      <c r="F48" s="215"/>
      <c r="G48" s="216"/>
      <c r="H48" s="214"/>
      <c r="I48" s="214"/>
      <c r="J48" s="217"/>
      <c r="K48" s="218"/>
      <c r="L48" s="219"/>
      <c r="M48" s="219"/>
      <c r="N48" s="223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9"/>
    </row>
    <row r="49" spans="1:34" x14ac:dyDescent="0.55000000000000004">
      <c r="A49" s="199">
        <v>47</v>
      </c>
      <c r="B49" s="224"/>
      <c r="C49" s="254"/>
      <c r="D49" s="254"/>
      <c r="E49" s="254"/>
      <c r="F49" s="225"/>
      <c r="G49" s="225"/>
      <c r="H49" s="225"/>
      <c r="I49" s="225"/>
      <c r="J49" s="225"/>
      <c r="K49" s="226"/>
      <c r="L49" s="225"/>
      <c r="M49" s="225"/>
      <c r="N49" s="227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9"/>
    </row>
    <row r="50" spans="1:34" x14ac:dyDescent="0.55000000000000004">
      <c r="A50" s="199">
        <v>48</v>
      </c>
      <c r="B50" s="213"/>
      <c r="C50" s="252"/>
      <c r="D50" s="252"/>
      <c r="E50" s="252"/>
      <c r="F50" s="215"/>
      <c r="G50" s="216"/>
      <c r="H50" s="214"/>
      <c r="I50" s="214"/>
      <c r="J50" s="217"/>
      <c r="K50" s="218"/>
      <c r="L50" s="219"/>
      <c r="M50" s="219"/>
      <c r="N50" s="223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9"/>
    </row>
    <row r="51" spans="1:34" x14ac:dyDescent="0.55000000000000004">
      <c r="A51" s="199">
        <v>49</v>
      </c>
      <c r="B51" s="224"/>
      <c r="C51" s="254"/>
      <c r="D51" s="254"/>
      <c r="E51" s="254"/>
      <c r="F51" s="225"/>
      <c r="G51" s="225"/>
      <c r="H51" s="225"/>
      <c r="I51" s="225"/>
      <c r="J51" s="225"/>
      <c r="K51" s="226"/>
      <c r="L51" s="225"/>
      <c r="M51" s="225"/>
      <c r="N51" s="227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9"/>
    </row>
    <row r="52" spans="1:34" x14ac:dyDescent="0.55000000000000004">
      <c r="A52" s="199">
        <v>50</v>
      </c>
      <c r="B52" s="213"/>
      <c r="C52" s="252"/>
      <c r="D52" s="252"/>
      <c r="E52" s="252"/>
      <c r="F52" s="215"/>
      <c r="G52" s="216"/>
      <c r="H52" s="214"/>
      <c r="I52" s="214"/>
      <c r="J52" s="217"/>
      <c r="K52" s="218"/>
      <c r="L52" s="219"/>
      <c r="M52" s="219"/>
      <c r="N52" s="223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9"/>
    </row>
    <row r="53" spans="1:34" x14ac:dyDescent="0.55000000000000004">
      <c r="A53" s="199">
        <v>51</v>
      </c>
      <c r="B53" s="224"/>
      <c r="C53" s="254"/>
      <c r="D53" s="254"/>
      <c r="E53" s="254"/>
      <c r="F53" s="225"/>
      <c r="G53" s="225"/>
      <c r="H53" s="225"/>
      <c r="I53" s="225"/>
      <c r="J53" s="225"/>
      <c r="K53" s="226"/>
      <c r="L53" s="225"/>
      <c r="M53" s="225"/>
      <c r="N53" s="227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9"/>
    </row>
    <row r="54" spans="1:34" x14ac:dyDescent="0.55000000000000004">
      <c r="A54" s="199">
        <v>52</v>
      </c>
      <c r="B54" s="213"/>
      <c r="C54" s="252"/>
      <c r="D54" s="252"/>
      <c r="E54" s="252"/>
      <c r="F54" s="215"/>
      <c r="G54" s="216"/>
      <c r="H54" s="214"/>
      <c r="I54" s="214"/>
      <c r="J54" s="217"/>
      <c r="K54" s="218"/>
      <c r="L54" s="219"/>
      <c r="M54" s="219"/>
      <c r="N54" s="223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9"/>
    </row>
    <row r="55" spans="1:34" x14ac:dyDescent="0.55000000000000004">
      <c r="A55" s="199">
        <v>53</v>
      </c>
      <c r="B55" s="224"/>
      <c r="C55" s="254"/>
      <c r="D55" s="254"/>
      <c r="E55" s="254"/>
      <c r="F55" s="225"/>
      <c r="G55" s="225"/>
      <c r="H55" s="225"/>
      <c r="I55" s="225"/>
      <c r="J55" s="225"/>
      <c r="K55" s="226"/>
      <c r="L55" s="225"/>
      <c r="M55" s="225"/>
      <c r="N55" s="227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9"/>
    </row>
    <row r="56" spans="1:34" x14ac:dyDescent="0.55000000000000004">
      <c r="A56" s="199">
        <v>54</v>
      </c>
      <c r="B56" s="213"/>
      <c r="C56" s="252"/>
      <c r="D56" s="252"/>
      <c r="E56" s="252"/>
      <c r="F56" s="215"/>
      <c r="G56" s="216"/>
      <c r="H56" s="214"/>
      <c r="I56" s="214"/>
      <c r="J56" s="217"/>
      <c r="K56" s="218"/>
      <c r="L56" s="219"/>
      <c r="M56" s="219"/>
      <c r="N56" s="223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9"/>
    </row>
    <row r="57" spans="1:34" x14ac:dyDescent="0.55000000000000004">
      <c r="A57" s="199">
        <v>55</v>
      </c>
      <c r="B57" s="224"/>
      <c r="C57" s="254"/>
      <c r="D57" s="254"/>
      <c r="E57" s="254"/>
      <c r="F57" s="225"/>
      <c r="G57" s="225"/>
      <c r="H57" s="225"/>
      <c r="I57" s="225"/>
      <c r="J57" s="225"/>
      <c r="K57" s="226"/>
      <c r="L57" s="225"/>
      <c r="M57" s="225"/>
      <c r="N57" s="227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9"/>
    </row>
    <row r="58" spans="1:34" x14ac:dyDescent="0.55000000000000004">
      <c r="A58" s="199">
        <v>56</v>
      </c>
      <c r="B58" s="213"/>
      <c r="C58" s="252"/>
      <c r="D58" s="252"/>
      <c r="E58" s="252"/>
      <c r="F58" s="215"/>
      <c r="G58" s="216"/>
      <c r="H58" s="214"/>
      <c r="I58" s="214"/>
      <c r="J58" s="217"/>
      <c r="K58" s="218"/>
      <c r="L58" s="219"/>
      <c r="M58" s="219"/>
      <c r="N58" s="223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9"/>
    </row>
    <row r="59" spans="1:34" x14ac:dyDescent="0.55000000000000004">
      <c r="A59" s="199">
        <v>57</v>
      </c>
      <c r="B59" s="224"/>
      <c r="C59" s="254"/>
      <c r="D59" s="254"/>
      <c r="E59" s="254"/>
      <c r="F59" s="225"/>
      <c r="G59" s="225"/>
      <c r="H59" s="225"/>
      <c r="I59" s="225"/>
      <c r="J59" s="225"/>
      <c r="K59" s="226"/>
      <c r="L59" s="225"/>
      <c r="M59" s="225"/>
      <c r="N59" s="227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9"/>
    </row>
    <row r="60" spans="1:34" x14ac:dyDescent="0.55000000000000004">
      <c r="A60" s="199">
        <v>58</v>
      </c>
      <c r="B60" s="213"/>
      <c r="C60" s="252"/>
      <c r="D60" s="252"/>
      <c r="E60" s="252"/>
      <c r="F60" s="215"/>
      <c r="G60" s="216"/>
      <c r="H60" s="214"/>
      <c r="I60" s="214"/>
      <c r="J60" s="217"/>
      <c r="K60" s="218"/>
      <c r="L60" s="219"/>
      <c r="M60" s="219"/>
      <c r="N60" s="223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9"/>
    </row>
    <row r="61" spans="1:34" x14ac:dyDescent="0.55000000000000004">
      <c r="A61" s="199">
        <v>59</v>
      </c>
      <c r="B61" s="224"/>
      <c r="C61" s="254"/>
      <c r="D61" s="254"/>
      <c r="E61" s="254"/>
      <c r="F61" s="225"/>
      <c r="G61" s="225"/>
      <c r="H61" s="225"/>
      <c r="I61" s="225"/>
      <c r="J61" s="225"/>
      <c r="K61" s="226"/>
      <c r="L61" s="225"/>
      <c r="M61" s="225"/>
      <c r="N61" s="227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9"/>
    </row>
    <row r="62" spans="1:34" x14ac:dyDescent="0.55000000000000004">
      <c r="A62" s="199">
        <v>60</v>
      </c>
      <c r="B62" s="213"/>
      <c r="C62" s="252"/>
      <c r="D62" s="252"/>
      <c r="E62" s="252"/>
      <c r="F62" s="215"/>
      <c r="G62" s="216"/>
      <c r="H62" s="214"/>
      <c r="I62" s="214"/>
      <c r="J62" s="217"/>
      <c r="K62" s="218"/>
      <c r="L62" s="219"/>
      <c r="M62" s="219"/>
      <c r="N62" s="223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9"/>
    </row>
    <row r="63" spans="1:34" x14ac:dyDescent="0.55000000000000004">
      <c r="A63" s="199">
        <v>61</v>
      </c>
      <c r="B63" s="224"/>
      <c r="C63" s="254"/>
      <c r="D63" s="254"/>
      <c r="E63" s="254"/>
      <c r="F63" s="225"/>
      <c r="G63" s="225"/>
      <c r="H63" s="225"/>
      <c r="I63" s="225"/>
      <c r="J63" s="225"/>
      <c r="K63" s="226"/>
      <c r="L63" s="225"/>
      <c r="M63" s="225"/>
      <c r="N63" s="227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9"/>
    </row>
    <row r="64" spans="1:34" x14ac:dyDescent="0.55000000000000004">
      <c r="A64" s="199">
        <v>62</v>
      </c>
      <c r="B64" s="213"/>
      <c r="C64" s="252"/>
      <c r="D64" s="252"/>
      <c r="E64" s="252"/>
      <c r="F64" s="215"/>
      <c r="G64" s="216"/>
      <c r="H64" s="214"/>
      <c r="I64" s="214"/>
      <c r="J64" s="217"/>
      <c r="K64" s="218"/>
      <c r="L64" s="219"/>
      <c r="M64" s="219"/>
      <c r="N64" s="223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9"/>
    </row>
    <row r="65" spans="1:34" x14ac:dyDescent="0.55000000000000004">
      <c r="A65" s="199">
        <v>63</v>
      </c>
      <c r="B65" s="224"/>
      <c r="C65" s="254"/>
      <c r="D65" s="254"/>
      <c r="E65" s="254"/>
      <c r="F65" s="225"/>
      <c r="G65" s="225"/>
      <c r="H65" s="225"/>
      <c r="I65" s="225"/>
      <c r="J65" s="225"/>
      <c r="K65" s="226"/>
      <c r="L65" s="225"/>
      <c r="M65" s="225"/>
      <c r="N65" s="227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9"/>
    </row>
    <row r="66" spans="1:34" x14ac:dyDescent="0.55000000000000004">
      <c r="A66" s="199">
        <v>64</v>
      </c>
      <c r="B66" s="213"/>
      <c r="C66" s="252"/>
      <c r="D66" s="252"/>
      <c r="E66" s="252"/>
      <c r="F66" s="215"/>
      <c r="G66" s="216"/>
      <c r="H66" s="214"/>
      <c r="I66" s="214"/>
      <c r="J66" s="217"/>
      <c r="K66" s="218"/>
      <c r="L66" s="219"/>
      <c r="M66" s="219"/>
      <c r="N66" s="223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9"/>
    </row>
    <row r="67" spans="1:34" x14ac:dyDescent="0.55000000000000004">
      <c r="A67" s="199">
        <v>65</v>
      </c>
      <c r="B67" s="224"/>
      <c r="C67" s="254"/>
      <c r="D67" s="254"/>
      <c r="E67" s="254"/>
      <c r="F67" s="225"/>
      <c r="G67" s="225"/>
      <c r="H67" s="225"/>
      <c r="I67" s="225"/>
      <c r="J67" s="225"/>
      <c r="K67" s="226"/>
      <c r="L67" s="225"/>
      <c r="M67" s="225"/>
      <c r="N67" s="227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9"/>
    </row>
    <row r="68" spans="1:34" x14ac:dyDescent="0.55000000000000004">
      <c r="A68" s="199">
        <v>66</v>
      </c>
      <c r="B68" s="213"/>
      <c r="C68" s="252"/>
      <c r="D68" s="252"/>
      <c r="E68" s="252"/>
      <c r="F68" s="215"/>
      <c r="G68" s="216"/>
      <c r="H68" s="214"/>
      <c r="I68" s="214"/>
      <c r="J68" s="217"/>
      <c r="K68" s="218"/>
      <c r="L68" s="219"/>
      <c r="M68" s="219"/>
      <c r="N68" s="223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9"/>
    </row>
    <row r="69" spans="1:34" x14ac:dyDescent="0.55000000000000004">
      <c r="A69" s="199">
        <v>67</v>
      </c>
      <c r="B69" s="224"/>
      <c r="C69" s="254"/>
      <c r="D69" s="254"/>
      <c r="E69" s="254"/>
      <c r="F69" s="225"/>
      <c r="G69" s="225"/>
      <c r="H69" s="225"/>
      <c r="I69" s="225"/>
      <c r="J69" s="225"/>
      <c r="K69" s="226"/>
      <c r="L69" s="225"/>
      <c r="M69" s="225"/>
      <c r="N69" s="227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9"/>
    </row>
    <row r="70" spans="1:34" x14ac:dyDescent="0.55000000000000004">
      <c r="A70" s="199">
        <v>68</v>
      </c>
      <c r="B70" s="213"/>
      <c r="C70" s="252"/>
      <c r="D70" s="252"/>
      <c r="E70" s="252"/>
      <c r="F70" s="215"/>
      <c r="G70" s="216"/>
      <c r="H70" s="214"/>
      <c r="I70" s="214"/>
      <c r="J70" s="217"/>
      <c r="K70" s="218"/>
      <c r="L70" s="219"/>
      <c r="M70" s="219"/>
      <c r="N70" s="223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9"/>
    </row>
    <row r="71" spans="1:34" x14ac:dyDescent="0.55000000000000004">
      <c r="A71" s="199">
        <v>69</v>
      </c>
      <c r="B71" s="224"/>
      <c r="C71" s="254"/>
      <c r="D71" s="254"/>
      <c r="E71" s="254"/>
      <c r="F71" s="225"/>
      <c r="G71" s="225"/>
      <c r="H71" s="225"/>
      <c r="I71" s="225"/>
      <c r="J71" s="225"/>
      <c r="K71" s="226"/>
      <c r="L71" s="225"/>
      <c r="M71" s="225"/>
      <c r="N71" s="227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9"/>
    </row>
    <row r="72" spans="1:34" x14ac:dyDescent="0.55000000000000004">
      <c r="A72" s="199">
        <v>70</v>
      </c>
      <c r="B72" s="213"/>
      <c r="C72" s="252"/>
      <c r="D72" s="252"/>
      <c r="E72" s="252"/>
      <c r="F72" s="215"/>
      <c r="G72" s="216"/>
      <c r="H72" s="214"/>
      <c r="I72" s="214"/>
      <c r="J72" s="217"/>
      <c r="K72" s="218"/>
      <c r="L72" s="219"/>
      <c r="M72" s="219"/>
      <c r="N72" s="223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9"/>
    </row>
    <row r="73" spans="1:34" x14ac:dyDescent="0.55000000000000004">
      <c r="A73" s="199">
        <v>71</v>
      </c>
      <c r="B73" s="224"/>
      <c r="C73" s="254"/>
      <c r="D73" s="254"/>
      <c r="E73" s="254"/>
      <c r="F73" s="225"/>
      <c r="G73" s="225"/>
      <c r="H73" s="225"/>
      <c r="I73" s="225"/>
      <c r="J73" s="225"/>
      <c r="K73" s="226"/>
      <c r="L73" s="225"/>
      <c r="M73" s="225"/>
      <c r="N73" s="227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9"/>
    </row>
    <row r="74" spans="1:34" x14ac:dyDescent="0.55000000000000004">
      <c r="A74" s="199">
        <v>72</v>
      </c>
      <c r="B74" s="213"/>
      <c r="C74" s="252"/>
      <c r="D74" s="252"/>
      <c r="E74" s="252"/>
      <c r="F74" s="215"/>
      <c r="G74" s="216"/>
      <c r="H74" s="214"/>
      <c r="I74" s="214"/>
      <c r="J74" s="217"/>
      <c r="K74" s="218"/>
      <c r="L74" s="219"/>
      <c r="M74" s="219"/>
      <c r="N74" s="223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9"/>
    </row>
    <row r="75" spans="1:34" x14ac:dyDescent="0.55000000000000004">
      <c r="A75" s="199">
        <v>73</v>
      </c>
      <c r="B75" s="224"/>
      <c r="C75" s="254"/>
      <c r="D75" s="254"/>
      <c r="E75" s="254"/>
      <c r="F75" s="225"/>
      <c r="G75" s="225"/>
      <c r="H75" s="225"/>
      <c r="I75" s="225"/>
      <c r="J75" s="225"/>
      <c r="K75" s="226"/>
      <c r="L75" s="225"/>
      <c r="M75" s="225"/>
      <c r="N75" s="227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9"/>
    </row>
    <row r="76" spans="1:34" x14ac:dyDescent="0.55000000000000004">
      <c r="A76" s="199">
        <v>74</v>
      </c>
      <c r="B76" s="213"/>
      <c r="C76" s="252"/>
      <c r="D76" s="252"/>
      <c r="E76" s="252"/>
      <c r="F76" s="215"/>
      <c r="G76" s="216"/>
      <c r="H76" s="214"/>
      <c r="I76" s="214"/>
      <c r="J76" s="217"/>
      <c r="K76" s="218"/>
      <c r="L76" s="219"/>
      <c r="M76" s="219"/>
      <c r="N76" s="223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9"/>
    </row>
    <row r="77" spans="1:34" x14ac:dyDescent="0.55000000000000004">
      <c r="A77" s="199">
        <v>75</v>
      </c>
      <c r="B77" s="224"/>
      <c r="C77" s="254"/>
      <c r="D77" s="254"/>
      <c r="E77" s="254"/>
      <c r="F77" s="225"/>
      <c r="G77" s="225"/>
      <c r="H77" s="225"/>
      <c r="I77" s="225"/>
      <c r="J77" s="225"/>
      <c r="K77" s="226"/>
      <c r="L77" s="225"/>
      <c r="M77" s="225"/>
      <c r="N77" s="227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9"/>
    </row>
    <row r="78" spans="1:34" x14ac:dyDescent="0.55000000000000004">
      <c r="A78" s="199">
        <v>76</v>
      </c>
      <c r="B78" s="213"/>
      <c r="C78" s="252"/>
      <c r="D78" s="252"/>
      <c r="E78" s="252"/>
      <c r="F78" s="215"/>
      <c r="G78" s="216"/>
      <c r="H78" s="214"/>
      <c r="I78" s="214"/>
      <c r="J78" s="217"/>
      <c r="K78" s="218"/>
      <c r="L78" s="219"/>
      <c r="M78" s="219"/>
      <c r="N78" s="223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9"/>
    </row>
    <row r="79" spans="1:34" x14ac:dyDescent="0.55000000000000004">
      <c r="A79" s="199">
        <v>77</v>
      </c>
      <c r="B79" s="224"/>
      <c r="C79" s="254"/>
      <c r="D79" s="254"/>
      <c r="E79" s="254"/>
      <c r="F79" s="225"/>
      <c r="G79" s="225"/>
      <c r="H79" s="225"/>
      <c r="I79" s="225"/>
      <c r="J79" s="225"/>
      <c r="K79" s="226"/>
      <c r="L79" s="225"/>
      <c r="M79" s="225"/>
      <c r="N79" s="227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9"/>
    </row>
    <row r="80" spans="1:34" x14ac:dyDescent="0.55000000000000004">
      <c r="A80" s="199">
        <v>78</v>
      </c>
      <c r="B80" s="213"/>
      <c r="C80" s="252"/>
      <c r="D80" s="252"/>
      <c r="E80" s="252"/>
      <c r="F80" s="215"/>
      <c r="G80" s="216"/>
      <c r="H80" s="214"/>
      <c r="I80" s="214"/>
      <c r="J80" s="217"/>
      <c r="K80" s="218"/>
      <c r="L80" s="219"/>
      <c r="M80" s="219"/>
      <c r="N80" s="223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9"/>
    </row>
    <row r="81" spans="1:34" x14ac:dyDescent="0.55000000000000004">
      <c r="A81" s="199">
        <v>79</v>
      </c>
      <c r="B81" s="224"/>
      <c r="C81" s="254"/>
      <c r="D81" s="254"/>
      <c r="E81" s="254"/>
      <c r="F81" s="225"/>
      <c r="G81" s="225"/>
      <c r="H81" s="225"/>
      <c r="I81" s="225"/>
      <c r="J81" s="225"/>
      <c r="K81" s="226"/>
      <c r="L81" s="225"/>
      <c r="M81" s="225"/>
      <c r="N81" s="227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9"/>
    </row>
    <row r="82" spans="1:34" x14ac:dyDescent="0.55000000000000004">
      <c r="A82" s="199">
        <v>80</v>
      </c>
      <c r="B82" s="213"/>
      <c r="C82" s="252"/>
      <c r="D82" s="252"/>
      <c r="E82" s="252"/>
      <c r="F82" s="215"/>
      <c r="G82" s="216"/>
      <c r="H82" s="214"/>
      <c r="I82" s="214"/>
      <c r="J82" s="217"/>
      <c r="K82" s="218"/>
      <c r="L82" s="219"/>
      <c r="M82" s="219"/>
      <c r="N82" s="223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9"/>
    </row>
    <row r="83" spans="1:34" x14ac:dyDescent="0.55000000000000004">
      <c r="A83" s="199">
        <v>81</v>
      </c>
      <c r="B83" s="224"/>
      <c r="C83" s="254"/>
      <c r="D83" s="254"/>
      <c r="E83" s="254"/>
      <c r="F83" s="225"/>
      <c r="G83" s="225"/>
      <c r="H83" s="225"/>
      <c r="I83" s="225"/>
      <c r="J83" s="225"/>
      <c r="K83" s="226"/>
      <c r="L83" s="225"/>
      <c r="M83" s="225"/>
      <c r="N83" s="227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1:34" x14ac:dyDescent="0.55000000000000004">
      <c r="A84" s="199">
        <v>82</v>
      </c>
      <c r="B84" s="213"/>
      <c r="C84" s="252"/>
      <c r="D84" s="252"/>
      <c r="E84" s="252"/>
      <c r="F84" s="215"/>
      <c r="G84" s="216"/>
      <c r="H84" s="214"/>
      <c r="I84" s="214"/>
      <c r="J84" s="217"/>
      <c r="K84" s="218"/>
      <c r="L84" s="219"/>
      <c r="M84" s="219"/>
      <c r="N84" s="223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1:34" x14ac:dyDescent="0.55000000000000004">
      <c r="A85" s="199">
        <v>83</v>
      </c>
      <c r="B85" s="224"/>
      <c r="C85" s="254"/>
      <c r="D85" s="254"/>
      <c r="E85" s="254"/>
      <c r="F85" s="225"/>
      <c r="G85" s="225"/>
      <c r="H85" s="225"/>
      <c r="I85" s="225"/>
      <c r="J85" s="225"/>
      <c r="K85" s="226"/>
      <c r="L85" s="225"/>
      <c r="M85" s="225"/>
      <c r="N85" s="227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1:34" x14ac:dyDescent="0.55000000000000004">
      <c r="A86" s="199">
        <v>84</v>
      </c>
      <c r="B86" s="213"/>
      <c r="C86" s="252"/>
      <c r="D86" s="252"/>
      <c r="E86" s="252"/>
      <c r="F86" s="215"/>
      <c r="G86" s="216"/>
      <c r="H86" s="214"/>
      <c r="I86" s="214"/>
      <c r="J86" s="217"/>
      <c r="K86" s="218"/>
      <c r="L86" s="219"/>
      <c r="M86" s="219"/>
      <c r="N86" s="223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1:34" x14ac:dyDescent="0.55000000000000004">
      <c r="A87" s="199">
        <v>85</v>
      </c>
      <c r="B87" s="224"/>
      <c r="C87" s="254"/>
      <c r="D87" s="254"/>
      <c r="E87" s="254"/>
      <c r="F87" s="225"/>
      <c r="G87" s="225"/>
      <c r="H87" s="225"/>
      <c r="I87" s="225"/>
      <c r="J87" s="225"/>
      <c r="K87" s="226"/>
      <c r="L87" s="225"/>
      <c r="M87" s="225"/>
      <c r="N87" s="227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9"/>
    </row>
    <row r="88" spans="1:34" x14ac:dyDescent="0.55000000000000004">
      <c r="A88" s="199">
        <v>86</v>
      </c>
      <c r="B88" s="213"/>
      <c r="C88" s="252"/>
      <c r="D88" s="252"/>
      <c r="E88" s="252"/>
      <c r="F88" s="215"/>
      <c r="G88" s="216"/>
      <c r="H88" s="214"/>
      <c r="I88" s="214"/>
      <c r="J88" s="217"/>
      <c r="K88" s="218"/>
      <c r="L88" s="219"/>
      <c r="M88" s="219"/>
      <c r="N88" s="223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9"/>
    </row>
    <row r="89" spans="1:34" x14ac:dyDescent="0.55000000000000004">
      <c r="A89" s="199">
        <v>87</v>
      </c>
      <c r="B89" s="224"/>
      <c r="C89" s="254"/>
      <c r="D89" s="254"/>
      <c r="E89" s="254"/>
      <c r="F89" s="225"/>
      <c r="G89" s="225"/>
      <c r="H89" s="225"/>
      <c r="I89" s="225"/>
      <c r="J89" s="225"/>
      <c r="K89" s="226"/>
      <c r="L89" s="225"/>
      <c r="M89" s="225"/>
      <c r="N89" s="227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9"/>
    </row>
    <row r="90" spans="1:34" x14ac:dyDescent="0.55000000000000004">
      <c r="A90" s="199">
        <v>88</v>
      </c>
      <c r="B90" s="213"/>
      <c r="C90" s="252"/>
      <c r="D90" s="252"/>
      <c r="E90" s="252"/>
      <c r="F90" s="215"/>
      <c r="G90" s="216"/>
      <c r="H90" s="214"/>
      <c r="I90" s="214"/>
      <c r="J90" s="217"/>
      <c r="K90" s="218"/>
      <c r="L90" s="219"/>
      <c r="M90" s="219"/>
      <c r="N90" s="223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9"/>
    </row>
    <row r="91" spans="1:34" x14ac:dyDescent="0.55000000000000004">
      <c r="A91" s="199">
        <v>89</v>
      </c>
      <c r="B91" s="224"/>
      <c r="C91" s="254"/>
      <c r="D91" s="254"/>
      <c r="E91" s="254"/>
      <c r="F91" s="225"/>
      <c r="G91" s="225"/>
      <c r="H91" s="225"/>
      <c r="I91" s="225"/>
      <c r="J91" s="225"/>
      <c r="K91" s="226"/>
      <c r="L91" s="225"/>
      <c r="M91" s="225"/>
      <c r="N91" s="227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9"/>
    </row>
    <row r="92" spans="1:34" x14ac:dyDescent="0.55000000000000004">
      <c r="A92" s="199">
        <v>90</v>
      </c>
      <c r="B92" s="213"/>
      <c r="C92" s="252"/>
      <c r="D92" s="252"/>
      <c r="E92" s="252"/>
      <c r="F92" s="215"/>
      <c r="G92" s="216"/>
      <c r="H92" s="214"/>
      <c r="I92" s="214"/>
      <c r="J92" s="217"/>
      <c r="K92" s="218"/>
      <c r="L92" s="219"/>
      <c r="M92" s="219"/>
      <c r="N92" s="223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9"/>
    </row>
    <row r="93" spans="1:34" x14ac:dyDescent="0.55000000000000004">
      <c r="A93" s="199">
        <v>91</v>
      </c>
      <c r="B93" s="224"/>
      <c r="C93" s="254"/>
      <c r="D93" s="254"/>
      <c r="E93" s="254"/>
      <c r="F93" s="225"/>
      <c r="G93" s="225"/>
      <c r="H93" s="225"/>
      <c r="I93" s="225"/>
      <c r="J93" s="225"/>
      <c r="K93" s="226"/>
      <c r="L93" s="225"/>
      <c r="M93" s="225"/>
      <c r="N93" s="227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9"/>
    </row>
    <row r="94" spans="1:34" x14ac:dyDescent="0.55000000000000004">
      <c r="A94" s="199">
        <v>92</v>
      </c>
      <c r="B94" s="213"/>
      <c r="C94" s="252"/>
      <c r="D94" s="252"/>
      <c r="E94" s="252"/>
      <c r="F94" s="215"/>
      <c r="G94" s="216"/>
      <c r="H94" s="214"/>
      <c r="I94" s="214"/>
      <c r="J94" s="217"/>
      <c r="K94" s="218"/>
      <c r="L94" s="219"/>
      <c r="M94" s="219"/>
      <c r="N94" s="223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9"/>
    </row>
    <row r="95" spans="1:34" x14ac:dyDescent="0.55000000000000004">
      <c r="A95" s="199">
        <v>93</v>
      </c>
      <c r="B95" s="224"/>
      <c r="C95" s="254"/>
      <c r="D95" s="254"/>
      <c r="E95" s="254"/>
      <c r="F95" s="225"/>
      <c r="G95" s="225"/>
      <c r="H95" s="225"/>
      <c r="I95" s="225"/>
      <c r="J95" s="225"/>
      <c r="K95" s="226"/>
      <c r="L95" s="225"/>
      <c r="M95" s="225"/>
      <c r="N95" s="227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9"/>
    </row>
    <row r="96" spans="1:34" x14ac:dyDescent="0.55000000000000004">
      <c r="A96" s="199">
        <v>94</v>
      </c>
      <c r="B96" s="213"/>
      <c r="C96" s="252"/>
      <c r="D96" s="252"/>
      <c r="E96" s="252"/>
      <c r="F96" s="215"/>
      <c r="G96" s="216"/>
      <c r="H96" s="214"/>
      <c r="I96" s="214"/>
      <c r="J96" s="217"/>
      <c r="K96" s="218"/>
      <c r="L96" s="219"/>
      <c r="M96" s="219"/>
      <c r="N96" s="223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9"/>
    </row>
    <row r="97" spans="1:34" x14ac:dyDescent="0.55000000000000004">
      <c r="A97" s="199">
        <v>95</v>
      </c>
      <c r="B97" s="224"/>
      <c r="C97" s="254"/>
      <c r="D97" s="254"/>
      <c r="E97" s="254"/>
      <c r="F97" s="225"/>
      <c r="G97" s="225"/>
      <c r="H97" s="225"/>
      <c r="I97" s="225"/>
      <c r="J97" s="225"/>
      <c r="K97" s="226"/>
      <c r="L97" s="225"/>
      <c r="M97" s="225"/>
      <c r="N97" s="227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9"/>
    </row>
    <row r="98" spans="1:34" x14ac:dyDescent="0.55000000000000004">
      <c r="A98" s="199">
        <v>96</v>
      </c>
      <c r="B98" s="213"/>
      <c r="C98" s="252"/>
      <c r="D98" s="252"/>
      <c r="E98" s="252"/>
      <c r="F98" s="215"/>
      <c r="G98" s="216"/>
      <c r="H98" s="214"/>
      <c r="I98" s="214"/>
      <c r="J98" s="217"/>
      <c r="K98" s="218"/>
      <c r="L98" s="219"/>
      <c r="M98" s="219"/>
      <c r="N98" s="223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9"/>
    </row>
    <row r="99" spans="1:34" x14ac:dyDescent="0.55000000000000004">
      <c r="A99" s="199">
        <v>97</v>
      </c>
      <c r="B99" s="224"/>
      <c r="C99" s="254"/>
      <c r="D99" s="254"/>
      <c r="E99" s="254"/>
      <c r="F99" s="225"/>
      <c r="G99" s="225"/>
      <c r="H99" s="225"/>
      <c r="I99" s="225"/>
      <c r="J99" s="225"/>
      <c r="K99" s="226"/>
      <c r="L99" s="225"/>
      <c r="M99" s="225"/>
      <c r="N99" s="227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9"/>
    </row>
    <row r="100" spans="1:34" x14ac:dyDescent="0.55000000000000004">
      <c r="A100" s="199">
        <v>98</v>
      </c>
      <c r="B100" s="213"/>
      <c r="C100" s="252"/>
      <c r="D100" s="252"/>
      <c r="E100" s="252"/>
      <c r="F100" s="215"/>
      <c r="G100" s="216"/>
      <c r="H100" s="214"/>
      <c r="I100" s="214"/>
      <c r="J100" s="217"/>
      <c r="K100" s="218"/>
      <c r="L100" s="219"/>
      <c r="M100" s="219"/>
      <c r="N100" s="223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9"/>
    </row>
    <row r="101" spans="1:34" x14ac:dyDescent="0.55000000000000004">
      <c r="A101" s="199">
        <v>99</v>
      </c>
      <c r="B101" s="224"/>
      <c r="C101" s="254"/>
      <c r="D101" s="254"/>
      <c r="E101" s="254"/>
      <c r="F101" s="225"/>
      <c r="G101" s="225"/>
      <c r="H101" s="225"/>
      <c r="I101" s="225"/>
      <c r="J101" s="225"/>
      <c r="K101" s="226"/>
      <c r="L101" s="225"/>
      <c r="M101" s="225"/>
      <c r="N101" s="227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9"/>
    </row>
    <row r="102" spans="1:34" x14ac:dyDescent="0.55000000000000004">
      <c r="A102" s="199">
        <v>100</v>
      </c>
      <c r="B102" s="213"/>
      <c r="C102" s="252"/>
      <c r="D102" s="252"/>
      <c r="E102" s="252"/>
      <c r="F102" s="215"/>
      <c r="G102" s="216"/>
      <c r="H102" s="214"/>
      <c r="I102" s="214"/>
      <c r="J102" s="217"/>
      <c r="K102" s="218"/>
      <c r="L102" s="219"/>
      <c r="M102" s="219"/>
      <c r="N102" s="223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9"/>
    </row>
    <row r="103" spans="1:34" x14ac:dyDescent="0.55000000000000004">
      <c r="A103" s="199">
        <v>101</v>
      </c>
      <c r="B103" s="224"/>
      <c r="C103" s="254"/>
      <c r="D103" s="254"/>
      <c r="E103" s="254"/>
      <c r="F103" s="225"/>
      <c r="G103" s="225"/>
      <c r="H103" s="225"/>
      <c r="I103" s="225"/>
      <c r="J103" s="225"/>
      <c r="K103" s="226"/>
      <c r="L103" s="225"/>
      <c r="M103" s="225"/>
      <c r="N103" s="227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9"/>
    </row>
    <row r="104" spans="1:34" x14ac:dyDescent="0.55000000000000004">
      <c r="A104" s="199">
        <v>102</v>
      </c>
      <c r="B104" s="213"/>
      <c r="C104" s="252"/>
      <c r="D104" s="252"/>
      <c r="E104" s="252"/>
      <c r="F104" s="215"/>
      <c r="G104" s="216"/>
      <c r="H104" s="214"/>
      <c r="I104" s="214"/>
      <c r="J104" s="217"/>
      <c r="K104" s="218"/>
      <c r="L104" s="219"/>
      <c r="M104" s="219"/>
      <c r="N104" s="223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9"/>
    </row>
    <row r="105" spans="1:34" x14ac:dyDescent="0.55000000000000004">
      <c r="A105" s="199">
        <v>103</v>
      </c>
      <c r="B105" s="224"/>
      <c r="C105" s="254"/>
      <c r="D105" s="254"/>
      <c r="E105" s="254"/>
      <c r="F105" s="225"/>
      <c r="G105" s="225"/>
      <c r="H105" s="225"/>
      <c r="I105" s="225"/>
      <c r="J105" s="225"/>
      <c r="K105" s="226"/>
      <c r="L105" s="225"/>
      <c r="M105" s="225"/>
      <c r="N105" s="227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9"/>
    </row>
    <row r="106" spans="1:34" x14ac:dyDescent="0.55000000000000004">
      <c r="A106" s="199">
        <v>104</v>
      </c>
      <c r="B106" s="213"/>
      <c r="C106" s="252"/>
      <c r="D106" s="252"/>
      <c r="E106" s="252"/>
      <c r="F106" s="215"/>
      <c r="G106" s="216"/>
      <c r="H106" s="214"/>
      <c r="I106" s="214"/>
      <c r="J106" s="217"/>
      <c r="K106" s="218"/>
      <c r="L106" s="219"/>
      <c r="M106" s="219"/>
      <c r="N106" s="223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9"/>
    </row>
    <row r="107" spans="1:34" x14ac:dyDescent="0.55000000000000004">
      <c r="A107" s="199">
        <v>105</v>
      </c>
      <c r="B107" s="224"/>
      <c r="C107" s="254"/>
      <c r="D107" s="254"/>
      <c r="E107" s="254"/>
      <c r="F107" s="225"/>
      <c r="G107" s="225"/>
      <c r="H107" s="225"/>
      <c r="I107" s="225"/>
      <c r="J107" s="225"/>
      <c r="K107" s="226"/>
      <c r="L107" s="225"/>
      <c r="M107" s="225"/>
      <c r="N107" s="227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9"/>
    </row>
    <row r="108" spans="1:34" x14ac:dyDescent="0.55000000000000004">
      <c r="A108" s="199">
        <v>106</v>
      </c>
      <c r="B108" s="213"/>
      <c r="C108" s="252"/>
      <c r="D108" s="252"/>
      <c r="E108" s="252"/>
      <c r="F108" s="215"/>
      <c r="G108" s="216"/>
      <c r="H108" s="214"/>
      <c r="I108" s="214"/>
      <c r="J108" s="217"/>
      <c r="K108" s="218"/>
      <c r="L108" s="219"/>
      <c r="M108" s="219"/>
      <c r="N108" s="223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9"/>
    </row>
    <row r="109" spans="1:34" x14ac:dyDescent="0.55000000000000004">
      <c r="A109" s="199">
        <v>107</v>
      </c>
      <c r="B109" s="224"/>
      <c r="C109" s="254"/>
      <c r="D109" s="254"/>
      <c r="E109" s="254"/>
      <c r="F109" s="225"/>
      <c r="G109" s="225"/>
      <c r="H109" s="225"/>
      <c r="I109" s="225"/>
      <c r="J109" s="225"/>
      <c r="K109" s="226"/>
      <c r="L109" s="225"/>
      <c r="M109" s="225"/>
      <c r="N109" s="227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9"/>
    </row>
    <row r="110" spans="1:34" x14ac:dyDescent="0.55000000000000004">
      <c r="A110" s="199">
        <v>108</v>
      </c>
      <c r="B110" s="213"/>
      <c r="C110" s="252"/>
      <c r="D110" s="252"/>
      <c r="E110" s="252"/>
      <c r="F110" s="215"/>
      <c r="G110" s="216"/>
      <c r="H110" s="214"/>
      <c r="I110" s="214"/>
      <c r="J110" s="217"/>
      <c r="K110" s="218"/>
      <c r="L110" s="219"/>
      <c r="M110" s="219"/>
      <c r="N110" s="223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9"/>
    </row>
    <row r="111" spans="1:34" x14ac:dyDescent="0.55000000000000004">
      <c r="A111" s="199">
        <v>109</v>
      </c>
      <c r="B111" s="224"/>
      <c r="C111" s="254"/>
      <c r="D111" s="254"/>
      <c r="E111" s="254"/>
      <c r="F111" s="225"/>
      <c r="G111" s="225"/>
      <c r="H111" s="225"/>
      <c r="I111" s="225"/>
      <c r="J111" s="225"/>
      <c r="K111" s="226"/>
      <c r="L111" s="225"/>
      <c r="M111" s="225"/>
      <c r="N111" s="227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9"/>
    </row>
    <row r="112" spans="1:34" x14ac:dyDescent="0.55000000000000004">
      <c r="A112" s="199">
        <v>110</v>
      </c>
      <c r="B112" s="213"/>
      <c r="C112" s="252"/>
      <c r="D112" s="252"/>
      <c r="E112" s="252"/>
      <c r="F112" s="215"/>
      <c r="G112" s="216"/>
      <c r="H112" s="214"/>
      <c r="I112" s="214"/>
      <c r="J112" s="217"/>
      <c r="K112" s="218"/>
      <c r="L112" s="219"/>
      <c r="M112" s="219"/>
      <c r="N112" s="223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9"/>
    </row>
    <row r="113" spans="1:34" x14ac:dyDescent="0.55000000000000004">
      <c r="A113" s="199">
        <v>111</v>
      </c>
      <c r="B113" s="224"/>
      <c r="C113" s="254"/>
      <c r="D113" s="254"/>
      <c r="E113" s="254"/>
      <c r="F113" s="225"/>
      <c r="G113" s="225"/>
      <c r="H113" s="225"/>
      <c r="I113" s="225"/>
      <c r="J113" s="225"/>
      <c r="K113" s="226"/>
      <c r="L113" s="225"/>
      <c r="M113" s="225"/>
      <c r="N113" s="227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9"/>
    </row>
    <row r="114" spans="1:34" x14ac:dyDescent="0.55000000000000004">
      <c r="A114" s="199">
        <v>112</v>
      </c>
      <c r="B114" s="213"/>
      <c r="C114" s="252"/>
      <c r="D114" s="252"/>
      <c r="E114" s="252"/>
      <c r="F114" s="215"/>
      <c r="G114" s="216"/>
      <c r="H114" s="214"/>
      <c r="I114" s="214"/>
      <c r="J114" s="217"/>
      <c r="K114" s="218"/>
      <c r="L114" s="219"/>
      <c r="M114" s="219"/>
      <c r="N114" s="223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9"/>
    </row>
    <row r="115" spans="1:34" x14ac:dyDescent="0.55000000000000004">
      <c r="A115" s="199">
        <v>113</v>
      </c>
      <c r="B115" s="224"/>
      <c r="C115" s="254"/>
      <c r="D115" s="254"/>
      <c r="E115" s="254"/>
      <c r="F115" s="225"/>
      <c r="G115" s="225"/>
      <c r="H115" s="225"/>
      <c r="I115" s="225"/>
      <c r="J115" s="225"/>
      <c r="K115" s="226"/>
      <c r="L115" s="225"/>
      <c r="M115" s="225"/>
      <c r="N115" s="227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9"/>
    </row>
    <row r="116" spans="1:34" x14ac:dyDescent="0.55000000000000004">
      <c r="A116" s="199">
        <v>114</v>
      </c>
      <c r="B116" s="213"/>
      <c r="C116" s="252"/>
      <c r="D116" s="252"/>
      <c r="E116" s="252"/>
      <c r="F116" s="215"/>
      <c r="G116" s="216"/>
      <c r="H116" s="214"/>
      <c r="I116" s="214"/>
      <c r="J116" s="217"/>
      <c r="K116" s="218"/>
      <c r="L116" s="219"/>
      <c r="M116" s="219"/>
      <c r="N116" s="223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9"/>
    </row>
    <row r="117" spans="1:34" x14ac:dyDescent="0.55000000000000004">
      <c r="A117" s="199">
        <v>115</v>
      </c>
      <c r="B117" s="224"/>
      <c r="C117" s="254"/>
      <c r="D117" s="254"/>
      <c r="E117" s="254"/>
      <c r="F117" s="225"/>
      <c r="G117" s="225"/>
      <c r="H117" s="225"/>
      <c r="I117" s="225"/>
      <c r="J117" s="225"/>
      <c r="K117" s="226"/>
      <c r="L117" s="225"/>
      <c r="M117" s="225"/>
      <c r="N117" s="227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9"/>
    </row>
    <row r="118" spans="1:34" x14ac:dyDescent="0.55000000000000004">
      <c r="A118" s="199">
        <v>116</v>
      </c>
      <c r="B118" s="213"/>
      <c r="C118" s="252"/>
      <c r="D118" s="252"/>
      <c r="E118" s="252"/>
      <c r="F118" s="215"/>
      <c r="G118" s="216"/>
      <c r="H118" s="214"/>
      <c r="I118" s="214"/>
      <c r="J118" s="217"/>
      <c r="K118" s="218"/>
      <c r="L118" s="219"/>
      <c r="M118" s="219"/>
      <c r="N118" s="223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9"/>
    </row>
    <row r="119" spans="1:34" x14ac:dyDescent="0.55000000000000004">
      <c r="A119" s="199">
        <v>117</v>
      </c>
      <c r="B119" s="224"/>
      <c r="C119" s="254"/>
      <c r="D119" s="254"/>
      <c r="E119" s="254"/>
      <c r="F119" s="225"/>
      <c r="G119" s="225"/>
      <c r="H119" s="225"/>
      <c r="I119" s="225"/>
      <c r="J119" s="225"/>
      <c r="K119" s="226"/>
      <c r="L119" s="225"/>
      <c r="M119" s="225"/>
      <c r="N119" s="227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9"/>
    </row>
    <row r="120" spans="1:34" x14ac:dyDescent="0.55000000000000004">
      <c r="A120" s="199">
        <v>118</v>
      </c>
      <c r="B120" s="213"/>
      <c r="C120" s="252"/>
      <c r="D120" s="252"/>
      <c r="E120" s="252"/>
      <c r="F120" s="215"/>
      <c r="G120" s="216"/>
      <c r="H120" s="214"/>
      <c r="I120" s="214"/>
      <c r="J120" s="217"/>
      <c r="K120" s="218"/>
      <c r="L120" s="219"/>
      <c r="M120" s="219"/>
      <c r="N120" s="223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9"/>
    </row>
    <row r="121" spans="1:34" x14ac:dyDescent="0.55000000000000004">
      <c r="A121" s="199">
        <v>119</v>
      </c>
      <c r="B121" s="224"/>
      <c r="C121" s="254"/>
      <c r="D121" s="254"/>
      <c r="E121" s="254"/>
      <c r="F121" s="225"/>
      <c r="G121" s="225"/>
      <c r="H121" s="225"/>
      <c r="I121" s="225"/>
      <c r="J121" s="225"/>
      <c r="K121" s="226"/>
      <c r="L121" s="225"/>
      <c r="M121" s="225"/>
      <c r="N121" s="227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9"/>
    </row>
    <row r="122" spans="1:34" x14ac:dyDescent="0.55000000000000004">
      <c r="A122" s="199">
        <v>120</v>
      </c>
      <c r="B122" s="213"/>
      <c r="C122" s="252"/>
      <c r="D122" s="252"/>
      <c r="E122" s="252"/>
      <c r="F122" s="215"/>
      <c r="G122" s="216"/>
      <c r="H122" s="214"/>
      <c r="I122" s="214"/>
      <c r="J122" s="217"/>
      <c r="K122" s="218"/>
      <c r="L122" s="219"/>
      <c r="M122" s="219"/>
      <c r="N122" s="223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9"/>
    </row>
    <row r="123" spans="1:34" x14ac:dyDescent="0.55000000000000004">
      <c r="A123" s="199">
        <v>121</v>
      </c>
      <c r="B123" s="224"/>
      <c r="C123" s="254"/>
      <c r="D123" s="254"/>
      <c r="E123" s="254"/>
      <c r="F123" s="225"/>
      <c r="G123" s="225"/>
      <c r="H123" s="225"/>
      <c r="I123" s="225"/>
      <c r="J123" s="225"/>
      <c r="K123" s="226"/>
      <c r="L123" s="225"/>
      <c r="M123" s="225"/>
      <c r="N123" s="227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9"/>
    </row>
    <row r="124" spans="1:34" x14ac:dyDescent="0.55000000000000004">
      <c r="A124" s="199">
        <v>122</v>
      </c>
      <c r="B124" s="213"/>
      <c r="C124" s="252"/>
      <c r="D124" s="252"/>
      <c r="E124" s="252"/>
      <c r="F124" s="215"/>
      <c r="G124" s="216"/>
      <c r="H124" s="214"/>
      <c r="I124" s="214"/>
      <c r="J124" s="217"/>
      <c r="K124" s="218"/>
      <c r="L124" s="219"/>
      <c r="M124" s="219"/>
      <c r="N124" s="223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9"/>
    </row>
    <row r="125" spans="1:34" x14ac:dyDescent="0.55000000000000004">
      <c r="A125" s="199">
        <v>123</v>
      </c>
      <c r="B125" s="224"/>
      <c r="C125" s="254"/>
      <c r="D125" s="254"/>
      <c r="E125" s="254"/>
      <c r="F125" s="225"/>
      <c r="G125" s="225"/>
      <c r="H125" s="225"/>
      <c r="I125" s="225"/>
      <c r="J125" s="225"/>
      <c r="K125" s="226"/>
      <c r="L125" s="225"/>
      <c r="M125" s="225"/>
      <c r="N125" s="227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9"/>
    </row>
    <row r="126" spans="1:34" x14ac:dyDescent="0.55000000000000004">
      <c r="A126" s="199">
        <v>124</v>
      </c>
      <c r="B126" s="213"/>
      <c r="C126" s="252"/>
      <c r="D126" s="252"/>
      <c r="E126" s="252"/>
      <c r="F126" s="215"/>
      <c r="G126" s="216"/>
      <c r="H126" s="214"/>
      <c r="I126" s="214"/>
      <c r="J126" s="217"/>
      <c r="K126" s="218"/>
      <c r="L126" s="219"/>
      <c r="M126" s="219"/>
      <c r="N126" s="223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9"/>
    </row>
    <row r="127" spans="1:34" x14ac:dyDescent="0.55000000000000004">
      <c r="A127" s="199">
        <v>125</v>
      </c>
      <c r="B127" s="224"/>
      <c r="C127" s="254"/>
      <c r="D127" s="254"/>
      <c r="E127" s="254"/>
      <c r="F127" s="225"/>
      <c r="G127" s="225"/>
      <c r="H127" s="225"/>
      <c r="I127" s="225"/>
      <c r="J127" s="225"/>
      <c r="K127" s="226"/>
      <c r="L127" s="225"/>
      <c r="M127" s="225"/>
      <c r="N127" s="227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9"/>
    </row>
    <row r="128" spans="1:34" x14ac:dyDescent="0.55000000000000004">
      <c r="A128" s="199">
        <v>126</v>
      </c>
      <c r="B128" s="213"/>
      <c r="C128" s="252"/>
      <c r="D128" s="252"/>
      <c r="E128" s="252"/>
      <c r="F128" s="215"/>
      <c r="G128" s="216"/>
      <c r="H128" s="214"/>
      <c r="I128" s="214"/>
      <c r="J128" s="217"/>
      <c r="K128" s="218"/>
      <c r="L128" s="219"/>
      <c r="M128" s="219"/>
      <c r="N128" s="223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9"/>
    </row>
    <row r="129" spans="1:34" x14ac:dyDescent="0.55000000000000004">
      <c r="A129" s="199">
        <v>127</v>
      </c>
      <c r="B129" s="224"/>
      <c r="C129" s="254"/>
      <c r="D129" s="254"/>
      <c r="E129" s="254"/>
      <c r="F129" s="225"/>
      <c r="G129" s="225"/>
      <c r="H129" s="225"/>
      <c r="I129" s="225"/>
      <c r="J129" s="225"/>
      <c r="K129" s="226"/>
      <c r="L129" s="225"/>
      <c r="M129" s="225"/>
      <c r="N129" s="227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9"/>
    </row>
    <row r="130" spans="1:34" x14ac:dyDescent="0.55000000000000004">
      <c r="A130" s="199">
        <v>128</v>
      </c>
      <c r="B130" s="213"/>
      <c r="C130" s="252"/>
      <c r="D130" s="252"/>
      <c r="E130" s="252"/>
      <c r="F130" s="215"/>
      <c r="G130" s="216"/>
      <c r="H130" s="214"/>
      <c r="I130" s="214"/>
      <c r="J130" s="217"/>
      <c r="K130" s="218"/>
      <c r="L130" s="219"/>
      <c r="M130" s="219"/>
      <c r="N130" s="223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9"/>
    </row>
    <row r="131" spans="1:34" x14ac:dyDescent="0.55000000000000004">
      <c r="A131" s="199">
        <v>129</v>
      </c>
      <c r="B131" s="224"/>
      <c r="C131" s="254"/>
      <c r="D131" s="254"/>
      <c r="E131" s="254"/>
      <c r="F131" s="225"/>
      <c r="G131" s="225"/>
      <c r="H131" s="225"/>
      <c r="I131" s="225"/>
      <c r="J131" s="225"/>
      <c r="K131" s="226"/>
      <c r="L131" s="225"/>
      <c r="M131" s="225"/>
      <c r="N131" s="227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9"/>
    </row>
    <row r="132" spans="1:34" x14ac:dyDescent="0.55000000000000004">
      <c r="A132" s="199">
        <v>130</v>
      </c>
      <c r="B132" s="213"/>
      <c r="C132" s="252"/>
      <c r="D132" s="252"/>
      <c r="E132" s="252"/>
      <c r="F132" s="215"/>
      <c r="G132" s="216"/>
      <c r="H132" s="214"/>
      <c r="I132" s="214"/>
      <c r="J132" s="217"/>
      <c r="K132" s="218"/>
      <c r="L132" s="219"/>
      <c r="M132" s="219"/>
      <c r="N132" s="223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9"/>
    </row>
    <row r="133" spans="1:34" x14ac:dyDescent="0.55000000000000004">
      <c r="A133" s="199">
        <v>131</v>
      </c>
      <c r="B133" s="224"/>
      <c r="C133" s="254"/>
      <c r="D133" s="254"/>
      <c r="E133" s="254"/>
      <c r="F133" s="225"/>
      <c r="G133" s="225"/>
      <c r="H133" s="225"/>
      <c r="I133" s="225"/>
      <c r="J133" s="225"/>
      <c r="K133" s="226"/>
      <c r="L133" s="225"/>
      <c r="M133" s="225"/>
      <c r="N133" s="227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9"/>
    </row>
    <row r="134" spans="1:34" x14ac:dyDescent="0.55000000000000004">
      <c r="A134" s="199">
        <v>132</v>
      </c>
      <c r="B134" s="213"/>
      <c r="C134" s="252"/>
      <c r="D134" s="252"/>
      <c r="E134" s="252"/>
      <c r="F134" s="215"/>
      <c r="G134" s="216"/>
      <c r="H134" s="214"/>
      <c r="I134" s="214"/>
      <c r="J134" s="217"/>
      <c r="K134" s="218"/>
      <c r="L134" s="219"/>
      <c r="M134" s="219"/>
      <c r="N134" s="223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9"/>
    </row>
    <row r="135" spans="1:34" x14ac:dyDescent="0.55000000000000004">
      <c r="A135" s="199">
        <v>133</v>
      </c>
      <c r="B135" s="224"/>
      <c r="C135" s="254"/>
      <c r="D135" s="254"/>
      <c r="E135" s="254"/>
      <c r="F135" s="225"/>
      <c r="G135" s="225"/>
      <c r="H135" s="225"/>
      <c r="I135" s="225"/>
      <c r="J135" s="225"/>
      <c r="K135" s="226"/>
      <c r="L135" s="225"/>
      <c r="M135" s="225"/>
      <c r="N135" s="227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9"/>
    </row>
    <row r="136" spans="1:34" x14ac:dyDescent="0.55000000000000004">
      <c r="A136" s="199">
        <v>134</v>
      </c>
      <c r="B136" s="213"/>
      <c r="C136" s="252"/>
      <c r="D136" s="252"/>
      <c r="E136" s="252"/>
      <c r="F136" s="215"/>
      <c r="G136" s="216"/>
      <c r="H136" s="214"/>
      <c r="I136" s="214"/>
      <c r="J136" s="217"/>
      <c r="K136" s="218"/>
      <c r="L136" s="219"/>
      <c r="M136" s="219"/>
      <c r="N136" s="223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9"/>
    </row>
    <row r="137" spans="1:34" x14ac:dyDescent="0.55000000000000004">
      <c r="A137" s="199">
        <v>135</v>
      </c>
      <c r="B137" s="224"/>
      <c r="C137" s="254"/>
      <c r="D137" s="254"/>
      <c r="E137" s="254"/>
      <c r="F137" s="225"/>
      <c r="G137" s="225"/>
      <c r="H137" s="225"/>
      <c r="I137" s="225"/>
      <c r="J137" s="225"/>
      <c r="K137" s="226"/>
      <c r="L137" s="225"/>
      <c r="M137" s="225"/>
      <c r="N137" s="227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9"/>
    </row>
    <row r="138" spans="1:34" x14ac:dyDescent="0.55000000000000004">
      <c r="A138" s="199">
        <v>136</v>
      </c>
      <c r="B138" s="213"/>
      <c r="C138" s="252"/>
      <c r="D138" s="252"/>
      <c r="E138" s="252"/>
      <c r="F138" s="215"/>
      <c r="G138" s="216"/>
      <c r="H138" s="214"/>
      <c r="I138" s="214"/>
      <c r="J138" s="217"/>
      <c r="K138" s="218"/>
      <c r="L138" s="219"/>
      <c r="M138" s="219"/>
      <c r="N138" s="223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9"/>
    </row>
    <row r="139" spans="1:34" x14ac:dyDescent="0.55000000000000004">
      <c r="A139" s="199">
        <v>137</v>
      </c>
      <c r="B139" s="224"/>
      <c r="C139" s="254"/>
      <c r="D139" s="254"/>
      <c r="E139" s="254"/>
      <c r="F139" s="225"/>
      <c r="G139" s="225"/>
      <c r="H139" s="225"/>
      <c r="I139" s="225"/>
      <c r="J139" s="225"/>
      <c r="K139" s="226"/>
      <c r="L139" s="225"/>
      <c r="M139" s="225"/>
      <c r="N139" s="227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9"/>
    </row>
    <row r="140" spans="1:34" x14ac:dyDescent="0.55000000000000004">
      <c r="A140" s="199">
        <v>138</v>
      </c>
      <c r="B140" s="213"/>
      <c r="C140" s="252"/>
      <c r="D140" s="252"/>
      <c r="E140" s="252"/>
      <c r="F140" s="215"/>
      <c r="G140" s="216"/>
      <c r="H140" s="214"/>
      <c r="I140" s="214"/>
      <c r="J140" s="217"/>
      <c r="K140" s="218"/>
      <c r="L140" s="219"/>
      <c r="M140" s="219"/>
      <c r="N140" s="223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9"/>
    </row>
    <row r="141" spans="1:34" x14ac:dyDescent="0.55000000000000004">
      <c r="A141" s="199">
        <v>139</v>
      </c>
      <c r="B141" s="224"/>
      <c r="C141" s="254"/>
      <c r="D141" s="254"/>
      <c r="E141" s="254"/>
      <c r="F141" s="225"/>
      <c r="G141" s="225"/>
      <c r="H141" s="225"/>
      <c r="I141" s="225"/>
      <c r="J141" s="225"/>
      <c r="K141" s="226"/>
      <c r="L141" s="225"/>
      <c r="M141" s="225"/>
      <c r="N141" s="227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9"/>
    </row>
    <row r="142" spans="1:34" x14ac:dyDescent="0.55000000000000004">
      <c r="A142" s="199">
        <v>140</v>
      </c>
      <c r="B142" s="213"/>
      <c r="C142" s="252"/>
      <c r="D142" s="252"/>
      <c r="E142" s="252"/>
      <c r="F142" s="215"/>
      <c r="G142" s="216"/>
      <c r="H142" s="214"/>
      <c r="I142" s="214"/>
      <c r="J142" s="217"/>
      <c r="K142" s="218"/>
      <c r="L142" s="219"/>
      <c r="M142" s="219"/>
      <c r="N142" s="223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9"/>
    </row>
    <row r="143" spans="1:34" x14ac:dyDescent="0.55000000000000004">
      <c r="A143" s="199">
        <v>141</v>
      </c>
      <c r="B143" s="224"/>
      <c r="C143" s="254"/>
      <c r="D143" s="254"/>
      <c r="E143" s="254"/>
      <c r="F143" s="225"/>
      <c r="G143" s="225"/>
      <c r="H143" s="225"/>
      <c r="I143" s="225"/>
      <c r="J143" s="225"/>
      <c r="K143" s="226"/>
      <c r="L143" s="225"/>
      <c r="M143" s="225"/>
      <c r="N143" s="227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9"/>
    </row>
    <row r="144" spans="1:34" x14ac:dyDescent="0.55000000000000004">
      <c r="A144" s="199">
        <v>142</v>
      </c>
      <c r="B144" s="213"/>
      <c r="C144" s="252"/>
      <c r="D144" s="252"/>
      <c r="E144" s="252"/>
      <c r="F144" s="215"/>
      <c r="G144" s="216"/>
      <c r="H144" s="214"/>
      <c r="I144" s="214"/>
      <c r="J144" s="217"/>
      <c r="K144" s="218"/>
      <c r="L144" s="219"/>
      <c r="M144" s="219"/>
      <c r="N144" s="223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9"/>
    </row>
    <row r="145" spans="1:34" x14ac:dyDescent="0.55000000000000004">
      <c r="A145" s="199">
        <v>143</v>
      </c>
      <c r="B145" s="224"/>
      <c r="C145" s="254"/>
      <c r="D145" s="254"/>
      <c r="E145" s="254"/>
      <c r="F145" s="225"/>
      <c r="G145" s="225"/>
      <c r="H145" s="225"/>
      <c r="I145" s="225"/>
      <c r="J145" s="225"/>
      <c r="K145" s="226"/>
      <c r="L145" s="225"/>
      <c r="M145" s="225"/>
      <c r="N145" s="227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9"/>
    </row>
    <row r="146" spans="1:34" x14ac:dyDescent="0.55000000000000004">
      <c r="A146" s="199">
        <v>144</v>
      </c>
      <c r="B146" s="213"/>
      <c r="C146" s="252"/>
      <c r="D146" s="252"/>
      <c r="E146" s="252"/>
      <c r="F146" s="215"/>
      <c r="G146" s="216"/>
      <c r="H146" s="214"/>
      <c r="I146" s="214"/>
      <c r="J146" s="217"/>
      <c r="K146" s="218"/>
      <c r="L146" s="219"/>
      <c r="M146" s="219"/>
      <c r="N146" s="223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9"/>
    </row>
    <row r="147" spans="1:34" x14ac:dyDescent="0.55000000000000004">
      <c r="A147" s="199">
        <v>145</v>
      </c>
      <c r="B147" s="224"/>
      <c r="C147" s="254"/>
      <c r="D147" s="254"/>
      <c r="E147" s="254"/>
      <c r="F147" s="225"/>
      <c r="G147" s="225"/>
      <c r="H147" s="225"/>
      <c r="I147" s="225"/>
      <c r="J147" s="225"/>
      <c r="K147" s="226"/>
      <c r="L147" s="225"/>
      <c r="M147" s="225"/>
      <c r="N147" s="227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9"/>
    </row>
    <row r="148" spans="1:34" x14ac:dyDescent="0.55000000000000004">
      <c r="A148" s="199">
        <v>146</v>
      </c>
      <c r="B148" s="213"/>
      <c r="C148" s="252"/>
      <c r="D148" s="252"/>
      <c r="E148" s="252"/>
      <c r="F148" s="215"/>
      <c r="G148" s="216"/>
      <c r="H148" s="214"/>
      <c r="I148" s="214"/>
      <c r="J148" s="217"/>
      <c r="K148" s="218"/>
      <c r="L148" s="219"/>
      <c r="M148" s="219"/>
      <c r="N148" s="223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9"/>
    </row>
    <row r="149" spans="1:34" x14ac:dyDescent="0.55000000000000004">
      <c r="A149" s="199">
        <v>147</v>
      </c>
      <c r="B149" s="224"/>
      <c r="C149" s="254"/>
      <c r="D149" s="254"/>
      <c r="E149" s="254"/>
      <c r="F149" s="225"/>
      <c r="G149" s="225"/>
      <c r="H149" s="225"/>
      <c r="I149" s="225"/>
      <c r="J149" s="225"/>
      <c r="K149" s="226"/>
      <c r="L149" s="225"/>
      <c r="M149" s="225"/>
      <c r="N149" s="227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9"/>
    </row>
    <row r="150" spans="1:34" x14ac:dyDescent="0.55000000000000004">
      <c r="A150" s="199">
        <v>148</v>
      </c>
      <c r="B150" s="213"/>
      <c r="C150" s="252"/>
      <c r="D150" s="252"/>
      <c r="E150" s="252"/>
      <c r="F150" s="215"/>
      <c r="G150" s="216"/>
      <c r="H150" s="214"/>
      <c r="I150" s="214"/>
      <c r="J150" s="217"/>
      <c r="K150" s="218"/>
      <c r="L150" s="219"/>
      <c r="M150" s="219"/>
      <c r="N150" s="223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9"/>
    </row>
    <row r="151" spans="1:34" x14ac:dyDescent="0.55000000000000004">
      <c r="A151" s="199">
        <v>149</v>
      </c>
      <c r="B151" s="224"/>
      <c r="C151" s="254"/>
      <c r="D151" s="254"/>
      <c r="E151" s="254"/>
      <c r="F151" s="225"/>
      <c r="G151" s="225"/>
      <c r="H151" s="225"/>
      <c r="I151" s="225"/>
      <c r="J151" s="225"/>
      <c r="K151" s="226"/>
      <c r="L151" s="225"/>
      <c r="M151" s="225"/>
      <c r="N151" s="227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9"/>
    </row>
    <row r="152" spans="1:34" x14ac:dyDescent="0.55000000000000004">
      <c r="A152" s="199">
        <v>150</v>
      </c>
      <c r="B152" s="213"/>
      <c r="C152" s="252"/>
      <c r="D152" s="252"/>
      <c r="E152" s="252"/>
      <c r="F152" s="215"/>
      <c r="G152" s="216"/>
      <c r="H152" s="214"/>
      <c r="I152" s="214"/>
      <c r="J152" s="217"/>
      <c r="K152" s="218"/>
      <c r="L152" s="219"/>
      <c r="M152" s="219"/>
      <c r="N152" s="223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9"/>
    </row>
    <row r="153" spans="1:34" x14ac:dyDescent="0.55000000000000004">
      <c r="A153" s="199">
        <v>151</v>
      </c>
      <c r="B153" s="224"/>
      <c r="C153" s="254"/>
      <c r="D153" s="254"/>
      <c r="E153" s="254"/>
      <c r="F153" s="225"/>
      <c r="G153" s="225"/>
      <c r="H153" s="225"/>
      <c r="I153" s="225"/>
      <c r="J153" s="225"/>
      <c r="K153" s="226"/>
      <c r="L153" s="225"/>
      <c r="M153" s="225"/>
      <c r="N153" s="227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9"/>
    </row>
    <row r="154" spans="1:34" x14ac:dyDescent="0.55000000000000004">
      <c r="A154" s="199">
        <v>152</v>
      </c>
      <c r="B154" s="213"/>
      <c r="C154" s="252"/>
      <c r="D154" s="252"/>
      <c r="E154" s="252"/>
      <c r="F154" s="215"/>
      <c r="G154" s="216"/>
      <c r="H154" s="214"/>
      <c r="I154" s="214"/>
      <c r="J154" s="217"/>
      <c r="K154" s="218"/>
      <c r="L154" s="219"/>
      <c r="M154" s="219"/>
      <c r="N154" s="223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9"/>
    </row>
    <row r="155" spans="1:34" x14ac:dyDescent="0.55000000000000004">
      <c r="A155" s="199">
        <v>153</v>
      </c>
      <c r="B155" s="224"/>
      <c r="C155" s="254"/>
      <c r="D155" s="254"/>
      <c r="E155" s="254"/>
      <c r="F155" s="225"/>
      <c r="G155" s="225"/>
      <c r="H155" s="225"/>
      <c r="I155" s="225"/>
      <c r="J155" s="225"/>
      <c r="K155" s="226"/>
      <c r="L155" s="225"/>
      <c r="M155" s="225"/>
      <c r="N155" s="227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9"/>
    </row>
    <row r="156" spans="1:34" x14ac:dyDescent="0.55000000000000004">
      <c r="A156" s="199">
        <v>154</v>
      </c>
      <c r="B156" s="213"/>
      <c r="C156" s="252"/>
      <c r="D156" s="252"/>
      <c r="E156" s="252"/>
      <c r="F156" s="215"/>
      <c r="G156" s="216"/>
      <c r="H156" s="214"/>
      <c r="I156" s="214"/>
      <c r="J156" s="217"/>
      <c r="K156" s="218"/>
      <c r="L156" s="219"/>
      <c r="M156" s="219"/>
      <c r="N156" s="223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9"/>
    </row>
    <row r="157" spans="1:34" x14ac:dyDescent="0.55000000000000004">
      <c r="A157" s="199">
        <v>155</v>
      </c>
      <c r="B157" s="224"/>
      <c r="C157" s="254"/>
      <c r="D157" s="254"/>
      <c r="E157" s="254"/>
      <c r="F157" s="225"/>
      <c r="G157" s="225"/>
      <c r="H157" s="225"/>
      <c r="I157" s="225"/>
      <c r="J157" s="225"/>
      <c r="K157" s="226"/>
      <c r="L157" s="225"/>
      <c r="M157" s="225"/>
      <c r="N157" s="227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9"/>
    </row>
    <row r="158" spans="1:34" x14ac:dyDescent="0.55000000000000004">
      <c r="A158" s="199">
        <v>156</v>
      </c>
      <c r="B158" s="213"/>
      <c r="C158" s="252"/>
      <c r="D158" s="252"/>
      <c r="E158" s="252"/>
      <c r="F158" s="215"/>
      <c r="G158" s="216"/>
      <c r="H158" s="214"/>
      <c r="I158" s="214"/>
      <c r="J158" s="217"/>
      <c r="K158" s="218"/>
      <c r="L158" s="219"/>
      <c r="M158" s="219"/>
      <c r="N158" s="223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9"/>
    </row>
    <row r="159" spans="1:34" x14ac:dyDescent="0.55000000000000004">
      <c r="A159" s="199">
        <v>157</v>
      </c>
      <c r="B159" s="224"/>
      <c r="C159" s="254"/>
      <c r="D159" s="254"/>
      <c r="E159" s="254"/>
      <c r="F159" s="225"/>
      <c r="G159" s="225"/>
      <c r="H159" s="225"/>
      <c r="I159" s="225"/>
      <c r="J159" s="225"/>
      <c r="K159" s="226"/>
      <c r="L159" s="225"/>
      <c r="M159" s="225"/>
      <c r="N159" s="227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9"/>
    </row>
    <row r="160" spans="1:34" x14ac:dyDescent="0.55000000000000004">
      <c r="A160" s="199">
        <v>158</v>
      </c>
      <c r="B160" s="213"/>
      <c r="C160" s="252"/>
      <c r="D160" s="252"/>
      <c r="E160" s="252"/>
      <c r="F160" s="215"/>
      <c r="G160" s="216"/>
      <c r="H160" s="214"/>
      <c r="I160" s="214"/>
      <c r="J160" s="217"/>
      <c r="K160" s="218"/>
      <c r="L160" s="219"/>
      <c r="M160" s="219"/>
      <c r="N160" s="223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9"/>
    </row>
    <row r="161" spans="1:34" x14ac:dyDescent="0.55000000000000004">
      <c r="A161" s="199">
        <v>159</v>
      </c>
      <c r="B161" s="224"/>
      <c r="C161" s="254"/>
      <c r="D161" s="254"/>
      <c r="E161" s="254"/>
      <c r="F161" s="225"/>
      <c r="G161" s="225"/>
      <c r="H161" s="225"/>
      <c r="I161" s="225"/>
      <c r="J161" s="225"/>
      <c r="K161" s="226"/>
      <c r="L161" s="225"/>
      <c r="M161" s="225"/>
      <c r="N161" s="227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9"/>
    </row>
    <row r="162" spans="1:34" x14ac:dyDescent="0.55000000000000004">
      <c r="A162" s="199">
        <v>160</v>
      </c>
      <c r="B162" s="213"/>
      <c r="C162" s="252"/>
      <c r="D162" s="252"/>
      <c r="E162" s="252"/>
      <c r="F162" s="215"/>
      <c r="G162" s="216"/>
      <c r="H162" s="214"/>
      <c r="I162" s="214"/>
      <c r="J162" s="217"/>
      <c r="K162" s="218"/>
      <c r="L162" s="219"/>
      <c r="M162" s="219"/>
      <c r="N162" s="223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9"/>
    </row>
    <row r="163" spans="1:34" x14ac:dyDescent="0.55000000000000004">
      <c r="A163" s="199">
        <v>161</v>
      </c>
      <c r="B163" s="224"/>
      <c r="C163" s="254"/>
      <c r="D163" s="254"/>
      <c r="E163" s="254"/>
      <c r="F163" s="225"/>
      <c r="G163" s="225"/>
      <c r="H163" s="225"/>
      <c r="I163" s="225"/>
      <c r="J163" s="225"/>
      <c r="K163" s="226"/>
      <c r="L163" s="225"/>
      <c r="M163" s="225"/>
      <c r="N163" s="227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9"/>
    </row>
    <row r="164" spans="1:34" x14ac:dyDescent="0.55000000000000004">
      <c r="A164" s="199">
        <v>162</v>
      </c>
      <c r="B164" s="213"/>
      <c r="C164" s="252"/>
      <c r="D164" s="252"/>
      <c r="E164" s="252"/>
      <c r="F164" s="215"/>
      <c r="G164" s="216"/>
      <c r="H164" s="214"/>
      <c r="I164" s="214"/>
      <c r="J164" s="217"/>
      <c r="K164" s="218"/>
      <c r="L164" s="219"/>
      <c r="M164" s="219"/>
      <c r="N164" s="223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9"/>
    </row>
    <row r="165" spans="1:34" x14ac:dyDescent="0.55000000000000004">
      <c r="A165" s="199">
        <v>163</v>
      </c>
      <c r="B165" s="224"/>
      <c r="C165" s="254"/>
      <c r="D165" s="254"/>
      <c r="E165" s="254"/>
      <c r="F165" s="225"/>
      <c r="G165" s="225"/>
      <c r="H165" s="225"/>
      <c r="I165" s="225"/>
      <c r="J165" s="225"/>
      <c r="K165" s="226"/>
      <c r="L165" s="225"/>
      <c r="M165" s="225"/>
      <c r="N165" s="227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9"/>
    </row>
    <row r="166" spans="1:34" x14ac:dyDescent="0.55000000000000004">
      <c r="A166" s="199">
        <v>164</v>
      </c>
      <c r="B166" s="213"/>
      <c r="C166" s="252"/>
      <c r="D166" s="252"/>
      <c r="E166" s="252"/>
      <c r="F166" s="215"/>
      <c r="G166" s="216"/>
      <c r="H166" s="214"/>
      <c r="I166" s="214"/>
      <c r="J166" s="217"/>
      <c r="K166" s="218"/>
      <c r="L166" s="219"/>
      <c r="M166" s="219"/>
      <c r="N166" s="223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9"/>
    </row>
    <row r="167" spans="1:34" x14ac:dyDescent="0.55000000000000004">
      <c r="A167" s="199">
        <v>165</v>
      </c>
      <c r="B167" s="224"/>
      <c r="C167" s="254"/>
      <c r="D167" s="254"/>
      <c r="E167" s="254"/>
      <c r="F167" s="225"/>
      <c r="G167" s="225"/>
      <c r="H167" s="225"/>
      <c r="I167" s="225"/>
      <c r="J167" s="225"/>
      <c r="K167" s="226"/>
      <c r="L167" s="225"/>
      <c r="M167" s="225"/>
      <c r="N167" s="227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9"/>
    </row>
    <row r="168" spans="1:34" x14ac:dyDescent="0.55000000000000004">
      <c r="A168" s="199">
        <v>166</v>
      </c>
      <c r="B168" s="213"/>
      <c r="C168" s="252"/>
      <c r="D168" s="252"/>
      <c r="E168" s="252"/>
      <c r="F168" s="215"/>
      <c r="G168" s="216"/>
      <c r="H168" s="214"/>
      <c r="I168" s="214"/>
      <c r="J168" s="217"/>
      <c r="K168" s="218"/>
      <c r="L168" s="219"/>
      <c r="M168" s="219"/>
      <c r="N168" s="223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9"/>
    </row>
    <row r="169" spans="1:34" x14ac:dyDescent="0.55000000000000004">
      <c r="A169" s="199">
        <v>167</v>
      </c>
      <c r="B169" s="224"/>
      <c r="C169" s="254"/>
      <c r="D169" s="254"/>
      <c r="E169" s="254"/>
      <c r="F169" s="225"/>
      <c r="G169" s="225"/>
      <c r="H169" s="225"/>
      <c r="I169" s="225"/>
      <c r="J169" s="225"/>
      <c r="K169" s="226"/>
      <c r="L169" s="225"/>
      <c r="M169" s="225"/>
      <c r="N169" s="227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9"/>
    </row>
    <row r="170" spans="1:34" x14ac:dyDescent="0.55000000000000004">
      <c r="A170" s="199">
        <v>168</v>
      </c>
      <c r="B170" s="213"/>
      <c r="C170" s="252"/>
      <c r="D170" s="252"/>
      <c r="E170" s="252"/>
      <c r="F170" s="215"/>
      <c r="G170" s="216"/>
      <c r="H170" s="214"/>
      <c r="I170" s="214"/>
      <c r="J170" s="217"/>
      <c r="K170" s="218"/>
      <c r="L170" s="219"/>
      <c r="M170" s="219"/>
      <c r="N170" s="223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9"/>
    </row>
    <row r="171" spans="1:34" x14ac:dyDescent="0.55000000000000004">
      <c r="A171" s="199">
        <v>169</v>
      </c>
      <c r="B171" s="224"/>
      <c r="C171" s="254"/>
      <c r="D171" s="254"/>
      <c r="E171" s="254"/>
      <c r="F171" s="225"/>
      <c r="G171" s="225"/>
      <c r="H171" s="225"/>
      <c r="I171" s="225"/>
      <c r="J171" s="225"/>
      <c r="K171" s="226"/>
      <c r="L171" s="225"/>
      <c r="M171" s="225"/>
      <c r="N171" s="227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9"/>
    </row>
    <row r="172" spans="1:34" x14ac:dyDescent="0.55000000000000004">
      <c r="A172" s="199">
        <v>170</v>
      </c>
      <c r="B172" s="213"/>
      <c r="C172" s="252"/>
      <c r="D172" s="252"/>
      <c r="E172" s="252"/>
      <c r="F172" s="215"/>
      <c r="G172" s="216"/>
      <c r="H172" s="214"/>
      <c r="I172" s="214"/>
      <c r="J172" s="217"/>
      <c r="K172" s="218"/>
      <c r="L172" s="219"/>
      <c r="M172" s="219"/>
      <c r="N172" s="223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9"/>
    </row>
    <row r="173" spans="1:34" x14ac:dyDescent="0.55000000000000004">
      <c r="A173" s="199">
        <v>171</v>
      </c>
      <c r="B173" s="224"/>
      <c r="C173" s="254"/>
      <c r="D173" s="254"/>
      <c r="E173" s="254"/>
      <c r="F173" s="225"/>
      <c r="G173" s="225"/>
      <c r="H173" s="225"/>
      <c r="I173" s="225"/>
      <c r="J173" s="225"/>
      <c r="K173" s="226"/>
      <c r="L173" s="225"/>
      <c r="M173" s="225"/>
      <c r="N173" s="227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9"/>
    </row>
    <row r="174" spans="1:34" x14ac:dyDescent="0.55000000000000004">
      <c r="A174" s="199">
        <v>172</v>
      </c>
      <c r="B174" s="213"/>
      <c r="C174" s="252"/>
      <c r="D174" s="252"/>
      <c r="E174" s="252"/>
      <c r="F174" s="215"/>
      <c r="G174" s="216"/>
      <c r="H174" s="214"/>
      <c r="I174" s="214"/>
      <c r="J174" s="217"/>
      <c r="K174" s="218"/>
      <c r="L174" s="219"/>
      <c r="M174" s="219"/>
      <c r="N174" s="223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9"/>
    </row>
    <row r="175" spans="1:34" x14ac:dyDescent="0.55000000000000004">
      <c r="A175" s="199">
        <v>173</v>
      </c>
      <c r="B175" s="224"/>
      <c r="C175" s="254"/>
      <c r="D175" s="254"/>
      <c r="E175" s="254"/>
      <c r="F175" s="225"/>
      <c r="G175" s="225"/>
      <c r="H175" s="225"/>
      <c r="I175" s="225"/>
      <c r="J175" s="225"/>
      <c r="K175" s="226"/>
      <c r="L175" s="225"/>
      <c r="M175" s="225"/>
      <c r="N175" s="227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9"/>
    </row>
    <row r="176" spans="1:34" x14ac:dyDescent="0.55000000000000004">
      <c r="A176" s="199">
        <v>174</v>
      </c>
      <c r="B176" s="213"/>
      <c r="C176" s="252"/>
      <c r="D176" s="252"/>
      <c r="E176" s="252"/>
      <c r="F176" s="215"/>
      <c r="G176" s="216"/>
      <c r="H176" s="214"/>
      <c r="I176" s="214"/>
      <c r="J176" s="217"/>
      <c r="K176" s="218"/>
      <c r="L176" s="219"/>
      <c r="M176" s="219"/>
      <c r="N176" s="223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9"/>
    </row>
    <row r="177" spans="1:34" x14ac:dyDescent="0.55000000000000004">
      <c r="A177" s="199">
        <v>175</v>
      </c>
      <c r="B177" s="224"/>
      <c r="C177" s="254"/>
      <c r="D177" s="254"/>
      <c r="E177" s="254"/>
      <c r="F177" s="225"/>
      <c r="G177" s="225"/>
      <c r="H177" s="225"/>
      <c r="I177" s="225"/>
      <c r="J177" s="225"/>
      <c r="K177" s="226"/>
      <c r="L177" s="225"/>
      <c r="M177" s="225"/>
      <c r="N177" s="227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9"/>
    </row>
    <row r="178" spans="1:34" x14ac:dyDescent="0.55000000000000004">
      <c r="A178" s="199">
        <v>176</v>
      </c>
      <c r="B178" s="213"/>
      <c r="C178" s="252"/>
      <c r="D178" s="252"/>
      <c r="E178" s="252"/>
      <c r="F178" s="215"/>
      <c r="G178" s="216"/>
      <c r="H178" s="214"/>
      <c r="I178" s="214"/>
      <c r="J178" s="217"/>
      <c r="K178" s="218"/>
      <c r="L178" s="219"/>
      <c r="M178" s="219"/>
      <c r="N178" s="223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9"/>
    </row>
    <row r="179" spans="1:34" x14ac:dyDescent="0.55000000000000004">
      <c r="A179" s="199">
        <v>177</v>
      </c>
      <c r="B179" s="224"/>
      <c r="C179" s="254"/>
      <c r="D179" s="254"/>
      <c r="E179" s="254"/>
      <c r="F179" s="225"/>
      <c r="G179" s="225"/>
      <c r="H179" s="225"/>
      <c r="I179" s="225"/>
      <c r="J179" s="225"/>
      <c r="K179" s="226"/>
      <c r="L179" s="225"/>
      <c r="M179" s="225"/>
      <c r="N179" s="227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9"/>
    </row>
    <row r="180" spans="1:34" x14ac:dyDescent="0.55000000000000004">
      <c r="A180" s="199">
        <v>178</v>
      </c>
      <c r="B180" s="213"/>
      <c r="C180" s="252"/>
      <c r="D180" s="252"/>
      <c r="E180" s="252"/>
      <c r="F180" s="215"/>
      <c r="G180" s="216"/>
      <c r="H180" s="214"/>
      <c r="I180" s="214"/>
      <c r="J180" s="217"/>
      <c r="K180" s="218"/>
      <c r="L180" s="219"/>
      <c r="M180" s="219"/>
      <c r="N180" s="223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9"/>
    </row>
    <row r="181" spans="1:34" x14ac:dyDescent="0.55000000000000004">
      <c r="A181" s="199">
        <v>179</v>
      </c>
      <c r="B181" s="224"/>
      <c r="C181" s="254"/>
      <c r="D181" s="254"/>
      <c r="E181" s="254"/>
      <c r="F181" s="225"/>
      <c r="G181" s="225"/>
      <c r="H181" s="225"/>
      <c r="I181" s="225"/>
      <c r="J181" s="225"/>
      <c r="K181" s="226"/>
      <c r="L181" s="225"/>
      <c r="M181" s="225"/>
      <c r="N181" s="227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9"/>
    </row>
    <row r="182" spans="1:34" x14ac:dyDescent="0.55000000000000004">
      <c r="A182" s="199">
        <v>180</v>
      </c>
      <c r="B182" s="213"/>
      <c r="C182" s="252"/>
      <c r="D182" s="252"/>
      <c r="E182" s="252"/>
      <c r="F182" s="215"/>
      <c r="G182" s="216"/>
      <c r="H182" s="214"/>
      <c r="I182" s="214"/>
      <c r="J182" s="217"/>
      <c r="K182" s="218"/>
      <c r="L182" s="219"/>
      <c r="M182" s="219"/>
      <c r="N182" s="223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9"/>
    </row>
    <row r="183" spans="1:34" x14ac:dyDescent="0.55000000000000004">
      <c r="A183" s="199">
        <v>181</v>
      </c>
      <c r="B183" s="224"/>
      <c r="C183" s="254"/>
      <c r="D183" s="254"/>
      <c r="E183" s="254"/>
      <c r="F183" s="225"/>
      <c r="G183" s="225"/>
      <c r="H183" s="225"/>
      <c r="I183" s="225"/>
      <c r="J183" s="225"/>
      <c r="K183" s="226"/>
      <c r="L183" s="225"/>
      <c r="M183" s="225"/>
      <c r="N183" s="227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9"/>
    </row>
    <row r="184" spans="1:34" x14ac:dyDescent="0.55000000000000004">
      <c r="A184" s="199">
        <v>182</v>
      </c>
      <c r="B184" s="213"/>
      <c r="C184" s="252"/>
      <c r="D184" s="252"/>
      <c r="E184" s="252"/>
      <c r="F184" s="215"/>
      <c r="G184" s="216"/>
      <c r="H184" s="214"/>
      <c r="I184" s="214"/>
      <c r="J184" s="217"/>
      <c r="K184" s="218"/>
      <c r="L184" s="219"/>
      <c r="M184" s="219"/>
      <c r="N184" s="223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9"/>
    </row>
    <row r="185" spans="1:34" x14ac:dyDescent="0.55000000000000004">
      <c r="A185" s="199">
        <v>183</v>
      </c>
      <c r="B185" s="224"/>
      <c r="C185" s="254"/>
      <c r="D185" s="254"/>
      <c r="E185" s="254"/>
      <c r="F185" s="225"/>
      <c r="G185" s="225"/>
      <c r="H185" s="225"/>
      <c r="I185" s="225"/>
      <c r="J185" s="225"/>
      <c r="K185" s="226"/>
      <c r="L185" s="225"/>
      <c r="M185" s="225"/>
      <c r="N185" s="227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9"/>
    </row>
    <row r="186" spans="1:34" x14ac:dyDescent="0.55000000000000004">
      <c r="A186" s="199">
        <v>184</v>
      </c>
      <c r="B186" s="213"/>
      <c r="C186" s="252"/>
      <c r="D186" s="252"/>
      <c r="E186" s="252"/>
      <c r="F186" s="215"/>
      <c r="G186" s="216"/>
      <c r="H186" s="214"/>
      <c r="I186" s="214"/>
      <c r="J186" s="217"/>
      <c r="K186" s="218"/>
      <c r="L186" s="219"/>
      <c r="M186" s="219"/>
      <c r="N186" s="223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9"/>
    </row>
    <row r="187" spans="1:34" x14ac:dyDescent="0.55000000000000004">
      <c r="A187" s="199">
        <v>185</v>
      </c>
      <c r="B187" s="224"/>
      <c r="C187" s="254"/>
      <c r="D187" s="254"/>
      <c r="E187" s="254"/>
      <c r="F187" s="225"/>
      <c r="G187" s="225"/>
      <c r="H187" s="225"/>
      <c r="I187" s="225"/>
      <c r="J187" s="225"/>
      <c r="K187" s="226"/>
      <c r="L187" s="225"/>
      <c r="M187" s="225"/>
      <c r="N187" s="227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9"/>
    </row>
    <row r="188" spans="1:34" x14ac:dyDescent="0.55000000000000004">
      <c r="A188" s="199">
        <v>186</v>
      </c>
      <c r="B188" s="213"/>
      <c r="C188" s="252"/>
      <c r="D188" s="252"/>
      <c r="E188" s="252"/>
      <c r="F188" s="215"/>
      <c r="G188" s="216"/>
      <c r="H188" s="214"/>
      <c r="I188" s="214"/>
      <c r="J188" s="217"/>
      <c r="K188" s="218"/>
      <c r="L188" s="219"/>
      <c r="M188" s="219"/>
      <c r="N188" s="223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9"/>
    </row>
    <row r="189" spans="1:34" x14ac:dyDescent="0.55000000000000004">
      <c r="A189" s="199">
        <v>187</v>
      </c>
      <c r="B189" s="224"/>
      <c r="C189" s="254"/>
      <c r="D189" s="254"/>
      <c r="E189" s="254"/>
      <c r="F189" s="225"/>
      <c r="G189" s="225"/>
      <c r="H189" s="225"/>
      <c r="I189" s="225"/>
      <c r="J189" s="225"/>
      <c r="K189" s="226"/>
      <c r="L189" s="225"/>
      <c r="M189" s="225"/>
      <c r="N189" s="227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9"/>
    </row>
    <row r="190" spans="1:34" x14ac:dyDescent="0.55000000000000004">
      <c r="A190" s="199">
        <v>188</v>
      </c>
      <c r="B190" s="213"/>
      <c r="C190" s="252"/>
      <c r="D190" s="252"/>
      <c r="E190" s="252"/>
      <c r="F190" s="215"/>
      <c r="G190" s="216"/>
      <c r="H190" s="214"/>
      <c r="I190" s="214"/>
      <c r="J190" s="217"/>
      <c r="K190" s="218"/>
      <c r="L190" s="219"/>
      <c r="M190" s="219"/>
      <c r="N190" s="223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9"/>
    </row>
    <row r="191" spans="1:34" x14ac:dyDescent="0.55000000000000004">
      <c r="A191" s="199">
        <v>189</v>
      </c>
      <c r="B191" s="224"/>
      <c r="C191" s="254"/>
      <c r="D191" s="254"/>
      <c r="E191" s="254"/>
      <c r="F191" s="225"/>
      <c r="G191" s="225"/>
      <c r="H191" s="225"/>
      <c r="I191" s="225"/>
      <c r="J191" s="225"/>
      <c r="K191" s="226"/>
      <c r="L191" s="225"/>
      <c r="M191" s="225"/>
      <c r="N191" s="227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9"/>
    </row>
    <row r="192" spans="1:34" x14ac:dyDescent="0.55000000000000004">
      <c r="A192" s="199">
        <v>190</v>
      </c>
      <c r="B192" s="213"/>
      <c r="C192" s="252"/>
      <c r="D192" s="252"/>
      <c r="E192" s="252"/>
      <c r="F192" s="215"/>
      <c r="G192" s="216"/>
      <c r="H192" s="214"/>
      <c r="I192" s="214"/>
      <c r="J192" s="217"/>
      <c r="K192" s="218"/>
      <c r="L192" s="219"/>
      <c r="M192" s="219"/>
      <c r="N192" s="223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9"/>
    </row>
    <row r="193" spans="1:34" x14ac:dyDescent="0.55000000000000004">
      <c r="A193" s="199">
        <v>191</v>
      </c>
      <c r="B193" s="224"/>
      <c r="C193" s="254"/>
      <c r="D193" s="254"/>
      <c r="E193" s="254"/>
      <c r="F193" s="225"/>
      <c r="G193" s="225"/>
      <c r="H193" s="225"/>
      <c r="I193" s="225"/>
      <c r="J193" s="225"/>
      <c r="K193" s="226"/>
      <c r="L193" s="225"/>
      <c r="M193" s="225"/>
      <c r="N193" s="227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9"/>
    </row>
    <row r="194" spans="1:34" x14ac:dyDescent="0.55000000000000004">
      <c r="A194" s="199">
        <v>192</v>
      </c>
      <c r="B194" s="213"/>
      <c r="C194" s="252"/>
      <c r="D194" s="252"/>
      <c r="E194" s="252"/>
      <c r="F194" s="215"/>
      <c r="G194" s="216"/>
      <c r="H194" s="214"/>
      <c r="I194" s="214"/>
      <c r="J194" s="217"/>
      <c r="K194" s="218"/>
      <c r="L194" s="219"/>
      <c r="M194" s="219"/>
      <c r="N194" s="223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9"/>
    </row>
    <row r="195" spans="1:34" x14ac:dyDescent="0.55000000000000004">
      <c r="A195" s="199">
        <v>193</v>
      </c>
      <c r="B195" s="224"/>
      <c r="C195" s="254"/>
      <c r="D195" s="254"/>
      <c r="E195" s="254"/>
      <c r="F195" s="225"/>
      <c r="G195" s="225"/>
      <c r="H195" s="225"/>
      <c r="I195" s="225"/>
      <c r="J195" s="225"/>
      <c r="K195" s="226"/>
      <c r="L195" s="225"/>
      <c r="M195" s="225"/>
      <c r="N195" s="227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9"/>
    </row>
    <row r="196" spans="1:34" x14ac:dyDescent="0.55000000000000004">
      <c r="A196" s="199">
        <v>194</v>
      </c>
      <c r="B196" s="213"/>
      <c r="C196" s="252"/>
      <c r="D196" s="252"/>
      <c r="E196" s="252"/>
      <c r="F196" s="215"/>
      <c r="G196" s="216"/>
      <c r="H196" s="214"/>
      <c r="I196" s="214"/>
      <c r="J196" s="217"/>
      <c r="K196" s="218"/>
      <c r="L196" s="219"/>
      <c r="M196" s="219"/>
      <c r="N196" s="223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9"/>
    </row>
    <row r="197" spans="1:34" x14ac:dyDescent="0.55000000000000004">
      <c r="A197" s="199">
        <v>195</v>
      </c>
      <c r="B197" s="224"/>
      <c r="C197" s="254"/>
      <c r="D197" s="254"/>
      <c r="E197" s="254"/>
      <c r="F197" s="225"/>
      <c r="G197" s="225"/>
      <c r="H197" s="225"/>
      <c r="I197" s="225"/>
      <c r="J197" s="225"/>
      <c r="K197" s="226"/>
      <c r="L197" s="225"/>
      <c r="M197" s="225"/>
      <c r="N197" s="227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9"/>
    </row>
    <row r="198" spans="1:34" x14ac:dyDescent="0.55000000000000004">
      <c r="A198" s="199">
        <v>196</v>
      </c>
      <c r="B198" s="213"/>
      <c r="C198" s="252"/>
      <c r="D198" s="252"/>
      <c r="E198" s="252"/>
      <c r="F198" s="215"/>
      <c r="G198" s="216"/>
      <c r="H198" s="214"/>
      <c r="I198" s="214"/>
      <c r="J198" s="217"/>
      <c r="K198" s="218"/>
      <c r="L198" s="219"/>
      <c r="M198" s="219"/>
      <c r="N198" s="223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9"/>
    </row>
    <row r="199" spans="1:34" x14ac:dyDescent="0.55000000000000004">
      <c r="A199" s="199">
        <v>197</v>
      </c>
      <c r="B199" s="224"/>
      <c r="C199" s="254"/>
      <c r="D199" s="254"/>
      <c r="E199" s="254"/>
      <c r="F199" s="225"/>
      <c r="G199" s="225"/>
      <c r="H199" s="225"/>
      <c r="I199" s="225"/>
      <c r="J199" s="225"/>
      <c r="K199" s="226"/>
      <c r="L199" s="225"/>
      <c r="M199" s="225"/>
      <c r="N199" s="227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9"/>
    </row>
    <row r="200" spans="1:34" x14ac:dyDescent="0.55000000000000004">
      <c r="A200" s="199">
        <v>198</v>
      </c>
      <c r="B200" s="213"/>
      <c r="C200" s="252"/>
      <c r="D200" s="252"/>
      <c r="E200" s="252"/>
      <c r="F200" s="215"/>
      <c r="G200" s="216"/>
      <c r="H200" s="214"/>
      <c r="I200" s="214"/>
      <c r="J200" s="217"/>
      <c r="K200" s="218"/>
      <c r="L200" s="219"/>
      <c r="M200" s="219"/>
      <c r="N200" s="223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9"/>
    </row>
    <row r="201" spans="1:34" x14ac:dyDescent="0.55000000000000004">
      <c r="A201" s="199">
        <v>199</v>
      </c>
      <c r="B201" s="224"/>
      <c r="C201" s="254"/>
      <c r="D201" s="254"/>
      <c r="E201" s="254"/>
      <c r="F201" s="225"/>
      <c r="G201" s="225"/>
      <c r="H201" s="225"/>
      <c r="I201" s="225"/>
      <c r="J201" s="225"/>
      <c r="K201" s="226"/>
      <c r="L201" s="225"/>
      <c r="M201" s="225"/>
      <c r="N201" s="227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9"/>
    </row>
    <row r="202" spans="1:34" x14ac:dyDescent="0.55000000000000004">
      <c r="A202" s="199">
        <v>200</v>
      </c>
      <c r="B202" s="213"/>
      <c r="C202" s="252"/>
      <c r="D202" s="252"/>
      <c r="E202" s="252"/>
      <c r="F202" s="215"/>
      <c r="G202" s="216"/>
      <c r="H202" s="214"/>
      <c r="I202" s="214"/>
      <c r="J202" s="217"/>
      <c r="K202" s="218"/>
      <c r="L202" s="219"/>
      <c r="M202" s="219"/>
      <c r="N202" s="223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9"/>
    </row>
    <row r="203" spans="1:34" x14ac:dyDescent="0.55000000000000004">
      <c r="A203" s="199">
        <v>201</v>
      </c>
      <c r="B203" s="224"/>
      <c r="C203" s="254"/>
      <c r="D203" s="254"/>
      <c r="E203" s="254"/>
      <c r="F203" s="225"/>
      <c r="G203" s="225"/>
      <c r="H203" s="225"/>
      <c r="I203" s="225"/>
      <c r="J203" s="225"/>
      <c r="K203" s="226"/>
      <c r="L203" s="225"/>
      <c r="M203" s="225"/>
      <c r="N203" s="227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9"/>
    </row>
    <row r="204" spans="1:34" x14ac:dyDescent="0.55000000000000004">
      <c r="A204" s="199">
        <v>202</v>
      </c>
      <c r="B204" s="213"/>
      <c r="C204" s="252"/>
      <c r="D204" s="252"/>
      <c r="E204" s="252"/>
      <c r="F204" s="215"/>
      <c r="G204" s="216"/>
      <c r="H204" s="214"/>
      <c r="I204" s="214"/>
      <c r="J204" s="217"/>
      <c r="K204" s="218"/>
      <c r="L204" s="219"/>
      <c r="M204" s="219"/>
      <c r="N204" s="223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9"/>
    </row>
    <row r="205" spans="1:34" x14ac:dyDescent="0.55000000000000004">
      <c r="A205" s="199">
        <v>203</v>
      </c>
      <c r="B205" s="224"/>
      <c r="C205" s="254"/>
      <c r="D205" s="254"/>
      <c r="E205" s="254"/>
      <c r="F205" s="225"/>
      <c r="G205" s="225"/>
      <c r="H205" s="225"/>
      <c r="I205" s="225"/>
      <c r="J205" s="225"/>
      <c r="K205" s="226"/>
      <c r="L205" s="225"/>
      <c r="M205" s="225"/>
      <c r="N205" s="227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9"/>
    </row>
    <row r="206" spans="1:34" x14ac:dyDescent="0.55000000000000004">
      <c r="A206" s="199">
        <v>204</v>
      </c>
      <c r="B206" s="213"/>
      <c r="C206" s="252"/>
      <c r="D206" s="252"/>
      <c r="E206" s="252"/>
      <c r="F206" s="215"/>
      <c r="G206" s="216"/>
      <c r="H206" s="214"/>
      <c r="I206" s="214"/>
      <c r="J206" s="217"/>
      <c r="K206" s="218"/>
      <c r="L206" s="219"/>
      <c r="M206" s="219"/>
      <c r="N206" s="223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9"/>
    </row>
    <row r="207" spans="1:34" x14ac:dyDescent="0.55000000000000004">
      <c r="A207" s="199">
        <v>205</v>
      </c>
      <c r="B207" s="224"/>
      <c r="C207" s="254"/>
      <c r="D207" s="254"/>
      <c r="E207" s="254"/>
      <c r="F207" s="225"/>
      <c r="G207" s="225"/>
      <c r="H207" s="225"/>
      <c r="I207" s="225"/>
      <c r="J207" s="225"/>
      <c r="K207" s="226"/>
      <c r="L207" s="225"/>
      <c r="M207" s="225"/>
      <c r="N207" s="227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9"/>
    </row>
    <row r="208" spans="1:34" x14ac:dyDescent="0.55000000000000004">
      <c r="A208" s="199">
        <v>206</v>
      </c>
      <c r="B208" s="213"/>
      <c r="C208" s="252"/>
      <c r="D208" s="252"/>
      <c r="E208" s="252"/>
      <c r="F208" s="215"/>
      <c r="G208" s="216"/>
      <c r="H208" s="214"/>
      <c r="I208" s="214"/>
      <c r="J208" s="217"/>
      <c r="K208" s="218"/>
      <c r="L208" s="219"/>
      <c r="M208" s="219"/>
      <c r="N208" s="223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9"/>
    </row>
    <row r="209" spans="1:34" x14ac:dyDescent="0.55000000000000004">
      <c r="A209" s="199">
        <v>207</v>
      </c>
      <c r="B209" s="224"/>
      <c r="C209" s="254"/>
      <c r="D209" s="254"/>
      <c r="E209" s="254"/>
      <c r="F209" s="225"/>
      <c r="G209" s="225"/>
      <c r="H209" s="225"/>
      <c r="I209" s="225"/>
      <c r="J209" s="225"/>
      <c r="K209" s="226"/>
      <c r="L209" s="225"/>
      <c r="M209" s="225"/>
      <c r="N209" s="227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9"/>
    </row>
    <row r="210" spans="1:34" x14ac:dyDescent="0.55000000000000004">
      <c r="A210" s="199">
        <v>208</v>
      </c>
      <c r="B210" s="213"/>
      <c r="C210" s="252"/>
      <c r="D210" s="252"/>
      <c r="E210" s="252"/>
      <c r="F210" s="215"/>
      <c r="G210" s="216"/>
      <c r="H210" s="214"/>
      <c r="I210" s="214"/>
      <c r="J210" s="217"/>
      <c r="K210" s="218"/>
      <c r="L210" s="219"/>
      <c r="M210" s="219"/>
      <c r="N210" s="223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9"/>
    </row>
    <row r="211" spans="1:34" x14ac:dyDescent="0.55000000000000004">
      <c r="A211" s="199">
        <v>209</v>
      </c>
      <c r="B211" s="224"/>
      <c r="C211" s="254"/>
      <c r="D211" s="254"/>
      <c r="E211" s="254"/>
      <c r="F211" s="225"/>
      <c r="G211" s="225"/>
      <c r="H211" s="225"/>
      <c r="I211" s="225"/>
      <c r="J211" s="225"/>
      <c r="K211" s="226"/>
      <c r="L211" s="225"/>
      <c r="M211" s="225"/>
      <c r="N211" s="227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9"/>
    </row>
    <row r="212" spans="1:34" x14ac:dyDescent="0.55000000000000004">
      <c r="A212" s="199">
        <v>210</v>
      </c>
      <c r="B212" s="213"/>
      <c r="C212" s="252"/>
      <c r="D212" s="252"/>
      <c r="E212" s="252"/>
      <c r="F212" s="215"/>
      <c r="G212" s="216"/>
      <c r="H212" s="214"/>
      <c r="I212" s="214"/>
      <c r="J212" s="217"/>
      <c r="K212" s="218"/>
      <c r="L212" s="219"/>
      <c r="M212" s="219"/>
      <c r="N212" s="223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9"/>
    </row>
    <row r="213" spans="1:34" x14ac:dyDescent="0.55000000000000004">
      <c r="A213" s="199">
        <v>211</v>
      </c>
      <c r="B213" s="224"/>
      <c r="C213" s="254"/>
      <c r="D213" s="254"/>
      <c r="E213" s="254"/>
      <c r="F213" s="225"/>
      <c r="G213" s="225"/>
      <c r="H213" s="225"/>
      <c r="I213" s="225"/>
      <c r="J213" s="225"/>
      <c r="K213" s="226"/>
      <c r="L213" s="225"/>
      <c r="M213" s="225"/>
      <c r="N213" s="227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9"/>
    </row>
    <row r="214" spans="1:34" x14ac:dyDescent="0.55000000000000004">
      <c r="A214" s="199">
        <v>212</v>
      </c>
      <c r="B214" s="213"/>
      <c r="C214" s="252"/>
      <c r="D214" s="252"/>
      <c r="E214" s="252"/>
      <c r="F214" s="215"/>
      <c r="G214" s="216"/>
      <c r="H214" s="214"/>
      <c r="I214" s="214"/>
      <c r="J214" s="217"/>
      <c r="K214" s="218"/>
      <c r="L214" s="219"/>
      <c r="M214" s="219"/>
      <c r="N214" s="223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9"/>
    </row>
    <row r="215" spans="1:34" x14ac:dyDescent="0.55000000000000004">
      <c r="A215" s="199">
        <v>213</v>
      </c>
      <c r="B215" s="224"/>
      <c r="C215" s="254"/>
      <c r="D215" s="254"/>
      <c r="E215" s="254"/>
      <c r="F215" s="225"/>
      <c r="G215" s="225"/>
      <c r="H215" s="225"/>
      <c r="I215" s="225"/>
      <c r="J215" s="225"/>
      <c r="K215" s="226"/>
      <c r="L215" s="225"/>
      <c r="M215" s="225"/>
      <c r="N215" s="227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9"/>
    </row>
    <row r="216" spans="1:34" x14ac:dyDescent="0.55000000000000004">
      <c r="A216" s="199">
        <v>214</v>
      </c>
      <c r="B216" s="213"/>
      <c r="C216" s="252"/>
      <c r="D216" s="252"/>
      <c r="E216" s="252"/>
      <c r="F216" s="215"/>
      <c r="G216" s="216"/>
      <c r="H216" s="214"/>
      <c r="I216" s="214"/>
      <c r="J216" s="217"/>
      <c r="K216" s="218"/>
      <c r="L216" s="219"/>
      <c r="M216" s="219"/>
      <c r="N216" s="223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9"/>
    </row>
    <row r="217" spans="1:34" x14ac:dyDescent="0.55000000000000004">
      <c r="A217" s="199">
        <v>215</v>
      </c>
      <c r="B217" s="224"/>
      <c r="C217" s="254"/>
      <c r="D217" s="254"/>
      <c r="E217" s="254"/>
      <c r="F217" s="225"/>
      <c r="G217" s="225"/>
      <c r="H217" s="225"/>
      <c r="I217" s="225"/>
      <c r="J217" s="225"/>
      <c r="K217" s="226"/>
      <c r="L217" s="225"/>
      <c r="M217" s="225"/>
      <c r="N217" s="227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9"/>
    </row>
    <row r="218" spans="1:34" x14ac:dyDescent="0.55000000000000004">
      <c r="A218" s="199">
        <v>216</v>
      </c>
      <c r="B218" s="213"/>
      <c r="C218" s="252"/>
      <c r="D218" s="252"/>
      <c r="E218" s="252"/>
      <c r="F218" s="215"/>
      <c r="G218" s="216"/>
      <c r="H218" s="214"/>
      <c r="I218" s="214"/>
      <c r="J218" s="217"/>
      <c r="K218" s="218"/>
      <c r="L218" s="219"/>
      <c r="M218" s="219"/>
      <c r="N218" s="223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9"/>
    </row>
    <row r="219" spans="1:34" x14ac:dyDescent="0.55000000000000004">
      <c r="A219" s="199">
        <v>217</v>
      </c>
      <c r="B219" s="224"/>
      <c r="C219" s="254"/>
      <c r="D219" s="254"/>
      <c r="E219" s="254"/>
      <c r="F219" s="225"/>
      <c r="G219" s="225"/>
      <c r="H219" s="225"/>
      <c r="I219" s="225"/>
      <c r="J219" s="225"/>
      <c r="K219" s="226"/>
      <c r="L219" s="225"/>
      <c r="M219" s="225"/>
      <c r="N219" s="227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9"/>
    </row>
    <row r="220" spans="1:34" x14ac:dyDescent="0.55000000000000004">
      <c r="A220" s="199">
        <v>218</v>
      </c>
      <c r="B220" s="213"/>
      <c r="C220" s="252"/>
      <c r="D220" s="252"/>
      <c r="E220" s="252"/>
      <c r="F220" s="215"/>
      <c r="G220" s="216"/>
      <c r="H220" s="214"/>
      <c r="I220" s="214"/>
      <c r="J220" s="217"/>
      <c r="K220" s="218"/>
      <c r="L220" s="219"/>
      <c r="M220" s="219"/>
      <c r="N220" s="223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9"/>
    </row>
    <row r="221" spans="1:34" x14ac:dyDescent="0.55000000000000004">
      <c r="A221" s="199">
        <v>219</v>
      </c>
      <c r="B221" s="224"/>
      <c r="C221" s="254"/>
      <c r="D221" s="254"/>
      <c r="E221" s="254"/>
      <c r="F221" s="225"/>
      <c r="G221" s="225"/>
      <c r="H221" s="225"/>
      <c r="I221" s="225"/>
      <c r="J221" s="225"/>
      <c r="K221" s="226"/>
      <c r="L221" s="225"/>
      <c r="M221" s="225"/>
      <c r="N221" s="227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9"/>
    </row>
    <row r="222" spans="1:34" x14ac:dyDescent="0.55000000000000004">
      <c r="A222" s="199">
        <v>220</v>
      </c>
      <c r="B222" s="213"/>
      <c r="C222" s="252"/>
      <c r="D222" s="252"/>
      <c r="E222" s="252"/>
      <c r="F222" s="215"/>
      <c r="G222" s="216"/>
      <c r="H222" s="214"/>
      <c r="I222" s="214"/>
      <c r="J222" s="217"/>
      <c r="K222" s="218"/>
      <c r="L222" s="219"/>
      <c r="M222" s="219"/>
      <c r="N222" s="223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9"/>
    </row>
    <row r="223" spans="1:34" x14ac:dyDescent="0.55000000000000004">
      <c r="A223" s="199">
        <v>221</v>
      </c>
      <c r="B223" s="224"/>
      <c r="C223" s="254"/>
      <c r="D223" s="254"/>
      <c r="E223" s="254"/>
      <c r="F223" s="225"/>
      <c r="G223" s="225"/>
      <c r="H223" s="225"/>
      <c r="I223" s="225"/>
      <c r="J223" s="225"/>
      <c r="K223" s="226"/>
      <c r="L223" s="225"/>
      <c r="M223" s="225"/>
      <c r="N223" s="227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9"/>
    </row>
    <row r="224" spans="1:34" x14ac:dyDescent="0.55000000000000004">
      <c r="A224" s="199">
        <v>222</v>
      </c>
      <c r="B224" s="213"/>
      <c r="C224" s="252"/>
      <c r="D224" s="252"/>
      <c r="E224" s="252"/>
      <c r="F224" s="215"/>
      <c r="G224" s="216"/>
      <c r="H224" s="214"/>
      <c r="I224" s="214"/>
      <c r="J224" s="217"/>
      <c r="K224" s="218"/>
      <c r="L224" s="219"/>
      <c r="M224" s="219"/>
      <c r="N224" s="223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9"/>
    </row>
    <row r="225" spans="1:34" x14ac:dyDescent="0.55000000000000004">
      <c r="A225" s="199">
        <v>223</v>
      </c>
      <c r="B225" s="224"/>
      <c r="C225" s="254"/>
      <c r="D225" s="254"/>
      <c r="E225" s="254"/>
      <c r="F225" s="225"/>
      <c r="G225" s="225"/>
      <c r="H225" s="225"/>
      <c r="I225" s="225"/>
      <c r="J225" s="225"/>
      <c r="K225" s="226"/>
      <c r="L225" s="225"/>
      <c r="M225" s="225"/>
      <c r="N225" s="227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9"/>
    </row>
    <row r="226" spans="1:34" x14ac:dyDescent="0.55000000000000004">
      <c r="A226" s="199">
        <v>224</v>
      </c>
      <c r="B226" s="213"/>
      <c r="C226" s="252"/>
      <c r="D226" s="252"/>
      <c r="E226" s="252"/>
      <c r="F226" s="215"/>
      <c r="G226" s="216"/>
      <c r="H226" s="214"/>
      <c r="I226" s="214"/>
      <c r="J226" s="217"/>
      <c r="K226" s="218"/>
      <c r="L226" s="219"/>
      <c r="M226" s="219"/>
      <c r="N226" s="223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9"/>
    </row>
    <row r="227" spans="1:34" x14ac:dyDescent="0.55000000000000004">
      <c r="A227" s="199">
        <v>225</v>
      </c>
      <c r="B227" s="224"/>
      <c r="C227" s="254"/>
      <c r="D227" s="254"/>
      <c r="E227" s="254"/>
      <c r="F227" s="225"/>
      <c r="G227" s="225"/>
      <c r="H227" s="225"/>
      <c r="I227" s="225"/>
      <c r="J227" s="225"/>
      <c r="K227" s="226"/>
      <c r="L227" s="225"/>
      <c r="M227" s="225"/>
      <c r="N227" s="227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9"/>
    </row>
    <row r="228" spans="1:34" x14ac:dyDescent="0.55000000000000004">
      <c r="A228" s="199">
        <v>226</v>
      </c>
      <c r="B228" s="213"/>
      <c r="C228" s="252"/>
      <c r="D228" s="252"/>
      <c r="E228" s="252"/>
      <c r="F228" s="215"/>
      <c r="G228" s="216"/>
      <c r="H228" s="214"/>
      <c r="I228" s="214"/>
      <c r="J228" s="217"/>
      <c r="K228" s="218"/>
      <c r="L228" s="219"/>
      <c r="M228" s="219"/>
      <c r="N228" s="223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9"/>
    </row>
    <row r="229" spans="1:34" x14ac:dyDescent="0.55000000000000004">
      <c r="A229" s="199">
        <v>227</v>
      </c>
      <c r="B229" s="224"/>
      <c r="C229" s="254"/>
      <c r="D229" s="254"/>
      <c r="E229" s="254"/>
      <c r="F229" s="225"/>
      <c r="G229" s="225"/>
      <c r="H229" s="225"/>
      <c r="I229" s="225"/>
      <c r="J229" s="225"/>
      <c r="K229" s="226"/>
      <c r="L229" s="225"/>
      <c r="M229" s="225"/>
      <c r="N229" s="227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9"/>
    </row>
    <row r="230" spans="1:34" x14ac:dyDescent="0.55000000000000004">
      <c r="A230" s="199">
        <v>228</v>
      </c>
      <c r="B230" s="213"/>
      <c r="C230" s="252"/>
      <c r="D230" s="252"/>
      <c r="E230" s="252"/>
      <c r="F230" s="215"/>
      <c r="G230" s="216"/>
      <c r="H230" s="214"/>
      <c r="I230" s="214"/>
      <c r="J230" s="217"/>
      <c r="K230" s="218"/>
      <c r="L230" s="219"/>
      <c r="M230" s="219"/>
      <c r="N230" s="223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9"/>
    </row>
    <row r="231" spans="1:34" x14ac:dyDescent="0.55000000000000004">
      <c r="A231" s="199">
        <v>229</v>
      </c>
      <c r="B231" s="224"/>
      <c r="C231" s="254"/>
      <c r="D231" s="254"/>
      <c r="E231" s="254"/>
      <c r="F231" s="225"/>
      <c r="G231" s="225"/>
      <c r="H231" s="225"/>
      <c r="I231" s="225"/>
      <c r="J231" s="225"/>
      <c r="K231" s="226"/>
      <c r="L231" s="225"/>
      <c r="M231" s="225"/>
      <c r="N231" s="227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9"/>
    </row>
    <row r="232" spans="1:34" x14ac:dyDescent="0.55000000000000004">
      <c r="A232" s="199">
        <v>230</v>
      </c>
      <c r="B232" s="213"/>
      <c r="C232" s="252"/>
      <c r="D232" s="252"/>
      <c r="E232" s="252"/>
      <c r="F232" s="215"/>
      <c r="G232" s="216"/>
      <c r="H232" s="214"/>
      <c r="I232" s="214"/>
      <c r="J232" s="217"/>
      <c r="K232" s="218"/>
      <c r="L232" s="219"/>
      <c r="M232" s="219"/>
      <c r="N232" s="223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9"/>
    </row>
    <row r="233" spans="1:34" x14ac:dyDescent="0.55000000000000004">
      <c r="A233" s="199">
        <v>231</v>
      </c>
      <c r="B233" s="224"/>
      <c r="C233" s="254"/>
      <c r="D233" s="254"/>
      <c r="E233" s="254"/>
      <c r="F233" s="225"/>
      <c r="G233" s="225"/>
      <c r="H233" s="225"/>
      <c r="I233" s="225"/>
      <c r="J233" s="225"/>
      <c r="K233" s="226"/>
      <c r="L233" s="225"/>
      <c r="M233" s="225"/>
      <c r="N233" s="227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9"/>
    </row>
    <row r="234" spans="1:34" x14ac:dyDescent="0.55000000000000004">
      <c r="A234" s="199">
        <v>232</v>
      </c>
      <c r="B234" s="213"/>
      <c r="C234" s="252"/>
      <c r="D234" s="252"/>
      <c r="E234" s="252"/>
      <c r="F234" s="215"/>
      <c r="G234" s="216"/>
      <c r="H234" s="214"/>
      <c r="I234" s="214"/>
      <c r="J234" s="217"/>
      <c r="K234" s="218"/>
      <c r="L234" s="219"/>
      <c r="M234" s="219"/>
      <c r="N234" s="223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9"/>
    </row>
    <row r="235" spans="1:34" x14ac:dyDescent="0.55000000000000004">
      <c r="A235" s="199">
        <v>233</v>
      </c>
      <c r="B235" s="224"/>
      <c r="C235" s="254"/>
      <c r="D235" s="254"/>
      <c r="E235" s="254"/>
      <c r="F235" s="225"/>
      <c r="G235" s="225"/>
      <c r="H235" s="225"/>
      <c r="I235" s="225"/>
      <c r="J235" s="225"/>
      <c r="K235" s="226"/>
      <c r="L235" s="225"/>
      <c r="M235" s="225"/>
      <c r="N235" s="227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9"/>
    </row>
    <row r="236" spans="1:34" x14ac:dyDescent="0.55000000000000004">
      <c r="A236" s="199">
        <v>234</v>
      </c>
      <c r="B236" s="213"/>
      <c r="C236" s="252"/>
      <c r="D236" s="252"/>
      <c r="E236" s="252"/>
      <c r="F236" s="215"/>
      <c r="G236" s="216"/>
      <c r="H236" s="214"/>
      <c r="I236" s="214"/>
      <c r="J236" s="217"/>
      <c r="K236" s="218"/>
      <c r="L236" s="219"/>
      <c r="M236" s="219"/>
      <c r="N236" s="223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9"/>
    </row>
    <row r="237" spans="1:34" x14ac:dyDescent="0.55000000000000004">
      <c r="A237" s="199">
        <v>235</v>
      </c>
      <c r="B237" s="224"/>
      <c r="C237" s="254"/>
      <c r="D237" s="254"/>
      <c r="E237" s="254"/>
      <c r="F237" s="225"/>
      <c r="G237" s="225"/>
      <c r="H237" s="225"/>
      <c r="I237" s="225"/>
      <c r="J237" s="225"/>
      <c r="K237" s="226"/>
      <c r="L237" s="225"/>
      <c r="M237" s="225"/>
      <c r="N237" s="227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9"/>
    </row>
    <row r="238" spans="1:34" x14ac:dyDescent="0.55000000000000004">
      <c r="A238" s="199">
        <v>236</v>
      </c>
      <c r="B238" s="213"/>
      <c r="C238" s="252"/>
      <c r="D238" s="252"/>
      <c r="E238" s="252"/>
      <c r="F238" s="215"/>
      <c r="G238" s="216"/>
      <c r="H238" s="214"/>
      <c r="I238" s="214"/>
      <c r="J238" s="217"/>
      <c r="K238" s="218"/>
      <c r="L238" s="219"/>
      <c r="M238" s="219"/>
      <c r="N238" s="223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9"/>
    </row>
    <row r="239" spans="1:34" x14ac:dyDescent="0.55000000000000004">
      <c r="A239" s="199">
        <v>237</v>
      </c>
      <c r="B239" s="224"/>
      <c r="C239" s="254"/>
      <c r="D239" s="254"/>
      <c r="E239" s="254"/>
      <c r="F239" s="225"/>
      <c r="G239" s="225"/>
      <c r="H239" s="225"/>
      <c r="I239" s="225"/>
      <c r="J239" s="225"/>
      <c r="K239" s="226"/>
      <c r="L239" s="225"/>
      <c r="M239" s="225"/>
      <c r="N239" s="227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9"/>
    </row>
    <row r="240" spans="1:34" x14ac:dyDescent="0.55000000000000004">
      <c r="A240" s="199">
        <v>238</v>
      </c>
      <c r="B240" s="213"/>
      <c r="C240" s="252"/>
      <c r="D240" s="252"/>
      <c r="E240" s="252"/>
      <c r="F240" s="215"/>
      <c r="G240" s="216"/>
      <c r="H240" s="214"/>
      <c r="I240" s="214"/>
      <c r="J240" s="217"/>
      <c r="K240" s="218"/>
      <c r="L240" s="219"/>
      <c r="M240" s="219"/>
      <c r="N240" s="223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9"/>
    </row>
    <row r="241" spans="1:34" x14ac:dyDescent="0.55000000000000004">
      <c r="A241" s="199">
        <v>239</v>
      </c>
      <c r="B241" s="224"/>
      <c r="C241" s="254"/>
      <c r="D241" s="254"/>
      <c r="E241" s="254"/>
      <c r="F241" s="225"/>
      <c r="G241" s="225"/>
      <c r="H241" s="225"/>
      <c r="I241" s="225"/>
      <c r="J241" s="225"/>
      <c r="K241" s="226"/>
      <c r="L241" s="225"/>
      <c r="M241" s="225"/>
      <c r="N241" s="227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9"/>
    </row>
    <row r="242" spans="1:34" x14ac:dyDescent="0.55000000000000004">
      <c r="A242" s="199">
        <v>240</v>
      </c>
      <c r="B242" s="213"/>
      <c r="C242" s="252"/>
      <c r="D242" s="252"/>
      <c r="E242" s="252"/>
      <c r="F242" s="215"/>
      <c r="G242" s="216"/>
      <c r="H242" s="214"/>
      <c r="I242" s="214"/>
      <c r="J242" s="217"/>
      <c r="K242" s="218"/>
      <c r="L242" s="219"/>
      <c r="M242" s="219"/>
      <c r="N242" s="223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9"/>
    </row>
    <row r="243" spans="1:34" x14ac:dyDescent="0.55000000000000004">
      <c r="A243" s="199">
        <v>241</v>
      </c>
      <c r="B243" s="224"/>
      <c r="C243" s="254"/>
      <c r="D243" s="254"/>
      <c r="E243" s="254"/>
      <c r="F243" s="225"/>
      <c r="G243" s="225"/>
      <c r="H243" s="225"/>
      <c r="I243" s="225"/>
      <c r="J243" s="225"/>
      <c r="K243" s="226"/>
      <c r="L243" s="225"/>
      <c r="M243" s="225"/>
      <c r="N243" s="227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9"/>
    </row>
    <row r="244" spans="1:34" x14ac:dyDescent="0.55000000000000004">
      <c r="A244" s="199">
        <v>242</v>
      </c>
      <c r="B244" s="213"/>
      <c r="C244" s="252"/>
      <c r="D244" s="252"/>
      <c r="E244" s="252"/>
      <c r="F244" s="215"/>
      <c r="G244" s="216"/>
      <c r="H244" s="214"/>
      <c r="I244" s="214"/>
      <c r="J244" s="217"/>
      <c r="K244" s="218"/>
      <c r="L244" s="219"/>
      <c r="M244" s="219"/>
      <c r="N244" s="223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9"/>
    </row>
    <row r="245" spans="1:34" x14ac:dyDescent="0.55000000000000004">
      <c r="A245" s="199">
        <v>243</v>
      </c>
      <c r="B245" s="224"/>
      <c r="C245" s="254"/>
      <c r="D245" s="254"/>
      <c r="E245" s="254"/>
      <c r="F245" s="225"/>
      <c r="G245" s="225"/>
      <c r="H245" s="225"/>
      <c r="I245" s="225"/>
      <c r="J245" s="225"/>
      <c r="K245" s="226"/>
      <c r="L245" s="225"/>
      <c r="M245" s="225"/>
      <c r="N245" s="227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9"/>
    </row>
    <row r="246" spans="1:34" x14ac:dyDescent="0.55000000000000004">
      <c r="A246" s="199">
        <v>244</v>
      </c>
      <c r="B246" s="213"/>
      <c r="C246" s="252"/>
      <c r="D246" s="252"/>
      <c r="E246" s="252"/>
      <c r="F246" s="215"/>
      <c r="G246" s="216"/>
      <c r="H246" s="214"/>
      <c r="I246" s="214"/>
      <c r="J246" s="217"/>
      <c r="K246" s="218"/>
      <c r="L246" s="219"/>
      <c r="M246" s="219"/>
      <c r="N246" s="223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9"/>
    </row>
    <row r="247" spans="1:34" x14ac:dyDescent="0.55000000000000004">
      <c r="A247" s="199">
        <v>245</v>
      </c>
      <c r="B247" s="224"/>
      <c r="C247" s="254"/>
      <c r="D247" s="254"/>
      <c r="E247" s="254"/>
      <c r="F247" s="225"/>
      <c r="G247" s="225"/>
      <c r="H247" s="225"/>
      <c r="I247" s="225"/>
      <c r="J247" s="225"/>
      <c r="K247" s="226"/>
      <c r="L247" s="225"/>
      <c r="M247" s="225"/>
      <c r="N247" s="227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9"/>
    </row>
    <row r="248" spans="1:34" x14ac:dyDescent="0.55000000000000004">
      <c r="A248" s="199">
        <v>246</v>
      </c>
      <c r="B248" s="213"/>
      <c r="C248" s="252"/>
      <c r="D248" s="252"/>
      <c r="E248" s="252"/>
      <c r="F248" s="215"/>
      <c r="G248" s="216"/>
      <c r="H248" s="214"/>
      <c r="I248" s="214"/>
      <c r="J248" s="217"/>
      <c r="K248" s="218"/>
      <c r="L248" s="219"/>
      <c r="M248" s="219"/>
      <c r="N248" s="223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9"/>
    </row>
    <row r="249" spans="1:34" x14ac:dyDescent="0.55000000000000004">
      <c r="A249" s="199">
        <v>247</v>
      </c>
      <c r="B249" s="224"/>
      <c r="C249" s="254"/>
      <c r="D249" s="254"/>
      <c r="E249" s="254"/>
      <c r="F249" s="225"/>
      <c r="G249" s="225"/>
      <c r="H249" s="225"/>
      <c r="I249" s="225"/>
      <c r="J249" s="225"/>
      <c r="K249" s="226"/>
      <c r="L249" s="225"/>
      <c r="M249" s="225"/>
      <c r="N249" s="227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9"/>
    </row>
    <row r="250" spans="1:34" x14ac:dyDescent="0.55000000000000004">
      <c r="A250" s="199">
        <v>248</v>
      </c>
      <c r="B250" s="213"/>
      <c r="C250" s="252"/>
      <c r="D250" s="252"/>
      <c r="E250" s="252"/>
      <c r="F250" s="215"/>
      <c r="G250" s="216"/>
      <c r="H250" s="214"/>
      <c r="I250" s="214"/>
      <c r="J250" s="217"/>
      <c r="K250" s="218"/>
      <c r="L250" s="219"/>
      <c r="M250" s="219"/>
      <c r="N250" s="223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9"/>
    </row>
    <row r="251" spans="1:34" x14ac:dyDescent="0.55000000000000004">
      <c r="A251" s="199">
        <v>249</v>
      </c>
      <c r="B251" s="224"/>
      <c r="C251" s="254"/>
      <c r="D251" s="254"/>
      <c r="E251" s="254"/>
      <c r="F251" s="225"/>
      <c r="G251" s="225"/>
      <c r="H251" s="225"/>
      <c r="I251" s="225"/>
      <c r="J251" s="225"/>
      <c r="K251" s="226"/>
      <c r="L251" s="225"/>
      <c r="M251" s="225"/>
      <c r="N251" s="227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9"/>
    </row>
    <row r="252" spans="1:34" x14ac:dyDescent="0.55000000000000004">
      <c r="A252" s="199">
        <v>250</v>
      </c>
      <c r="B252" s="213"/>
      <c r="C252" s="252"/>
      <c r="D252" s="252"/>
      <c r="E252" s="252"/>
      <c r="F252" s="215"/>
      <c r="G252" s="216"/>
      <c r="H252" s="214"/>
      <c r="I252" s="214"/>
      <c r="J252" s="217"/>
      <c r="K252" s="218"/>
      <c r="L252" s="219"/>
      <c r="M252" s="219"/>
      <c r="N252" s="223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9"/>
    </row>
    <row r="253" spans="1:34" x14ac:dyDescent="0.55000000000000004">
      <c r="A253" s="199">
        <v>251</v>
      </c>
      <c r="B253" s="224"/>
      <c r="C253" s="254"/>
      <c r="D253" s="254"/>
      <c r="E253" s="254"/>
      <c r="F253" s="225"/>
      <c r="G253" s="225"/>
      <c r="H253" s="225"/>
      <c r="I253" s="225"/>
      <c r="J253" s="225"/>
      <c r="K253" s="226"/>
      <c r="L253" s="225"/>
      <c r="M253" s="225"/>
      <c r="N253" s="227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9"/>
    </row>
    <row r="254" spans="1:34" x14ac:dyDescent="0.55000000000000004">
      <c r="A254" s="199">
        <v>252</v>
      </c>
      <c r="B254" s="213"/>
      <c r="C254" s="252"/>
      <c r="D254" s="252"/>
      <c r="E254" s="252"/>
      <c r="F254" s="215"/>
      <c r="G254" s="216"/>
      <c r="H254" s="214"/>
      <c r="I254" s="214"/>
      <c r="J254" s="217"/>
      <c r="K254" s="218"/>
      <c r="L254" s="219"/>
      <c r="M254" s="219"/>
      <c r="N254" s="223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9"/>
    </row>
    <row r="255" spans="1:34" x14ac:dyDescent="0.55000000000000004">
      <c r="A255" s="199">
        <v>253</v>
      </c>
      <c r="B255" s="224"/>
      <c r="C255" s="254"/>
      <c r="D255" s="254"/>
      <c r="E255" s="254"/>
      <c r="F255" s="225"/>
      <c r="G255" s="225"/>
      <c r="H255" s="225"/>
      <c r="I255" s="225"/>
      <c r="J255" s="225"/>
      <c r="K255" s="226"/>
      <c r="L255" s="225"/>
      <c r="M255" s="225"/>
      <c r="N255" s="227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9"/>
    </row>
    <row r="256" spans="1:34" x14ac:dyDescent="0.55000000000000004">
      <c r="A256" s="199">
        <v>254</v>
      </c>
      <c r="B256" s="213"/>
      <c r="C256" s="252"/>
      <c r="D256" s="252"/>
      <c r="E256" s="252"/>
      <c r="F256" s="215"/>
      <c r="G256" s="216"/>
      <c r="H256" s="214"/>
      <c r="I256" s="214"/>
      <c r="J256" s="217"/>
      <c r="K256" s="218"/>
      <c r="L256" s="219"/>
      <c r="M256" s="219"/>
      <c r="N256" s="223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9"/>
    </row>
    <row r="257" spans="1:34" x14ac:dyDescent="0.55000000000000004">
      <c r="A257" s="199">
        <v>255</v>
      </c>
      <c r="B257" s="224"/>
      <c r="C257" s="254"/>
      <c r="D257" s="254"/>
      <c r="E257" s="254"/>
      <c r="F257" s="225"/>
      <c r="G257" s="225"/>
      <c r="H257" s="225"/>
      <c r="I257" s="225"/>
      <c r="J257" s="225"/>
      <c r="K257" s="226"/>
      <c r="L257" s="225"/>
      <c r="M257" s="225"/>
      <c r="N257" s="227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9"/>
    </row>
    <row r="258" spans="1:34" x14ac:dyDescent="0.55000000000000004">
      <c r="A258" s="199">
        <v>256</v>
      </c>
      <c r="B258" s="213"/>
      <c r="C258" s="252"/>
      <c r="D258" s="252"/>
      <c r="E258" s="252"/>
      <c r="F258" s="215"/>
      <c r="G258" s="216"/>
      <c r="H258" s="214"/>
      <c r="I258" s="214"/>
      <c r="J258" s="217"/>
      <c r="K258" s="218"/>
      <c r="L258" s="219"/>
      <c r="M258" s="219"/>
      <c r="N258" s="223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9"/>
    </row>
    <row r="259" spans="1:34" x14ac:dyDescent="0.55000000000000004">
      <c r="A259" s="199">
        <v>257</v>
      </c>
      <c r="B259" s="224"/>
      <c r="C259" s="254"/>
      <c r="D259" s="254"/>
      <c r="E259" s="254"/>
      <c r="F259" s="225"/>
      <c r="G259" s="225"/>
      <c r="H259" s="225"/>
      <c r="I259" s="225"/>
      <c r="J259" s="225"/>
      <c r="K259" s="226"/>
      <c r="L259" s="225"/>
      <c r="M259" s="225"/>
      <c r="N259" s="227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9"/>
    </row>
    <row r="260" spans="1:34" x14ac:dyDescent="0.55000000000000004">
      <c r="A260" s="199">
        <v>258</v>
      </c>
      <c r="B260" s="213"/>
      <c r="C260" s="252"/>
      <c r="D260" s="252"/>
      <c r="E260" s="252"/>
      <c r="F260" s="215"/>
      <c r="G260" s="216"/>
      <c r="H260" s="214"/>
      <c r="I260" s="214"/>
      <c r="J260" s="217"/>
      <c r="K260" s="218"/>
      <c r="L260" s="219"/>
      <c r="M260" s="219"/>
      <c r="N260" s="223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9"/>
    </row>
    <row r="261" spans="1:34" x14ac:dyDescent="0.55000000000000004">
      <c r="A261" s="199">
        <v>259</v>
      </c>
      <c r="B261" s="224"/>
      <c r="C261" s="254"/>
      <c r="D261" s="254"/>
      <c r="E261" s="254"/>
      <c r="F261" s="225"/>
      <c r="G261" s="225"/>
      <c r="H261" s="225"/>
      <c r="I261" s="225"/>
      <c r="J261" s="225"/>
      <c r="K261" s="226"/>
      <c r="L261" s="225"/>
      <c r="M261" s="225"/>
      <c r="N261" s="227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9"/>
    </row>
    <row r="262" spans="1:34" x14ac:dyDescent="0.55000000000000004">
      <c r="A262" s="199">
        <v>260</v>
      </c>
      <c r="B262" s="213"/>
      <c r="C262" s="252"/>
      <c r="D262" s="252"/>
      <c r="E262" s="252"/>
      <c r="F262" s="215"/>
      <c r="G262" s="216"/>
      <c r="H262" s="214"/>
      <c r="I262" s="214"/>
      <c r="J262" s="217"/>
      <c r="K262" s="218"/>
      <c r="L262" s="219"/>
      <c r="M262" s="219"/>
      <c r="N262" s="223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9"/>
    </row>
    <row r="263" spans="1:34" x14ac:dyDescent="0.55000000000000004">
      <c r="A263" s="199">
        <v>261</v>
      </c>
      <c r="B263" s="224"/>
      <c r="C263" s="254"/>
      <c r="D263" s="254"/>
      <c r="E263" s="254"/>
      <c r="F263" s="225"/>
      <c r="G263" s="225"/>
      <c r="H263" s="225"/>
      <c r="I263" s="225"/>
      <c r="J263" s="225"/>
      <c r="K263" s="226"/>
      <c r="L263" s="225"/>
      <c r="M263" s="225"/>
      <c r="N263" s="227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9"/>
    </row>
    <row r="264" spans="1:34" x14ac:dyDescent="0.55000000000000004">
      <c r="A264" s="199">
        <v>262</v>
      </c>
      <c r="B264" s="213"/>
      <c r="C264" s="252"/>
      <c r="D264" s="252"/>
      <c r="E264" s="252"/>
      <c r="F264" s="215"/>
      <c r="G264" s="216"/>
      <c r="H264" s="214"/>
      <c r="I264" s="214"/>
      <c r="J264" s="217"/>
      <c r="K264" s="218"/>
      <c r="L264" s="219"/>
      <c r="M264" s="219"/>
      <c r="N264" s="223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9"/>
    </row>
    <row r="265" spans="1:34" x14ac:dyDescent="0.55000000000000004">
      <c r="A265" s="199">
        <v>263</v>
      </c>
      <c r="B265" s="224"/>
      <c r="C265" s="254"/>
      <c r="D265" s="254"/>
      <c r="E265" s="254"/>
      <c r="F265" s="225"/>
      <c r="G265" s="225"/>
      <c r="H265" s="225"/>
      <c r="I265" s="225"/>
      <c r="J265" s="225"/>
      <c r="K265" s="226"/>
      <c r="L265" s="225"/>
      <c r="M265" s="225"/>
      <c r="N265" s="227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9"/>
    </row>
    <row r="266" spans="1:34" x14ac:dyDescent="0.55000000000000004">
      <c r="A266" s="199">
        <v>264</v>
      </c>
      <c r="B266" s="213"/>
      <c r="C266" s="252"/>
      <c r="D266" s="252"/>
      <c r="E266" s="252"/>
      <c r="F266" s="215"/>
      <c r="G266" s="216"/>
      <c r="H266" s="214"/>
      <c r="I266" s="214"/>
      <c r="J266" s="217"/>
      <c r="K266" s="218"/>
      <c r="L266" s="219"/>
      <c r="M266" s="219"/>
      <c r="N266" s="223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9"/>
    </row>
    <row r="267" spans="1:34" x14ac:dyDescent="0.55000000000000004">
      <c r="A267" s="199">
        <v>265</v>
      </c>
      <c r="B267" s="224"/>
      <c r="C267" s="254"/>
      <c r="D267" s="254"/>
      <c r="E267" s="254"/>
      <c r="F267" s="225"/>
      <c r="G267" s="225"/>
      <c r="H267" s="225"/>
      <c r="I267" s="225"/>
      <c r="J267" s="225"/>
      <c r="K267" s="226"/>
      <c r="L267" s="225"/>
      <c r="M267" s="225"/>
      <c r="N267" s="227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9"/>
    </row>
    <row r="268" spans="1:34" x14ac:dyDescent="0.55000000000000004">
      <c r="A268" s="199">
        <v>266</v>
      </c>
      <c r="B268" s="213"/>
      <c r="C268" s="252"/>
      <c r="D268" s="252"/>
      <c r="E268" s="252"/>
      <c r="F268" s="215"/>
      <c r="G268" s="216"/>
      <c r="H268" s="214"/>
      <c r="I268" s="214"/>
      <c r="J268" s="217"/>
      <c r="K268" s="218"/>
      <c r="L268" s="219"/>
      <c r="M268" s="219"/>
      <c r="N268" s="223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9"/>
    </row>
    <row r="269" spans="1:34" x14ac:dyDescent="0.55000000000000004">
      <c r="A269" s="199">
        <v>267</v>
      </c>
      <c r="B269" s="224"/>
      <c r="C269" s="254"/>
      <c r="D269" s="254"/>
      <c r="E269" s="254"/>
      <c r="F269" s="225"/>
      <c r="G269" s="225"/>
      <c r="H269" s="225"/>
      <c r="I269" s="225"/>
      <c r="J269" s="225"/>
      <c r="K269" s="226"/>
      <c r="L269" s="225"/>
      <c r="M269" s="225"/>
      <c r="N269" s="227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9"/>
    </row>
    <row r="270" spans="1:34" x14ac:dyDescent="0.55000000000000004">
      <c r="A270" s="199">
        <v>268</v>
      </c>
      <c r="B270" s="213"/>
      <c r="C270" s="252"/>
      <c r="D270" s="252"/>
      <c r="E270" s="252"/>
      <c r="F270" s="215"/>
      <c r="G270" s="216"/>
      <c r="H270" s="214"/>
      <c r="I270" s="214"/>
      <c r="J270" s="217"/>
      <c r="K270" s="218"/>
      <c r="L270" s="219"/>
      <c r="M270" s="219"/>
      <c r="N270" s="223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9"/>
    </row>
    <row r="271" spans="1:34" x14ac:dyDescent="0.55000000000000004">
      <c r="A271" s="199">
        <v>269</v>
      </c>
      <c r="B271" s="224"/>
      <c r="C271" s="254"/>
      <c r="D271" s="254"/>
      <c r="E271" s="254"/>
      <c r="F271" s="225"/>
      <c r="G271" s="225"/>
      <c r="H271" s="225"/>
      <c r="I271" s="225"/>
      <c r="J271" s="225"/>
      <c r="K271" s="226"/>
      <c r="L271" s="225"/>
      <c r="M271" s="225"/>
      <c r="N271" s="227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9"/>
    </row>
    <row r="272" spans="1:34" x14ac:dyDescent="0.55000000000000004">
      <c r="A272" s="199">
        <v>270</v>
      </c>
      <c r="B272" s="213"/>
      <c r="C272" s="252"/>
      <c r="D272" s="252"/>
      <c r="E272" s="252"/>
      <c r="F272" s="215"/>
      <c r="G272" s="216"/>
      <c r="H272" s="214"/>
      <c r="I272" s="214"/>
      <c r="J272" s="217"/>
      <c r="K272" s="218"/>
      <c r="L272" s="219"/>
      <c r="M272" s="219"/>
      <c r="N272" s="223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9"/>
    </row>
    <row r="273" spans="1:34" x14ac:dyDescent="0.55000000000000004">
      <c r="A273" s="199">
        <v>271</v>
      </c>
      <c r="B273" s="224"/>
      <c r="C273" s="254"/>
      <c r="D273" s="254"/>
      <c r="E273" s="254"/>
      <c r="F273" s="225"/>
      <c r="G273" s="225"/>
      <c r="H273" s="225"/>
      <c r="I273" s="225"/>
      <c r="J273" s="225"/>
      <c r="K273" s="226"/>
      <c r="L273" s="225"/>
      <c r="M273" s="225"/>
      <c r="N273" s="227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9"/>
    </row>
    <row r="274" spans="1:34" x14ac:dyDescent="0.55000000000000004">
      <c r="A274" s="199">
        <v>272</v>
      </c>
      <c r="B274" s="213"/>
      <c r="C274" s="252"/>
      <c r="D274" s="252"/>
      <c r="E274" s="252"/>
      <c r="F274" s="215"/>
      <c r="G274" s="216"/>
      <c r="H274" s="214"/>
      <c r="I274" s="214"/>
      <c r="J274" s="217"/>
      <c r="K274" s="218"/>
      <c r="L274" s="219"/>
      <c r="M274" s="219"/>
      <c r="N274" s="223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9"/>
    </row>
    <row r="275" spans="1:34" x14ac:dyDescent="0.55000000000000004">
      <c r="A275" s="199">
        <v>273</v>
      </c>
      <c r="B275" s="224"/>
      <c r="C275" s="254"/>
      <c r="D275" s="254"/>
      <c r="E275" s="254"/>
      <c r="F275" s="225"/>
      <c r="G275" s="225"/>
      <c r="H275" s="225"/>
      <c r="I275" s="225"/>
      <c r="J275" s="225"/>
      <c r="K275" s="226"/>
      <c r="L275" s="225"/>
      <c r="M275" s="225"/>
      <c r="N275" s="227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9"/>
    </row>
    <row r="276" spans="1:34" x14ac:dyDescent="0.55000000000000004">
      <c r="A276" s="199">
        <v>274</v>
      </c>
      <c r="B276" s="213"/>
      <c r="C276" s="252"/>
      <c r="D276" s="252"/>
      <c r="E276" s="252"/>
      <c r="F276" s="215"/>
      <c r="G276" s="216"/>
      <c r="H276" s="214"/>
      <c r="I276" s="214"/>
      <c r="J276" s="217"/>
      <c r="K276" s="218"/>
      <c r="L276" s="219"/>
      <c r="M276" s="219"/>
      <c r="N276" s="223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9"/>
    </row>
    <row r="277" spans="1:34" x14ac:dyDescent="0.55000000000000004">
      <c r="A277" s="199">
        <v>275</v>
      </c>
      <c r="B277" s="224"/>
      <c r="C277" s="254"/>
      <c r="D277" s="254"/>
      <c r="E277" s="254"/>
      <c r="F277" s="225"/>
      <c r="G277" s="225"/>
      <c r="H277" s="225"/>
      <c r="I277" s="225"/>
      <c r="J277" s="225"/>
      <c r="K277" s="226"/>
      <c r="L277" s="225"/>
      <c r="M277" s="225"/>
      <c r="N277" s="227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9"/>
    </row>
    <row r="278" spans="1:34" x14ac:dyDescent="0.55000000000000004">
      <c r="A278" s="199">
        <v>276</v>
      </c>
      <c r="B278" s="213"/>
      <c r="C278" s="252"/>
      <c r="D278" s="252"/>
      <c r="E278" s="252"/>
      <c r="F278" s="215"/>
      <c r="G278" s="216"/>
      <c r="H278" s="214"/>
      <c r="I278" s="214"/>
      <c r="J278" s="217"/>
      <c r="K278" s="218"/>
      <c r="L278" s="219"/>
      <c r="M278" s="219"/>
      <c r="N278" s="223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9"/>
    </row>
    <row r="279" spans="1:34" x14ac:dyDescent="0.55000000000000004">
      <c r="A279" s="199">
        <v>277</v>
      </c>
      <c r="B279" s="224"/>
      <c r="C279" s="254"/>
      <c r="D279" s="254"/>
      <c r="E279" s="254"/>
      <c r="F279" s="225"/>
      <c r="G279" s="225"/>
      <c r="H279" s="225"/>
      <c r="I279" s="225"/>
      <c r="J279" s="225"/>
      <c r="K279" s="226"/>
      <c r="L279" s="225"/>
      <c r="M279" s="225"/>
      <c r="N279" s="227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9"/>
    </row>
    <row r="280" spans="1:34" x14ac:dyDescent="0.55000000000000004">
      <c r="A280" s="199">
        <v>278</v>
      </c>
      <c r="B280" s="213"/>
      <c r="C280" s="252"/>
      <c r="D280" s="252"/>
      <c r="E280" s="252"/>
      <c r="F280" s="215"/>
      <c r="G280" s="216"/>
      <c r="H280" s="214"/>
      <c r="I280" s="214"/>
      <c r="J280" s="217"/>
      <c r="K280" s="218"/>
      <c r="L280" s="219"/>
      <c r="M280" s="219"/>
      <c r="N280" s="223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9"/>
    </row>
    <row r="281" spans="1:34" x14ac:dyDescent="0.55000000000000004">
      <c r="A281" s="199">
        <v>279</v>
      </c>
      <c r="B281" s="224"/>
      <c r="C281" s="254"/>
      <c r="D281" s="254"/>
      <c r="E281" s="254"/>
      <c r="F281" s="225"/>
      <c r="G281" s="225"/>
      <c r="H281" s="225"/>
      <c r="I281" s="225"/>
      <c r="J281" s="225"/>
      <c r="K281" s="226"/>
      <c r="L281" s="225"/>
      <c r="M281" s="225"/>
      <c r="N281" s="227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9"/>
    </row>
    <row r="282" spans="1:34" x14ac:dyDescent="0.55000000000000004">
      <c r="A282" s="199">
        <v>280</v>
      </c>
      <c r="B282" s="213"/>
      <c r="C282" s="252"/>
      <c r="D282" s="252"/>
      <c r="E282" s="252"/>
      <c r="F282" s="215"/>
      <c r="G282" s="216"/>
      <c r="H282" s="214"/>
      <c r="I282" s="214"/>
      <c r="J282" s="217"/>
      <c r="K282" s="218"/>
      <c r="L282" s="219"/>
      <c r="M282" s="219"/>
      <c r="N282" s="223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9"/>
    </row>
    <row r="283" spans="1:34" x14ac:dyDescent="0.55000000000000004">
      <c r="A283" s="199">
        <v>281</v>
      </c>
      <c r="B283" s="224"/>
      <c r="C283" s="254"/>
      <c r="D283" s="254"/>
      <c r="E283" s="254"/>
      <c r="F283" s="225"/>
      <c r="G283" s="225"/>
      <c r="H283" s="225"/>
      <c r="I283" s="225"/>
      <c r="J283" s="225"/>
      <c r="K283" s="226"/>
      <c r="L283" s="225"/>
      <c r="M283" s="225"/>
      <c r="N283" s="227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9"/>
    </row>
    <row r="284" spans="1:34" x14ac:dyDescent="0.55000000000000004">
      <c r="A284" s="199">
        <v>282</v>
      </c>
      <c r="B284" s="213"/>
      <c r="C284" s="252"/>
      <c r="D284" s="252"/>
      <c r="E284" s="252"/>
      <c r="F284" s="215"/>
      <c r="G284" s="216"/>
      <c r="H284" s="214"/>
      <c r="I284" s="214"/>
      <c r="J284" s="217"/>
      <c r="K284" s="218"/>
      <c r="L284" s="219"/>
      <c r="M284" s="219"/>
      <c r="N284" s="223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9"/>
    </row>
    <row r="285" spans="1:34" x14ac:dyDescent="0.55000000000000004">
      <c r="A285" s="199">
        <v>283</v>
      </c>
      <c r="B285" s="224"/>
      <c r="C285" s="254"/>
      <c r="D285" s="254"/>
      <c r="E285" s="254"/>
      <c r="F285" s="225"/>
      <c r="G285" s="225"/>
      <c r="H285" s="225"/>
      <c r="I285" s="225"/>
      <c r="J285" s="225"/>
      <c r="K285" s="226"/>
      <c r="L285" s="225"/>
      <c r="M285" s="225"/>
      <c r="N285" s="227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9"/>
    </row>
    <row r="286" spans="1:34" x14ac:dyDescent="0.55000000000000004">
      <c r="A286" s="199">
        <v>284</v>
      </c>
      <c r="B286" s="213"/>
      <c r="C286" s="252"/>
      <c r="D286" s="252"/>
      <c r="E286" s="252"/>
      <c r="F286" s="215"/>
      <c r="G286" s="216"/>
      <c r="H286" s="214"/>
      <c r="I286" s="214"/>
      <c r="J286" s="217"/>
      <c r="K286" s="218"/>
      <c r="L286" s="219"/>
      <c r="M286" s="219"/>
      <c r="N286" s="223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9"/>
    </row>
    <row r="287" spans="1:34" x14ac:dyDescent="0.55000000000000004">
      <c r="A287" s="199">
        <v>285</v>
      </c>
      <c r="B287" s="224"/>
      <c r="C287" s="254"/>
      <c r="D287" s="254"/>
      <c r="E287" s="254"/>
      <c r="F287" s="225"/>
      <c r="G287" s="225"/>
      <c r="H287" s="225"/>
      <c r="I287" s="225"/>
      <c r="J287" s="225"/>
      <c r="K287" s="226"/>
      <c r="L287" s="225"/>
      <c r="M287" s="225"/>
      <c r="N287" s="227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9"/>
    </row>
    <row r="288" spans="1:34" x14ac:dyDescent="0.55000000000000004">
      <c r="A288" s="199">
        <v>286</v>
      </c>
      <c r="B288" s="213"/>
      <c r="C288" s="252"/>
      <c r="D288" s="252"/>
      <c r="E288" s="252"/>
      <c r="F288" s="215"/>
      <c r="G288" s="216"/>
      <c r="H288" s="214"/>
      <c r="I288" s="214"/>
      <c r="J288" s="217"/>
      <c r="K288" s="218"/>
      <c r="L288" s="219"/>
      <c r="M288" s="219"/>
      <c r="N288" s="223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9"/>
    </row>
    <row r="289" spans="1:34" x14ac:dyDescent="0.55000000000000004">
      <c r="A289" s="199">
        <v>287</v>
      </c>
      <c r="B289" s="224"/>
      <c r="C289" s="254"/>
      <c r="D289" s="254"/>
      <c r="E289" s="254"/>
      <c r="F289" s="225"/>
      <c r="G289" s="225"/>
      <c r="H289" s="225"/>
      <c r="I289" s="225"/>
      <c r="J289" s="225"/>
      <c r="K289" s="226"/>
      <c r="L289" s="225"/>
      <c r="M289" s="225"/>
      <c r="N289" s="227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9"/>
    </row>
    <row r="290" spans="1:34" x14ac:dyDescent="0.55000000000000004">
      <c r="A290" s="199">
        <v>288</v>
      </c>
      <c r="B290" s="213"/>
      <c r="C290" s="252"/>
      <c r="D290" s="252"/>
      <c r="E290" s="252"/>
      <c r="F290" s="215"/>
      <c r="G290" s="216"/>
      <c r="H290" s="214"/>
      <c r="I290" s="214"/>
      <c r="J290" s="217"/>
      <c r="K290" s="218"/>
      <c r="L290" s="219"/>
      <c r="M290" s="219"/>
      <c r="N290" s="223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9"/>
    </row>
    <row r="291" spans="1:34" x14ac:dyDescent="0.55000000000000004">
      <c r="A291" s="199">
        <v>289</v>
      </c>
      <c r="B291" s="224"/>
      <c r="C291" s="254"/>
      <c r="D291" s="254"/>
      <c r="E291" s="254"/>
      <c r="F291" s="225"/>
      <c r="G291" s="225"/>
      <c r="H291" s="225"/>
      <c r="I291" s="225"/>
      <c r="J291" s="225"/>
      <c r="K291" s="226"/>
      <c r="L291" s="225"/>
      <c r="M291" s="225"/>
      <c r="N291" s="227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9"/>
    </row>
    <row r="292" spans="1:34" x14ac:dyDescent="0.55000000000000004">
      <c r="A292" s="199">
        <v>290</v>
      </c>
      <c r="B292" s="213"/>
      <c r="C292" s="252"/>
      <c r="D292" s="252"/>
      <c r="E292" s="252"/>
      <c r="F292" s="215"/>
      <c r="G292" s="216"/>
      <c r="H292" s="214"/>
      <c r="I292" s="214"/>
      <c r="J292" s="217"/>
      <c r="K292" s="218"/>
      <c r="L292" s="219"/>
      <c r="M292" s="219"/>
      <c r="N292" s="223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9"/>
    </row>
    <row r="293" spans="1:34" x14ac:dyDescent="0.55000000000000004">
      <c r="A293" s="199">
        <v>291</v>
      </c>
      <c r="B293" s="224"/>
      <c r="C293" s="254"/>
      <c r="D293" s="254"/>
      <c r="E293" s="254"/>
      <c r="F293" s="225"/>
      <c r="G293" s="225"/>
      <c r="H293" s="225"/>
      <c r="I293" s="225"/>
      <c r="J293" s="225"/>
      <c r="K293" s="226"/>
      <c r="L293" s="225"/>
      <c r="M293" s="225"/>
      <c r="N293" s="227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9"/>
    </row>
    <row r="294" spans="1:34" x14ac:dyDescent="0.55000000000000004">
      <c r="A294" s="199">
        <v>292</v>
      </c>
      <c r="B294" s="213"/>
      <c r="C294" s="252"/>
      <c r="D294" s="252"/>
      <c r="E294" s="252"/>
      <c r="F294" s="215"/>
      <c r="G294" s="216"/>
      <c r="H294" s="214"/>
      <c r="I294" s="214"/>
      <c r="J294" s="217"/>
      <c r="K294" s="218"/>
      <c r="L294" s="219"/>
      <c r="M294" s="219"/>
      <c r="N294" s="223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9"/>
    </row>
    <row r="295" spans="1:34" x14ac:dyDescent="0.55000000000000004">
      <c r="A295" s="199">
        <v>293</v>
      </c>
      <c r="B295" s="224"/>
      <c r="C295" s="254"/>
      <c r="D295" s="254"/>
      <c r="E295" s="254"/>
      <c r="F295" s="225"/>
      <c r="G295" s="225"/>
      <c r="H295" s="225"/>
      <c r="I295" s="225"/>
      <c r="J295" s="225"/>
      <c r="K295" s="226"/>
      <c r="L295" s="225"/>
      <c r="M295" s="225"/>
      <c r="N295" s="227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9"/>
    </row>
    <row r="296" spans="1:34" x14ac:dyDescent="0.55000000000000004">
      <c r="A296" s="199">
        <v>294</v>
      </c>
      <c r="B296" s="213"/>
      <c r="C296" s="252"/>
      <c r="D296" s="252"/>
      <c r="E296" s="252"/>
      <c r="F296" s="215"/>
      <c r="G296" s="216"/>
      <c r="H296" s="214"/>
      <c r="I296" s="214"/>
      <c r="J296" s="217"/>
      <c r="K296" s="218"/>
      <c r="L296" s="219"/>
      <c r="M296" s="219"/>
      <c r="N296" s="223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9"/>
    </row>
    <row r="297" spans="1:34" x14ac:dyDescent="0.55000000000000004">
      <c r="A297" s="199">
        <v>295</v>
      </c>
      <c r="B297" s="224"/>
      <c r="C297" s="254"/>
      <c r="D297" s="254"/>
      <c r="E297" s="254"/>
      <c r="F297" s="225"/>
      <c r="G297" s="225"/>
      <c r="H297" s="225"/>
      <c r="I297" s="225"/>
      <c r="J297" s="225"/>
      <c r="K297" s="226"/>
      <c r="L297" s="225"/>
      <c r="M297" s="225"/>
      <c r="N297" s="227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9"/>
    </row>
    <row r="298" spans="1:34" x14ac:dyDescent="0.55000000000000004">
      <c r="A298" s="199">
        <v>296</v>
      </c>
      <c r="B298" s="213"/>
      <c r="C298" s="252"/>
      <c r="D298" s="252"/>
      <c r="E298" s="252"/>
      <c r="F298" s="215"/>
      <c r="G298" s="216"/>
      <c r="H298" s="214"/>
      <c r="I298" s="214"/>
      <c r="J298" s="217"/>
      <c r="K298" s="218"/>
      <c r="L298" s="219"/>
      <c r="M298" s="219"/>
      <c r="N298" s="223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9"/>
    </row>
    <row r="299" spans="1:34" x14ac:dyDescent="0.55000000000000004">
      <c r="A299" s="199">
        <v>297</v>
      </c>
      <c r="B299" s="224"/>
      <c r="C299" s="254"/>
      <c r="D299" s="254"/>
      <c r="E299" s="254"/>
      <c r="F299" s="225"/>
      <c r="G299" s="225"/>
      <c r="H299" s="225"/>
      <c r="I299" s="225"/>
      <c r="J299" s="225"/>
      <c r="K299" s="226"/>
      <c r="L299" s="225"/>
      <c r="M299" s="225"/>
      <c r="N299" s="227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9"/>
    </row>
    <row r="300" spans="1:34" x14ac:dyDescent="0.55000000000000004">
      <c r="A300" s="199">
        <v>298</v>
      </c>
      <c r="B300" s="213"/>
      <c r="C300" s="252"/>
      <c r="D300" s="252"/>
      <c r="E300" s="252"/>
      <c r="F300" s="215"/>
      <c r="G300" s="216"/>
      <c r="H300" s="214"/>
      <c r="I300" s="214"/>
      <c r="J300" s="217"/>
      <c r="K300" s="218"/>
      <c r="L300" s="219"/>
      <c r="M300" s="219"/>
      <c r="N300" s="223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9"/>
    </row>
    <row r="301" spans="1:34" x14ac:dyDescent="0.55000000000000004">
      <c r="A301" s="199">
        <v>299</v>
      </c>
      <c r="B301" s="224"/>
      <c r="C301" s="254"/>
      <c r="D301" s="254"/>
      <c r="E301" s="254"/>
      <c r="F301" s="225"/>
      <c r="G301" s="225"/>
      <c r="H301" s="225"/>
      <c r="I301" s="225"/>
      <c r="J301" s="225"/>
      <c r="K301" s="226"/>
      <c r="L301" s="225"/>
      <c r="M301" s="225"/>
      <c r="N301" s="227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9"/>
    </row>
    <row r="302" spans="1:34" x14ac:dyDescent="0.55000000000000004">
      <c r="A302" s="199">
        <v>300</v>
      </c>
      <c r="B302" s="213"/>
      <c r="C302" s="252"/>
      <c r="D302" s="252"/>
      <c r="E302" s="252"/>
      <c r="F302" s="215"/>
      <c r="G302" s="216"/>
      <c r="H302" s="214"/>
      <c r="I302" s="214"/>
      <c r="J302" s="217"/>
      <c r="K302" s="218"/>
      <c r="L302" s="219"/>
      <c r="M302" s="219"/>
      <c r="N302" s="223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9"/>
    </row>
    <row r="303" spans="1:34" x14ac:dyDescent="0.55000000000000004">
      <c r="A303" s="199">
        <v>301</v>
      </c>
      <c r="B303" s="224"/>
      <c r="C303" s="254"/>
      <c r="D303" s="254"/>
      <c r="E303" s="254"/>
      <c r="F303" s="225"/>
      <c r="G303" s="225"/>
      <c r="H303" s="225"/>
      <c r="I303" s="225"/>
      <c r="J303" s="225"/>
      <c r="K303" s="226"/>
      <c r="L303" s="225"/>
      <c r="M303" s="225"/>
      <c r="N303" s="227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9"/>
    </row>
    <row r="304" spans="1:34" x14ac:dyDescent="0.55000000000000004">
      <c r="A304" s="199">
        <v>302</v>
      </c>
      <c r="B304" s="213"/>
      <c r="C304" s="252"/>
      <c r="D304" s="252"/>
      <c r="E304" s="252"/>
      <c r="F304" s="215"/>
      <c r="G304" s="216"/>
      <c r="H304" s="214"/>
      <c r="I304" s="214"/>
      <c r="J304" s="217"/>
      <c r="K304" s="218"/>
      <c r="L304" s="219"/>
      <c r="M304" s="219"/>
      <c r="N304" s="223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9"/>
    </row>
    <row r="305" spans="1:34" x14ac:dyDescent="0.55000000000000004">
      <c r="A305" s="199">
        <v>303</v>
      </c>
      <c r="B305" s="224"/>
      <c r="C305" s="254"/>
      <c r="D305" s="254"/>
      <c r="E305" s="254"/>
      <c r="F305" s="225"/>
      <c r="G305" s="225"/>
      <c r="H305" s="225"/>
      <c r="I305" s="225"/>
      <c r="J305" s="225"/>
      <c r="K305" s="226"/>
      <c r="L305" s="225"/>
      <c r="M305" s="225"/>
      <c r="N305" s="227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9"/>
    </row>
    <row r="306" spans="1:34" x14ac:dyDescent="0.55000000000000004">
      <c r="A306" s="199">
        <v>304</v>
      </c>
      <c r="B306" s="213"/>
      <c r="C306" s="252"/>
      <c r="D306" s="252"/>
      <c r="E306" s="252"/>
      <c r="F306" s="215"/>
      <c r="G306" s="216"/>
      <c r="H306" s="214"/>
      <c r="I306" s="214"/>
      <c r="J306" s="217"/>
      <c r="K306" s="218"/>
      <c r="L306" s="219"/>
      <c r="M306" s="219"/>
      <c r="N306" s="223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9"/>
    </row>
    <row r="307" spans="1:34" x14ac:dyDescent="0.55000000000000004">
      <c r="A307" s="199">
        <v>305</v>
      </c>
      <c r="B307" s="224"/>
      <c r="C307" s="254"/>
      <c r="D307" s="254"/>
      <c r="E307" s="254"/>
      <c r="F307" s="225"/>
      <c r="G307" s="225"/>
      <c r="H307" s="225"/>
      <c r="I307" s="225"/>
      <c r="J307" s="225"/>
      <c r="K307" s="226"/>
      <c r="L307" s="225"/>
      <c r="M307" s="225"/>
      <c r="N307" s="227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9"/>
    </row>
    <row r="308" spans="1:34" x14ac:dyDescent="0.55000000000000004">
      <c r="A308" s="199">
        <v>306</v>
      </c>
      <c r="B308" s="213"/>
      <c r="C308" s="252"/>
      <c r="D308" s="252"/>
      <c r="E308" s="252"/>
      <c r="F308" s="215"/>
      <c r="G308" s="216"/>
      <c r="H308" s="214"/>
      <c r="I308" s="214"/>
      <c r="J308" s="217"/>
      <c r="K308" s="218"/>
      <c r="L308" s="219"/>
      <c r="M308" s="219"/>
      <c r="N308" s="223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9"/>
    </row>
    <row r="309" spans="1:34" x14ac:dyDescent="0.55000000000000004">
      <c r="A309" s="199">
        <v>307</v>
      </c>
      <c r="B309" s="224"/>
      <c r="C309" s="254"/>
      <c r="D309" s="254"/>
      <c r="E309" s="254"/>
      <c r="F309" s="225"/>
      <c r="G309" s="225"/>
      <c r="H309" s="225"/>
      <c r="I309" s="225"/>
      <c r="J309" s="225"/>
      <c r="K309" s="226"/>
      <c r="L309" s="225"/>
      <c r="M309" s="225"/>
      <c r="N309" s="227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9"/>
    </row>
    <row r="310" spans="1:34" x14ac:dyDescent="0.55000000000000004">
      <c r="A310" s="199">
        <v>308</v>
      </c>
      <c r="B310" s="213"/>
      <c r="C310" s="252"/>
      <c r="D310" s="252"/>
      <c r="E310" s="252"/>
      <c r="F310" s="215"/>
      <c r="G310" s="216"/>
      <c r="H310" s="214"/>
      <c r="I310" s="214"/>
      <c r="J310" s="217"/>
      <c r="K310" s="218"/>
      <c r="L310" s="219"/>
      <c r="M310" s="219"/>
      <c r="N310" s="223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9"/>
    </row>
    <row r="311" spans="1:34" x14ac:dyDescent="0.55000000000000004">
      <c r="A311" s="199">
        <v>309</v>
      </c>
      <c r="B311" s="224"/>
      <c r="C311" s="254"/>
      <c r="D311" s="254"/>
      <c r="E311" s="254"/>
      <c r="F311" s="225"/>
      <c r="G311" s="225"/>
      <c r="H311" s="225"/>
      <c r="I311" s="225"/>
      <c r="J311" s="225"/>
      <c r="K311" s="226"/>
      <c r="L311" s="225"/>
      <c r="M311" s="225"/>
      <c r="N311" s="227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9"/>
    </row>
    <row r="312" spans="1:34" x14ac:dyDescent="0.55000000000000004">
      <c r="A312" s="199">
        <v>310</v>
      </c>
      <c r="B312" s="213"/>
      <c r="C312" s="252"/>
      <c r="D312" s="252"/>
      <c r="E312" s="252"/>
      <c r="F312" s="215"/>
      <c r="G312" s="216"/>
      <c r="H312" s="214"/>
      <c r="I312" s="214"/>
      <c r="J312" s="217"/>
      <c r="K312" s="218"/>
      <c r="L312" s="219"/>
      <c r="M312" s="219"/>
      <c r="N312" s="223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9"/>
    </row>
    <row r="313" spans="1:34" x14ac:dyDescent="0.55000000000000004">
      <c r="A313" s="199">
        <v>311</v>
      </c>
      <c r="B313" s="224"/>
      <c r="C313" s="254"/>
      <c r="D313" s="254"/>
      <c r="E313" s="254"/>
      <c r="F313" s="225"/>
      <c r="G313" s="225"/>
      <c r="H313" s="225"/>
      <c r="I313" s="225"/>
      <c r="J313" s="225"/>
      <c r="K313" s="226"/>
      <c r="L313" s="225"/>
      <c r="M313" s="225"/>
      <c r="N313" s="227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9"/>
    </row>
    <row r="314" spans="1:34" x14ac:dyDescent="0.55000000000000004">
      <c r="A314" s="199">
        <v>312</v>
      </c>
      <c r="B314" s="213"/>
      <c r="C314" s="252"/>
      <c r="D314" s="252"/>
      <c r="E314" s="252"/>
      <c r="F314" s="215"/>
      <c r="G314" s="216"/>
      <c r="H314" s="214"/>
      <c r="I314" s="214"/>
      <c r="J314" s="217"/>
      <c r="K314" s="218"/>
      <c r="L314" s="219"/>
      <c r="M314" s="219"/>
      <c r="N314" s="223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9"/>
    </row>
    <row r="315" spans="1:34" x14ac:dyDescent="0.55000000000000004">
      <c r="A315" s="199">
        <v>313</v>
      </c>
      <c r="B315" s="224"/>
      <c r="C315" s="254"/>
      <c r="D315" s="254"/>
      <c r="E315" s="254"/>
      <c r="F315" s="225"/>
      <c r="G315" s="225"/>
      <c r="H315" s="225"/>
      <c r="I315" s="225"/>
      <c r="J315" s="225"/>
      <c r="K315" s="226"/>
      <c r="L315" s="225"/>
      <c r="M315" s="225"/>
      <c r="N315" s="227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9"/>
    </row>
    <row r="316" spans="1:34" x14ac:dyDescent="0.55000000000000004">
      <c r="A316" s="199">
        <v>314</v>
      </c>
      <c r="B316" s="213"/>
      <c r="C316" s="252"/>
      <c r="D316" s="252"/>
      <c r="E316" s="252"/>
      <c r="F316" s="215"/>
      <c r="G316" s="216"/>
      <c r="H316" s="214"/>
      <c r="I316" s="214"/>
      <c r="J316" s="217"/>
      <c r="K316" s="218"/>
      <c r="L316" s="219"/>
      <c r="M316" s="219"/>
      <c r="N316" s="223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9"/>
    </row>
    <row r="317" spans="1:34" x14ac:dyDescent="0.55000000000000004">
      <c r="A317" s="199">
        <v>315</v>
      </c>
      <c r="B317" s="224"/>
      <c r="C317" s="254"/>
      <c r="D317" s="254"/>
      <c r="E317" s="254"/>
      <c r="F317" s="225"/>
      <c r="G317" s="225"/>
      <c r="H317" s="225"/>
      <c r="I317" s="225"/>
      <c r="J317" s="225"/>
      <c r="K317" s="226"/>
      <c r="L317" s="225"/>
      <c r="M317" s="225"/>
      <c r="N317" s="227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9"/>
    </row>
    <row r="318" spans="1:34" x14ac:dyDescent="0.55000000000000004">
      <c r="A318" s="199">
        <v>316</v>
      </c>
      <c r="B318" s="213"/>
      <c r="C318" s="252"/>
      <c r="D318" s="252"/>
      <c r="E318" s="252"/>
      <c r="F318" s="215"/>
      <c r="G318" s="216"/>
      <c r="H318" s="214"/>
      <c r="I318" s="214"/>
      <c r="J318" s="217"/>
      <c r="K318" s="218"/>
      <c r="L318" s="219"/>
      <c r="M318" s="219"/>
      <c r="N318" s="223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9"/>
    </row>
    <row r="319" spans="1:34" x14ac:dyDescent="0.55000000000000004">
      <c r="A319" s="199">
        <v>317</v>
      </c>
      <c r="B319" s="224"/>
      <c r="C319" s="254"/>
      <c r="D319" s="254"/>
      <c r="E319" s="254"/>
      <c r="F319" s="225"/>
      <c r="G319" s="225"/>
      <c r="H319" s="225"/>
      <c r="I319" s="225"/>
      <c r="J319" s="225"/>
      <c r="K319" s="226"/>
      <c r="L319" s="225"/>
      <c r="M319" s="225"/>
      <c r="N319" s="227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9"/>
    </row>
    <row r="320" spans="1:34" x14ac:dyDescent="0.55000000000000004">
      <c r="A320" s="199">
        <v>318</v>
      </c>
      <c r="B320" s="213"/>
      <c r="C320" s="252"/>
      <c r="D320" s="252"/>
      <c r="E320" s="252"/>
      <c r="F320" s="215"/>
      <c r="G320" s="216"/>
      <c r="H320" s="214"/>
      <c r="I320" s="214"/>
      <c r="J320" s="217"/>
      <c r="K320" s="218"/>
      <c r="L320" s="219"/>
      <c r="M320" s="219"/>
      <c r="N320" s="223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9"/>
    </row>
    <row r="321" spans="1:34" x14ac:dyDescent="0.55000000000000004">
      <c r="A321" s="199">
        <v>319</v>
      </c>
      <c r="B321" s="224"/>
      <c r="C321" s="254"/>
      <c r="D321" s="254"/>
      <c r="E321" s="254"/>
      <c r="F321" s="225"/>
      <c r="G321" s="225"/>
      <c r="H321" s="225"/>
      <c r="I321" s="225"/>
      <c r="J321" s="225"/>
      <c r="K321" s="226"/>
      <c r="L321" s="225"/>
      <c r="M321" s="225"/>
      <c r="N321" s="227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9"/>
    </row>
    <row r="322" spans="1:34" x14ac:dyDescent="0.55000000000000004">
      <c r="A322" s="199">
        <v>320</v>
      </c>
      <c r="B322" s="213"/>
      <c r="C322" s="252"/>
      <c r="D322" s="252"/>
      <c r="E322" s="252"/>
      <c r="F322" s="215"/>
      <c r="G322" s="216"/>
      <c r="H322" s="214"/>
      <c r="I322" s="214"/>
      <c r="J322" s="217"/>
      <c r="K322" s="218"/>
      <c r="L322" s="219"/>
      <c r="M322" s="219"/>
      <c r="N322" s="223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9"/>
    </row>
    <row r="323" spans="1:34" x14ac:dyDescent="0.55000000000000004">
      <c r="A323" s="199">
        <v>321</v>
      </c>
      <c r="B323" s="224"/>
      <c r="C323" s="254"/>
      <c r="D323" s="254"/>
      <c r="E323" s="254"/>
      <c r="F323" s="225"/>
      <c r="G323" s="225"/>
      <c r="H323" s="225"/>
      <c r="I323" s="225"/>
      <c r="J323" s="225"/>
      <c r="K323" s="226"/>
      <c r="L323" s="225"/>
      <c r="M323" s="225"/>
      <c r="N323" s="227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9"/>
    </row>
    <row r="324" spans="1:34" x14ac:dyDescent="0.55000000000000004">
      <c r="A324" s="199">
        <v>322</v>
      </c>
      <c r="B324" s="213"/>
      <c r="C324" s="252"/>
      <c r="D324" s="252"/>
      <c r="E324" s="252"/>
      <c r="F324" s="215"/>
      <c r="G324" s="216"/>
      <c r="H324" s="214"/>
      <c r="I324" s="214"/>
      <c r="J324" s="217"/>
      <c r="K324" s="218"/>
      <c r="L324" s="219"/>
      <c r="M324" s="219"/>
      <c r="N324" s="223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9"/>
    </row>
    <row r="325" spans="1:34" x14ac:dyDescent="0.55000000000000004">
      <c r="A325" s="199">
        <v>323</v>
      </c>
      <c r="B325" s="224"/>
      <c r="C325" s="254"/>
      <c r="D325" s="254"/>
      <c r="E325" s="254"/>
      <c r="F325" s="225"/>
      <c r="G325" s="225"/>
      <c r="H325" s="225"/>
      <c r="I325" s="225"/>
      <c r="J325" s="225"/>
      <c r="K325" s="226"/>
      <c r="L325" s="225"/>
      <c r="M325" s="225"/>
      <c r="N325" s="227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9"/>
    </row>
    <row r="326" spans="1:34" x14ac:dyDescent="0.55000000000000004">
      <c r="A326" s="199">
        <v>324</v>
      </c>
      <c r="B326" s="213"/>
      <c r="C326" s="252"/>
      <c r="D326" s="252"/>
      <c r="E326" s="252"/>
      <c r="F326" s="215"/>
      <c r="G326" s="216"/>
      <c r="H326" s="214"/>
      <c r="I326" s="214"/>
      <c r="J326" s="217"/>
      <c r="K326" s="218"/>
      <c r="L326" s="219"/>
      <c r="M326" s="219"/>
      <c r="N326" s="223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9"/>
    </row>
    <row r="327" spans="1:34" x14ac:dyDescent="0.55000000000000004">
      <c r="A327" s="199">
        <v>325</v>
      </c>
      <c r="B327" s="224"/>
      <c r="C327" s="254"/>
      <c r="D327" s="254"/>
      <c r="E327" s="254"/>
      <c r="F327" s="225"/>
      <c r="G327" s="225"/>
      <c r="H327" s="225"/>
      <c r="I327" s="225"/>
      <c r="J327" s="225"/>
      <c r="K327" s="226"/>
      <c r="L327" s="225"/>
      <c r="M327" s="225"/>
      <c r="N327" s="227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9"/>
    </row>
    <row r="328" spans="1:34" x14ac:dyDescent="0.55000000000000004">
      <c r="A328" s="199">
        <v>326</v>
      </c>
      <c r="B328" s="213"/>
      <c r="C328" s="252"/>
      <c r="D328" s="252"/>
      <c r="E328" s="252"/>
      <c r="F328" s="215"/>
      <c r="G328" s="216"/>
      <c r="H328" s="214"/>
      <c r="I328" s="214"/>
      <c r="J328" s="217"/>
      <c r="K328" s="218"/>
      <c r="L328" s="219"/>
      <c r="M328" s="219"/>
      <c r="N328" s="223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9"/>
    </row>
    <row r="329" spans="1:34" x14ac:dyDescent="0.55000000000000004">
      <c r="A329" s="199">
        <v>327</v>
      </c>
      <c r="B329" s="224"/>
      <c r="C329" s="254"/>
      <c r="D329" s="254"/>
      <c r="E329" s="254"/>
      <c r="F329" s="225"/>
      <c r="G329" s="225"/>
      <c r="H329" s="225"/>
      <c r="I329" s="225"/>
      <c r="J329" s="225"/>
      <c r="K329" s="226"/>
      <c r="L329" s="225"/>
      <c r="M329" s="225"/>
      <c r="N329" s="227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9"/>
    </row>
    <row r="330" spans="1:34" x14ac:dyDescent="0.55000000000000004">
      <c r="A330" s="199">
        <v>328</v>
      </c>
      <c r="B330" s="213"/>
      <c r="C330" s="252"/>
      <c r="D330" s="252"/>
      <c r="E330" s="252"/>
      <c r="F330" s="215"/>
      <c r="G330" s="216"/>
      <c r="H330" s="214"/>
      <c r="I330" s="214"/>
      <c r="J330" s="217"/>
      <c r="K330" s="218"/>
      <c r="L330" s="219"/>
      <c r="M330" s="219"/>
      <c r="N330" s="223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9"/>
    </row>
    <row r="331" spans="1:34" x14ac:dyDescent="0.55000000000000004">
      <c r="A331" s="199">
        <v>329</v>
      </c>
      <c r="B331" s="224"/>
      <c r="C331" s="254"/>
      <c r="D331" s="254"/>
      <c r="E331" s="254"/>
      <c r="F331" s="225"/>
      <c r="G331" s="225"/>
      <c r="H331" s="225"/>
      <c r="I331" s="225"/>
      <c r="J331" s="225"/>
      <c r="K331" s="226"/>
      <c r="L331" s="225"/>
      <c r="M331" s="225"/>
      <c r="N331" s="227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9"/>
    </row>
    <row r="332" spans="1:34" x14ac:dyDescent="0.55000000000000004">
      <c r="A332" s="199">
        <v>330</v>
      </c>
      <c r="B332" s="213"/>
      <c r="C332" s="252"/>
      <c r="D332" s="252"/>
      <c r="E332" s="252"/>
      <c r="F332" s="215"/>
      <c r="G332" s="216"/>
      <c r="H332" s="214"/>
      <c r="I332" s="214"/>
      <c r="J332" s="217"/>
      <c r="K332" s="218"/>
      <c r="L332" s="219"/>
      <c r="M332" s="219"/>
      <c r="N332" s="223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9"/>
    </row>
    <row r="333" spans="1:34" x14ac:dyDescent="0.55000000000000004">
      <c r="A333" s="199">
        <v>331</v>
      </c>
      <c r="B333" s="224"/>
      <c r="C333" s="254"/>
      <c r="D333" s="254"/>
      <c r="E333" s="254"/>
      <c r="F333" s="225"/>
      <c r="G333" s="225"/>
      <c r="H333" s="225"/>
      <c r="I333" s="225"/>
      <c r="J333" s="225"/>
      <c r="K333" s="226"/>
      <c r="L333" s="225"/>
      <c r="M333" s="225"/>
      <c r="N333" s="227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9"/>
    </row>
    <row r="334" spans="1:34" x14ac:dyDescent="0.55000000000000004">
      <c r="A334" s="199">
        <v>332</v>
      </c>
      <c r="B334" s="213"/>
      <c r="C334" s="252"/>
      <c r="D334" s="252"/>
      <c r="E334" s="252"/>
      <c r="F334" s="215"/>
      <c r="G334" s="216"/>
      <c r="H334" s="214"/>
      <c r="I334" s="214"/>
      <c r="J334" s="217"/>
      <c r="K334" s="218"/>
      <c r="L334" s="219"/>
      <c r="M334" s="219"/>
      <c r="N334" s="223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9"/>
    </row>
    <row r="335" spans="1:34" x14ac:dyDescent="0.55000000000000004">
      <c r="A335" s="199">
        <v>333</v>
      </c>
      <c r="B335" s="224"/>
      <c r="C335" s="254"/>
      <c r="D335" s="254"/>
      <c r="E335" s="254"/>
      <c r="F335" s="225"/>
      <c r="G335" s="225"/>
      <c r="H335" s="225"/>
      <c r="I335" s="225"/>
      <c r="J335" s="225"/>
      <c r="K335" s="226"/>
      <c r="L335" s="225"/>
      <c r="M335" s="225"/>
      <c r="N335" s="227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9"/>
    </row>
    <row r="336" spans="1:34" x14ac:dyDescent="0.55000000000000004">
      <c r="A336" s="199">
        <v>334</v>
      </c>
      <c r="B336" s="213"/>
      <c r="C336" s="252"/>
      <c r="D336" s="252"/>
      <c r="E336" s="252"/>
      <c r="F336" s="215"/>
      <c r="G336" s="216"/>
      <c r="H336" s="214"/>
      <c r="I336" s="214"/>
      <c r="J336" s="217"/>
      <c r="K336" s="218"/>
      <c r="L336" s="219"/>
      <c r="M336" s="219"/>
      <c r="N336" s="223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9"/>
    </row>
    <row r="337" spans="1:34" x14ac:dyDescent="0.55000000000000004">
      <c r="A337" s="199">
        <v>335</v>
      </c>
      <c r="B337" s="224"/>
      <c r="C337" s="254"/>
      <c r="D337" s="254"/>
      <c r="E337" s="254"/>
      <c r="F337" s="225"/>
      <c r="G337" s="225"/>
      <c r="H337" s="225"/>
      <c r="I337" s="225"/>
      <c r="J337" s="225"/>
      <c r="K337" s="226"/>
      <c r="L337" s="225"/>
      <c r="M337" s="225"/>
      <c r="N337" s="227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9"/>
    </row>
    <row r="338" spans="1:34" x14ac:dyDescent="0.55000000000000004">
      <c r="A338" s="199">
        <v>336</v>
      </c>
      <c r="B338" s="213"/>
      <c r="C338" s="252"/>
      <c r="D338" s="252"/>
      <c r="E338" s="252"/>
      <c r="F338" s="215"/>
      <c r="G338" s="216"/>
      <c r="H338" s="214"/>
      <c r="I338" s="214"/>
      <c r="J338" s="217"/>
      <c r="K338" s="218"/>
      <c r="L338" s="219"/>
      <c r="M338" s="219"/>
      <c r="N338" s="223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9"/>
    </row>
    <row r="339" spans="1:34" x14ac:dyDescent="0.55000000000000004">
      <c r="A339" s="199">
        <v>337</v>
      </c>
      <c r="B339" s="224"/>
      <c r="C339" s="254"/>
      <c r="D339" s="254"/>
      <c r="E339" s="254"/>
      <c r="F339" s="225"/>
      <c r="G339" s="225"/>
      <c r="H339" s="225"/>
      <c r="I339" s="225"/>
      <c r="J339" s="225"/>
      <c r="K339" s="226"/>
      <c r="L339" s="225"/>
      <c r="M339" s="225"/>
      <c r="N339" s="227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9"/>
    </row>
    <row r="340" spans="1:34" x14ac:dyDescent="0.55000000000000004">
      <c r="A340" s="199">
        <v>338</v>
      </c>
      <c r="B340" s="213"/>
      <c r="C340" s="252"/>
      <c r="D340" s="252"/>
      <c r="E340" s="252"/>
      <c r="F340" s="215"/>
      <c r="G340" s="216"/>
      <c r="H340" s="214"/>
      <c r="I340" s="214"/>
      <c r="J340" s="217"/>
      <c r="K340" s="218"/>
      <c r="L340" s="219"/>
      <c r="M340" s="219"/>
      <c r="N340" s="223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9"/>
    </row>
    <row r="341" spans="1:34" x14ac:dyDescent="0.55000000000000004">
      <c r="A341" s="199">
        <v>339</v>
      </c>
      <c r="B341" s="224"/>
      <c r="C341" s="254"/>
      <c r="D341" s="254"/>
      <c r="E341" s="254"/>
      <c r="F341" s="225"/>
      <c r="G341" s="225"/>
      <c r="H341" s="225"/>
      <c r="I341" s="225"/>
      <c r="J341" s="225"/>
      <c r="K341" s="226"/>
      <c r="L341" s="225"/>
      <c r="M341" s="225"/>
      <c r="N341" s="227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9"/>
    </row>
    <row r="342" spans="1:34" x14ac:dyDescent="0.55000000000000004">
      <c r="A342" s="199">
        <v>340</v>
      </c>
      <c r="B342" s="213"/>
      <c r="C342" s="252"/>
      <c r="D342" s="252"/>
      <c r="E342" s="252"/>
      <c r="F342" s="215"/>
      <c r="G342" s="216"/>
      <c r="H342" s="214"/>
      <c r="I342" s="214"/>
      <c r="J342" s="217"/>
      <c r="K342" s="218"/>
      <c r="L342" s="219"/>
      <c r="M342" s="219"/>
      <c r="N342" s="223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9"/>
    </row>
    <row r="343" spans="1:34" x14ac:dyDescent="0.55000000000000004">
      <c r="A343" s="199">
        <v>341</v>
      </c>
      <c r="B343" s="224"/>
      <c r="C343" s="254"/>
      <c r="D343" s="254"/>
      <c r="E343" s="254"/>
      <c r="F343" s="225"/>
      <c r="G343" s="225"/>
      <c r="H343" s="225"/>
      <c r="I343" s="225"/>
      <c r="J343" s="225"/>
      <c r="K343" s="226"/>
      <c r="L343" s="225"/>
      <c r="M343" s="225"/>
      <c r="N343" s="227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9"/>
    </row>
    <row r="344" spans="1:34" x14ac:dyDescent="0.55000000000000004">
      <c r="A344" s="199">
        <v>342</v>
      </c>
      <c r="B344" s="213"/>
      <c r="C344" s="252"/>
      <c r="D344" s="252"/>
      <c r="E344" s="252"/>
      <c r="F344" s="215"/>
      <c r="G344" s="216"/>
      <c r="H344" s="214"/>
      <c r="I344" s="214"/>
      <c r="J344" s="217"/>
      <c r="K344" s="218"/>
      <c r="L344" s="219"/>
      <c r="M344" s="219"/>
      <c r="N344" s="223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9"/>
    </row>
    <row r="345" spans="1:34" x14ac:dyDescent="0.55000000000000004">
      <c r="A345" s="199">
        <v>343</v>
      </c>
      <c r="B345" s="224"/>
      <c r="C345" s="254"/>
      <c r="D345" s="254"/>
      <c r="E345" s="254"/>
      <c r="F345" s="225"/>
      <c r="G345" s="225"/>
      <c r="H345" s="225"/>
      <c r="I345" s="225"/>
      <c r="J345" s="225"/>
      <c r="K345" s="226"/>
      <c r="L345" s="225"/>
      <c r="M345" s="225"/>
      <c r="N345" s="227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9"/>
    </row>
    <row r="346" spans="1:34" x14ac:dyDescent="0.55000000000000004">
      <c r="A346" s="199">
        <v>344</v>
      </c>
      <c r="B346" s="213"/>
      <c r="C346" s="252"/>
      <c r="D346" s="252"/>
      <c r="E346" s="252"/>
      <c r="F346" s="215"/>
      <c r="G346" s="216"/>
      <c r="H346" s="214"/>
      <c r="I346" s="214"/>
      <c r="J346" s="217"/>
      <c r="K346" s="218"/>
      <c r="L346" s="219"/>
      <c r="M346" s="219"/>
      <c r="N346" s="223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9"/>
    </row>
    <row r="347" spans="1:34" x14ac:dyDescent="0.55000000000000004">
      <c r="A347" s="199">
        <v>345</v>
      </c>
      <c r="B347" s="224"/>
      <c r="C347" s="254"/>
      <c r="D347" s="254"/>
      <c r="E347" s="254"/>
      <c r="F347" s="225"/>
      <c r="G347" s="225"/>
      <c r="H347" s="225"/>
      <c r="I347" s="225"/>
      <c r="J347" s="225"/>
      <c r="K347" s="226"/>
      <c r="L347" s="225"/>
      <c r="M347" s="225"/>
      <c r="N347" s="227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9"/>
    </row>
    <row r="348" spans="1:34" x14ac:dyDescent="0.55000000000000004">
      <c r="A348" s="199">
        <v>346</v>
      </c>
      <c r="B348" s="213"/>
      <c r="C348" s="252"/>
      <c r="D348" s="252"/>
      <c r="E348" s="252"/>
      <c r="F348" s="215"/>
      <c r="G348" s="216"/>
      <c r="H348" s="214"/>
      <c r="I348" s="214"/>
      <c r="J348" s="217"/>
      <c r="K348" s="218"/>
      <c r="L348" s="219"/>
      <c r="M348" s="219"/>
      <c r="N348" s="223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9"/>
    </row>
    <row r="349" spans="1:34" x14ac:dyDescent="0.55000000000000004">
      <c r="A349" s="199">
        <v>347</v>
      </c>
      <c r="B349" s="224"/>
      <c r="C349" s="254"/>
      <c r="D349" s="254"/>
      <c r="E349" s="254"/>
      <c r="F349" s="225"/>
      <c r="G349" s="225"/>
      <c r="H349" s="225"/>
      <c r="I349" s="225"/>
      <c r="J349" s="225"/>
      <c r="K349" s="226"/>
      <c r="L349" s="225"/>
      <c r="M349" s="225"/>
      <c r="N349" s="227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9"/>
    </row>
    <row r="350" spans="1:34" x14ac:dyDescent="0.55000000000000004">
      <c r="A350" s="199">
        <v>348</v>
      </c>
      <c r="B350" s="213"/>
      <c r="C350" s="252"/>
      <c r="D350" s="252"/>
      <c r="E350" s="252"/>
      <c r="F350" s="215"/>
      <c r="G350" s="216"/>
      <c r="H350" s="214"/>
      <c r="I350" s="214"/>
      <c r="J350" s="217"/>
      <c r="K350" s="218"/>
      <c r="L350" s="219"/>
      <c r="M350" s="219"/>
      <c r="N350" s="223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9"/>
    </row>
    <row r="351" spans="1:34" x14ac:dyDescent="0.55000000000000004">
      <c r="A351" s="199">
        <v>349</v>
      </c>
      <c r="B351" s="224"/>
      <c r="C351" s="254"/>
      <c r="D351" s="254"/>
      <c r="E351" s="254"/>
      <c r="F351" s="225"/>
      <c r="G351" s="225"/>
      <c r="H351" s="225"/>
      <c r="I351" s="225"/>
      <c r="J351" s="225"/>
      <c r="K351" s="226"/>
      <c r="L351" s="225"/>
      <c r="M351" s="225"/>
      <c r="N351" s="227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9"/>
    </row>
    <row r="352" spans="1:34" x14ac:dyDescent="0.55000000000000004">
      <c r="A352" s="199">
        <v>350</v>
      </c>
      <c r="B352" s="213"/>
      <c r="C352" s="252"/>
      <c r="D352" s="252"/>
      <c r="E352" s="252"/>
      <c r="F352" s="215"/>
      <c r="G352" s="216"/>
      <c r="H352" s="214"/>
      <c r="I352" s="214"/>
      <c r="J352" s="217"/>
      <c r="K352" s="218"/>
      <c r="L352" s="219"/>
      <c r="M352" s="219"/>
      <c r="N352" s="223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9"/>
    </row>
    <row r="353" spans="1:34" x14ac:dyDescent="0.55000000000000004">
      <c r="A353" s="199">
        <v>351</v>
      </c>
      <c r="B353" s="224"/>
      <c r="C353" s="254"/>
      <c r="D353" s="254"/>
      <c r="E353" s="254"/>
      <c r="F353" s="225"/>
      <c r="G353" s="225"/>
      <c r="H353" s="225"/>
      <c r="I353" s="225"/>
      <c r="J353" s="225"/>
      <c r="K353" s="226"/>
      <c r="L353" s="225"/>
      <c r="M353" s="225"/>
      <c r="N353" s="227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9"/>
    </row>
    <row r="354" spans="1:34" x14ac:dyDescent="0.55000000000000004">
      <c r="A354" s="199">
        <v>352</v>
      </c>
      <c r="B354" s="213"/>
      <c r="C354" s="252"/>
      <c r="D354" s="252"/>
      <c r="E354" s="252"/>
      <c r="F354" s="215"/>
      <c r="G354" s="216"/>
      <c r="H354" s="214"/>
      <c r="I354" s="214"/>
      <c r="J354" s="217"/>
      <c r="K354" s="218"/>
      <c r="L354" s="219"/>
      <c r="M354" s="219"/>
      <c r="N354" s="223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9"/>
    </row>
    <row r="355" spans="1:34" x14ac:dyDescent="0.55000000000000004">
      <c r="A355" s="199">
        <v>353</v>
      </c>
      <c r="B355" s="224"/>
      <c r="C355" s="254"/>
      <c r="D355" s="254"/>
      <c r="E355" s="254"/>
      <c r="F355" s="225"/>
      <c r="G355" s="225"/>
      <c r="H355" s="225"/>
      <c r="I355" s="225"/>
      <c r="J355" s="225"/>
      <c r="K355" s="226"/>
      <c r="L355" s="225"/>
      <c r="M355" s="225"/>
      <c r="N355" s="227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9"/>
    </row>
    <row r="356" spans="1:34" x14ac:dyDescent="0.55000000000000004">
      <c r="A356" s="199">
        <v>354</v>
      </c>
      <c r="B356" s="213"/>
      <c r="C356" s="252"/>
      <c r="D356" s="252"/>
      <c r="E356" s="252"/>
      <c r="F356" s="215"/>
      <c r="G356" s="216"/>
      <c r="H356" s="214"/>
      <c r="I356" s="214"/>
      <c r="J356" s="217"/>
      <c r="K356" s="218"/>
      <c r="L356" s="219"/>
      <c r="M356" s="219"/>
      <c r="N356" s="223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9"/>
    </row>
    <row r="357" spans="1:34" x14ac:dyDescent="0.55000000000000004">
      <c r="A357" s="199">
        <v>355</v>
      </c>
      <c r="B357" s="224"/>
      <c r="C357" s="254"/>
      <c r="D357" s="254"/>
      <c r="E357" s="254"/>
      <c r="F357" s="225"/>
      <c r="G357" s="225"/>
      <c r="H357" s="225"/>
      <c r="I357" s="225"/>
      <c r="J357" s="225"/>
      <c r="K357" s="226"/>
      <c r="L357" s="225"/>
      <c r="M357" s="225"/>
      <c r="N357" s="227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9"/>
    </row>
    <row r="358" spans="1:34" x14ac:dyDescent="0.55000000000000004">
      <c r="A358" s="199">
        <v>356</v>
      </c>
      <c r="B358" s="213"/>
      <c r="C358" s="252"/>
      <c r="D358" s="252"/>
      <c r="E358" s="252"/>
      <c r="F358" s="215"/>
      <c r="G358" s="216"/>
      <c r="H358" s="214"/>
      <c r="I358" s="214"/>
      <c r="J358" s="217"/>
      <c r="K358" s="218"/>
      <c r="L358" s="219"/>
      <c r="M358" s="219"/>
      <c r="N358" s="223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9"/>
    </row>
    <row r="359" spans="1:34" x14ac:dyDescent="0.55000000000000004">
      <c r="A359" s="199">
        <v>357</v>
      </c>
      <c r="B359" s="224"/>
      <c r="C359" s="254"/>
      <c r="D359" s="254"/>
      <c r="E359" s="254"/>
      <c r="F359" s="225"/>
      <c r="G359" s="225"/>
      <c r="H359" s="225"/>
      <c r="I359" s="225"/>
      <c r="J359" s="225"/>
      <c r="K359" s="226"/>
      <c r="L359" s="225"/>
      <c r="M359" s="225"/>
      <c r="N359" s="227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9"/>
    </row>
    <row r="360" spans="1:34" x14ac:dyDescent="0.55000000000000004">
      <c r="A360" s="199">
        <v>358</v>
      </c>
      <c r="B360" s="213"/>
      <c r="C360" s="252"/>
      <c r="D360" s="252"/>
      <c r="E360" s="252"/>
      <c r="F360" s="215"/>
      <c r="G360" s="216"/>
      <c r="H360" s="214"/>
      <c r="I360" s="214"/>
      <c r="J360" s="217"/>
      <c r="K360" s="218"/>
      <c r="L360" s="219"/>
      <c r="M360" s="219"/>
      <c r="N360" s="223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9"/>
    </row>
    <row r="361" spans="1:34" x14ac:dyDescent="0.55000000000000004">
      <c r="A361" s="199">
        <v>359</v>
      </c>
      <c r="B361" s="224"/>
      <c r="C361" s="254"/>
      <c r="D361" s="254"/>
      <c r="E361" s="254"/>
      <c r="F361" s="225"/>
      <c r="G361" s="225"/>
      <c r="H361" s="225"/>
      <c r="I361" s="225"/>
      <c r="J361" s="225"/>
      <c r="K361" s="226"/>
      <c r="L361" s="225"/>
      <c r="M361" s="225"/>
      <c r="N361" s="227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9"/>
    </row>
    <row r="362" spans="1:34" x14ac:dyDescent="0.55000000000000004">
      <c r="A362" s="199">
        <v>360</v>
      </c>
      <c r="B362" s="213"/>
      <c r="C362" s="252"/>
      <c r="D362" s="252"/>
      <c r="E362" s="252"/>
      <c r="F362" s="215"/>
      <c r="G362" s="216"/>
      <c r="H362" s="214"/>
      <c r="I362" s="214"/>
      <c r="J362" s="217"/>
      <c r="K362" s="218"/>
      <c r="L362" s="219"/>
      <c r="M362" s="219"/>
      <c r="N362" s="223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9"/>
    </row>
    <row r="363" spans="1:34" x14ac:dyDescent="0.55000000000000004">
      <c r="A363" s="199">
        <v>361</v>
      </c>
      <c r="B363" s="224"/>
      <c r="C363" s="254"/>
      <c r="D363" s="254"/>
      <c r="E363" s="254"/>
      <c r="F363" s="225"/>
      <c r="G363" s="225"/>
      <c r="H363" s="225"/>
      <c r="I363" s="225"/>
      <c r="J363" s="225"/>
      <c r="K363" s="226"/>
      <c r="L363" s="225"/>
      <c r="M363" s="225"/>
      <c r="N363" s="227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9"/>
    </row>
    <row r="364" spans="1:34" x14ac:dyDescent="0.55000000000000004">
      <c r="A364" s="199">
        <v>362</v>
      </c>
      <c r="B364" s="213"/>
      <c r="C364" s="252"/>
      <c r="D364" s="252"/>
      <c r="E364" s="252"/>
      <c r="F364" s="215"/>
      <c r="G364" s="216"/>
      <c r="H364" s="214"/>
      <c r="I364" s="214"/>
      <c r="J364" s="217"/>
      <c r="K364" s="218"/>
      <c r="L364" s="219"/>
      <c r="M364" s="219"/>
      <c r="N364" s="223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9"/>
    </row>
    <row r="365" spans="1:34" x14ac:dyDescent="0.55000000000000004">
      <c r="A365" s="199">
        <v>363</v>
      </c>
      <c r="B365" s="224"/>
      <c r="C365" s="254"/>
      <c r="D365" s="254"/>
      <c r="E365" s="254"/>
      <c r="F365" s="225"/>
      <c r="G365" s="225"/>
      <c r="H365" s="225"/>
      <c r="I365" s="225"/>
      <c r="J365" s="225"/>
      <c r="K365" s="226"/>
      <c r="L365" s="225"/>
      <c r="M365" s="225"/>
      <c r="N365" s="227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9"/>
    </row>
    <row r="366" spans="1:34" x14ac:dyDescent="0.55000000000000004">
      <c r="A366" s="199">
        <v>364</v>
      </c>
      <c r="B366" s="213"/>
      <c r="C366" s="252"/>
      <c r="D366" s="252"/>
      <c r="E366" s="252"/>
      <c r="F366" s="215"/>
      <c r="G366" s="216"/>
      <c r="H366" s="214"/>
      <c r="I366" s="214"/>
      <c r="J366" s="217"/>
      <c r="K366" s="218"/>
      <c r="L366" s="219"/>
      <c r="M366" s="219"/>
      <c r="N366" s="223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9"/>
    </row>
    <row r="367" spans="1:34" x14ac:dyDescent="0.55000000000000004">
      <c r="A367" s="199">
        <v>365</v>
      </c>
      <c r="B367" s="224"/>
      <c r="C367" s="254"/>
      <c r="D367" s="254"/>
      <c r="E367" s="254"/>
      <c r="F367" s="225"/>
      <c r="G367" s="225"/>
      <c r="H367" s="225"/>
      <c r="I367" s="225"/>
      <c r="J367" s="225"/>
      <c r="K367" s="226"/>
      <c r="L367" s="225"/>
      <c r="M367" s="225"/>
      <c r="N367" s="227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9"/>
    </row>
    <row r="368" spans="1:34" x14ac:dyDescent="0.55000000000000004">
      <c r="A368" s="199">
        <v>366</v>
      </c>
      <c r="B368" s="213"/>
      <c r="C368" s="252"/>
      <c r="D368" s="252"/>
      <c r="E368" s="252"/>
      <c r="F368" s="215"/>
      <c r="G368" s="216"/>
      <c r="H368" s="214"/>
      <c r="I368" s="214"/>
      <c r="J368" s="217"/>
      <c r="K368" s="218"/>
      <c r="L368" s="219"/>
      <c r="M368" s="219"/>
      <c r="N368" s="223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9"/>
    </row>
    <row r="369" spans="1:34" x14ac:dyDescent="0.55000000000000004">
      <c r="A369" s="199">
        <v>367</v>
      </c>
      <c r="B369" s="224"/>
      <c r="C369" s="254"/>
      <c r="D369" s="254"/>
      <c r="E369" s="254"/>
      <c r="F369" s="225"/>
      <c r="G369" s="225"/>
      <c r="H369" s="225"/>
      <c r="I369" s="225"/>
      <c r="J369" s="225"/>
      <c r="K369" s="226"/>
      <c r="L369" s="225"/>
      <c r="M369" s="225"/>
      <c r="N369" s="227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9"/>
    </row>
    <row r="370" spans="1:34" x14ac:dyDescent="0.55000000000000004">
      <c r="A370" s="199">
        <v>368</v>
      </c>
      <c r="B370" s="213"/>
      <c r="C370" s="252"/>
      <c r="D370" s="252"/>
      <c r="E370" s="252"/>
      <c r="F370" s="215"/>
      <c r="G370" s="216"/>
      <c r="H370" s="214"/>
      <c r="I370" s="214"/>
      <c r="J370" s="217"/>
      <c r="K370" s="218"/>
      <c r="L370" s="219"/>
      <c r="M370" s="219"/>
      <c r="N370" s="223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9"/>
    </row>
    <row r="371" spans="1:34" x14ac:dyDescent="0.55000000000000004">
      <c r="A371" s="199">
        <v>369</v>
      </c>
      <c r="B371" s="224"/>
      <c r="C371" s="254"/>
      <c r="D371" s="254"/>
      <c r="E371" s="254"/>
      <c r="F371" s="225"/>
      <c r="G371" s="225"/>
      <c r="H371" s="225"/>
      <c r="I371" s="225"/>
      <c r="J371" s="225"/>
      <c r="K371" s="226"/>
      <c r="L371" s="225"/>
      <c r="M371" s="225"/>
      <c r="N371" s="227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9"/>
    </row>
    <row r="372" spans="1:34" x14ac:dyDescent="0.55000000000000004">
      <c r="A372" s="199">
        <v>370</v>
      </c>
      <c r="B372" s="213"/>
      <c r="C372" s="252"/>
      <c r="D372" s="252"/>
      <c r="E372" s="252"/>
      <c r="F372" s="215"/>
      <c r="G372" s="216"/>
      <c r="H372" s="214"/>
      <c r="I372" s="214"/>
      <c r="J372" s="217"/>
      <c r="K372" s="218"/>
      <c r="L372" s="219"/>
      <c r="M372" s="219"/>
      <c r="N372" s="223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9"/>
    </row>
    <row r="373" spans="1:34" x14ac:dyDescent="0.55000000000000004">
      <c r="A373" s="199">
        <v>371</v>
      </c>
      <c r="B373" s="224"/>
      <c r="C373" s="254"/>
      <c r="D373" s="254"/>
      <c r="E373" s="254"/>
      <c r="F373" s="225"/>
      <c r="G373" s="225"/>
      <c r="H373" s="225"/>
      <c r="I373" s="225"/>
      <c r="J373" s="225"/>
      <c r="K373" s="226"/>
      <c r="L373" s="225"/>
      <c r="M373" s="225"/>
      <c r="N373" s="227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9"/>
    </row>
    <row r="374" spans="1:34" x14ac:dyDescent="0.55000000000000004">
      <c r="A374" s="199">
        <v>372</v>
      </c>
      <c r="B374" s="213"/>
      <c r="C374" s="252"/>
      <c r="D374" s="252"/>
      <c r="E374" s="252"/>
      <c r="F374" s="215"/>
      <c r="G374" s="216"/>
      <c r="H374" s="214"/>
      <c r="I374" s="214"/>
      <c r="J374" s="217"/>
      <c r="K374" s="218"/>
      <c r="L374" s="219"/>
      <c r="M374" s="219"/>
      <c r="N374" s="223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9"/>
    </row>
    <row r="375" spans="1:34" x14ac:dyDescent="0.55000000000000004">
      <c r="A375" s="199">
        <v>373</v>
      </c>
      <c r="B375" s="224"/>
      <c r="C375" s="254"/>
      <c r="D375" s="254"/>
      <c r="E375" s="254"/>
      <c r="F375" s="225"/>
      <c r="G375" s="225"/>
      <c r="H375" s="225"/>
      <c r="I375" s="225"/>
      <c r="J375" s="225"/>
      <c r="K375" s="226"/>
      <c r="L375" s="225"/>
      <c r="M375" s="225"/>
      <c r="N375" s="227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9"/>
    </row>
    <row r="376" spans="1:34" x14ac:dyDescent="0.55000000000000004">
      <c r="A376" s="199">
        <v>374</v>
      </c>
      <c r="B376" s="213"/>
      <c r="C376" s="252"/>
      <c r="D376" s="252"/>
      <c r="E376" s="252"/>
      <c r="F376" s="215"/>
      <c r="G376" s="216"/>
      <c r="H376" s="214"/>
      <c r="I376" s="214"/>
      <c r="J376" s="217"/>
      <c r="K376" s="218"/>
      <c r="L376" s="219"/>
      <c r="M376" s="219"/>
      <c r="N376" s="223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9"/>
    </row>
    <row r="377" spans="1:34" x14ac:dyDescent="0.55000000000000004">
      <c r="A377" s="199">
        <v>375</v>
      </c>
      <c r="B377" s="224"/>
      <c r="C377" s="254"/>
      <c r="D377" s="254"/>
      <c r="E377" s="254"/>
      <c r="F377" s="225"/>
      <c r="G377" s="225"/>
      <c r="H377" s="225"/>
      <c r="I377" s="225"/>
      <c r="J377" s="225"/>
      <c r="K377" s="226"/>
      <c r="L377" s="225"/>
      <c r="M377" s="225"/>
      <c r="N377" s="227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9"/>
    </row>
    <row r="378" spans="1:34" x14ac:dyDescent="0.55000000000000004">
      <c r="A378" s="199">
        <v>376</v>
      </c>
      <c r="B378" s="213"/>
      <c r="C378" s="252"/>
      <c r="D378" s="252"/>
      <c r="E378" s="252"/>
      <c r="F378" s="215"/>
      <c r="G378" s="216"/>
      <c r="H378" s="214"/>
      <c r="I378" s="214"/>
      <c r="J378" s="217"/>
      <c r="K378" s="218"/>
      <c r="L378" s="219"/>
      <c r="M378" s="219"/>
      <c r="N378" s="223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9"/>
    </row>
    <row r="379" spans="1:34" x14ac:dyDescent="0.55000000000000004">
      <c r="A379" s="199">
        <v>377</v>
      </c>
      <c r="B379" s="224"/>
      <c r="C379" s="254"/>
      <c r="D379" s="254"/>
      <c r="E379" s="254"/>
      <c r="F379" s="225"/>
      <c r="G379" s="225"/>
      <c r="H379" s="225"/>
      <c r="I379" s="225"/>
      <c r="J379" s="225"/>
      <c r="K379" s="226"/>
      <c r="L379" s="225"/>
      <c r="M379" s="225"/>
      <c r="N379" s="227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9"/>
    </row>
    <row r="380" spans="1:34" x14ac:dyDescent="0.55000000000000004">
      <c r="A380" s="199">
        <v>378</v>
      </c>
      <c r="B380" s="213"/>
      <c r="C380" s="252"/>
      <c r="D380" s="252"/>
      <c r="E380" s="252"/>
      <c r="F380" s="215"/>
      <c r="G380" s="216"/>
      <c r="H380" s="214"/>
      <c r="I380" s="214"/>
      <c r="J380" s="217"/>
      <c r="K380" s="218"/>
      <c r="L380" s="219"/>
      <c r="M380" s="219"/>
      <c r="N380" s="223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9"/>
    </row>
    <row r="381" spans="1:34" x14ac:dyDescent="0.55000000000000004">
      <c r="A381" s="199">
        <v>379</v>
      </c>
      <c r="B381" s="224"/>
      <c r="C381" s="254"/>
      <c r="D381" s="254"/>
      <c r="E381" s="254"/>
      <c r="F381" s="225"/>
      <c r="G381" s="225"/>
      <c r="H381" s="225"/>
      <c r="I381" s="225"/>
      <c r="J381" s="225"/>
      <c r="K381" s="226"/>
      <c r="L381" s="225"/>
      <c r="M381" s="225"/>
      <c r="N381" s="227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9"/>
    </row>
    <row r="382" spans="1:34" x14ac:dyDescent="0.55000000000000004">
      <c r="A382" s="199">
        <v>380</v>
      </c>
      <c r="B382" s="213"/>
      <c r="C382" s="252"/>
      <c r="D382" s="252"/>
      <c r="E382" s="252"/>
      <c r="F382" s="215"/>
      <c r="G382" s="216"/>
      <c r="H382" s="214"/>
      <c r="I382" s="214"/>
      <c r="J382" s="217"/>
      <c r="K382" s="218"/>
      <c r="L382" s="219"/>
      <c r="M382" s="219"/>
      <c r="N382" s="223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9"/>
    </row>
    <row r="383" spans="1:34" x14ac:dyDescent="0.55000000000000004">
      <c r="A383" s="199">
        <v>381</v>
      </c>
      <c r="B383" s="224"/>
      <c r="C383" s="254"/>
      <c r="D383" s="254"/>
      <c r="E383" s="254"/>
      <c r="F383" s="225"/>
      <c r="G383" s="225"/>
      <c r="H383" s="225"/>
      <c r="I383" s="225"/>
      <c r="J383" s="225"/>
      <c r="K383" s="226"/>
      <c r="L383" s="225"/>
      <c r="M383" s="225"/>
      <c r="N383" s="227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9"/>
    </row>
    <row r="384" spans="1:34" x14ac:dyDescent="0.55000000000000004">
      <c r="A384" s="199">
        <v>382</v>
      </c>
      <c r="B384" s="213"/>
      <c r="C384" s="252"/>
      <c r="D384" s="252"/>
      <c r="E384" s="252"/>
      <c r="F384" s="215"/>
      <c r="G384" s="216"/>
      <c r="H384" s="214"/>
      <c r="I384" s="214"/>
      <c r="J384" s="217"/>
      <c r="K384" s="218"/>
      <c r="L384" s="219"/>
      <c r="M384" s="219"/>
      <c r="N384" s="223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9"/>
    </row>
    <row r="385" spans="1:34" x14ac:dyDescent="0.55000000000000004">
      <c r="A385" s="199">
        <v>383</v>
      </c>
      <c r="B385" s="224"/>
      <c r="C385" s="254"/>
      <c r="D385" s="254"/>
      <c r="E385" s="254"/>
      <c r="F385" s="225"/>
      <c r="G385" s="225"/>
      <c r="H385" s="225"/>
      <c r="I385" s="225"/>
      <c r="J385" s="225"/>
      <c r="K385" s="226"/>
      <c r="L385" s="225"/>
      <c r="M385" s="225"/>
      <c r="N385" s="227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9"/>
    </row>
    <row r="386" spans="1:34" x14ac:dyDescent="0.55000000000000004">
      <c r="A386" s="199">
        <v>384</v>
      </c>
      <c r="B386" s="213"/>
      <c r="C386" s="252"/>
      <c r="D386" s="252"/>
      <c r="E386" s="252"/>
      <c r="F386" s="215"/>
      <c r="G386" s="216"/>
      <c r="H386" s="214"/>
      <c r="I386" s="214"/>
      <c r="J386" s="217"/>
      <c r="K386" s="218"/>
      <c r="L386" s="219"/>
      <c r="M386" s="219"/>
      <c r="N386" s="223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9"/>
    </row>
    <row r="387" spans="1:34" x14ac:dyDescent="0.55000000000000004">
      <c r="A387" s="199">
        <v>385</v>
      </c>
      <c r="B387" s="224"/>
      <c r="C387" s="254"/>
      <c r="D387" s="254"/>
      <c r="E387" s="254"/>
      <c r="F387" s="225"/>
      <c r="G387" s="225"/>
      <c r="H387" s="225"/>
      <c r="I387" s="225"/>
      <c r="J387" s="225"/>
      <c r="K387" s="226"/>
      <c r="L387" s="225"/>
      <c r="M387" s="225"/>
      <c r="N387" s="227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9"/>
    </row>
    <row r="388" spans="1:34" x14ac:dyDescent="0.55000000000000004">
      <c r="A388" s="199">
        <v>386</v>
      </c>
      <c r="B388" s="213"/>
      <c r="C388" s="252"/>
      <c r="D388" s="252"/>
      <c r="E388" s="252"/>
      <c r="F388" s="215"/>
      <c r="G388" s="216"/>
      <c r="H388" s="214"/>
      <c r="I388" s="214"/>
      <c r="J388" s="217"/>
      <c r="K388" s="218"/>
      <c r="L388" s="219"/>
      <c r="M388" s="219"/>
      <c r="N388" s="223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9"/>
    </row>
    <row r="389" spans="1:34" x14ac:dyDescent="0.55000000000000004">
      <c r="A389" s="199">
        <v>387</v>
      </c>
      <c r="B389" s="224"/>
      <c r="C389" s="254"/>
      <c r="D389" s="254"/>
      <c r="E389" s="254"/>
      <c r="F389" s="225"/>
      <c r="G389" s="225"/>
      <c r="H389" s="225"/>
      <c r="I389" s="225"/>
      <c r="J389" s="225"/>
      <c r="K389" s="226"/>
      <c r="L389" s="225"/>
      <c r="M389" s="225"/>
      <c r="N389" s="227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9"/>
    </row>
    <row r="390" spans="1:34" x14ac:dyDescent="0.55000000000000004">
      <c r="A390" s="199">
        <v>388</v>
      </c>
      <c r="B390" s="213"/>
      <c r="C390" s="252"/>
      <c r="D390" s="252"/>
      <c r="E390" s="252"/>
      <c r="F390" s="215"/>
      <c r="G390" s="216"/>
      <c r="H390" s="214"/>
      <c r="I390" s="214"/>
      <c r="J390" s="217"/>
      <c r="K390" s="218"/>
      <c r="L390" s="219"/>
      <c r="M390" s="219"/>
      <c r="N390" s="223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9"/>
    </row>
    <row r="391" spans="1:34" x14ac:dyDescent="0.55000000000000004">
      <c r="A391" s="199">
        <v>389</v>
      </c>
      <c r="B391" s="224"/>
      <c r="C391" s="254"/>
      <c r="D391" s="254"/>
      <c r="E391" s="254"/>
      <c r="F391" s="225"/>
      <c r="G391" s="225"/>
      <c r="H391" s="225"/>
      <c r="I391" s="225"/>
      <c r="J391" s="225"/>
      <c r="K391" s="226"/>
      <c r="L391" s="225"/>
      <c r="M391" s="225"/>
      <c r="N391" s="227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9"/>
    </row>
    <row r="392" spans="1:34" x14ac:dyDescent="0.55000000000000004">
      <c r="A392" s="199">
        <v>390</v>
      </c>
      <c r="B392" s="213"/>
      <c r="C392" s="252"/>
      <c r="D392" s="252"/>
      <c r="E392" s="252"/>
      <c r="F392" s="215"/>
      <c r="G392" s="216"/>
      <c r="H392" s="214"/>
      <c r="I392" s="214"/>
      <c r="J392" s="217"/>
      <c r="K392" s="218"/>
      <c r="L392" s="219"/>
      <c r="M392" s="219"/>
      <c r="N392" s="223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9"/>
    </row>
    <row r="393" spans="1:34" x14ac:dyDescent="0.55000000000000004">
      <c r="A393" s="199">
        <v>391</v>
      </c>
      <c r="B393" s="224"/>
      <c r="C393" s="254"/>
      <c r="D393" s="254"/>
      <c r="E393" s="254"/>
      <c r="F393" s="225"/>
      <c r="G393" s="225"/>
      <c r="H393" s="225"/>
      <c r="I393" s="225"/>
      <c r="J393" s="225"/>
      <c r="K393" s="226"/>
      <c r="L393" s="225"/>
      <c r="M393" s="225"/>
      <c r="N393" s="227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9"/>
    </row>
    <row r="394" spans="1:34" x14ac:dyDescent="0.55000000000000004">
      <c r="A394" s="199">
        <v>392</v>
      </c>
      <c r="B394" s="213"/>
      <c r="C394" s="252"/>
      <c r="D394" s="252"/>
      <c r="E394" s="252"/>
      <c r="F394" s="215"/>
      <c r="G394" s="216"/>
      <c r="H394" s="214"/>
      <c r="I394" s="214"/>
      <c r="J394" s="217"/>
      <c r="K394" s="218"/>
      <c r="L394" s="219"/>
      <c r="M394" s="219"/>
      <c r="N394" s="223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9"/>
    </row>
    <row r="395" spans="1:34" x14ac:dyDescent="0.55000000000000004">
      <c r="A395" s="199">
        <v>393</v>
      </c>
      <c r="B395" s="224"/>
      <c r="C395" s="254"/>
      <c r="D395" s="254"/>
      <c r="E395" s="254"/>
      <c r="F395" s="225"/>
      <c r="G395" s="225"/>
      <c r="H395" s="225"/>
      <c r="I395" s="225"/>
      <c r="J395" s="225"/>
      <c r="K395" s="226"/>
      <c r="L395" s="225"/>
      <c r="M395" s="225"/>
      <c r="N395" s="227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9"/>
    </row>
    <row r="396" spans="1:34" x14ac:dyDescent="0.55000000000000004">
      <c r="A396" s="199">
        <v>394</v>
      </c>
      <c r="B396" s="213"/>
      <c r="C396" s="252"/>
      <c r="D396" s="252"/>
      <c r="E396" s="252"/>
      <c r="F396" s="215"/>
      <c r="G396" s="216"/>
      <c r="H396" s="214"/>
      <c r="I396" s="214"/>
      <c r="J396" s="217"/>
      <c r="K396" s="218"/>
      <c r="L396" s="219"/>
      <c r="M396" s="219"/>
      <c r="N396" s="223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9"/>
    </row>
    <row r="397" spans="1:34" x14ac:dyDescent="0.55000000000000004">
      <c r="A397" s="199">
        <v>395</v>
      </c>
      <c r="B397" s="224"/>
      <c r="C397" s="254"/>
      <c r="D397" s="254"/>
      <c r="E397" s="254"/>
      <c r="F397" s="225"/>
      <c r="G397" s="225"/>
      <c r="H397" s="225"/>
      <c r="I397" s="225"/>
      <c r="J397" s="225"/>
      <c r="K397" s="226"/>
      <c r="L397" s="225"/>
      <c r="M397" s="225"/>
      <c r="N397" s="227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9"/>
    </row>
    <row r="398" spans="1:34" x14ac:dyDescent="0.55000000000000004">
      <c r="A398" s="199">
        <v>396</v>
      </c>
      <c r="B398" s="213"/>
      <c r="C398" s="252"/>
      <c r="D398" s="252"/>
      <c r="E398" s="252"/>
      <c r="F398" s="215"/>
      <c r="G398" s="216"/>
      <c r="H398" s="214"/>
      <c r="I398" s="214"/>
      <c r="J398" s="217"/>
      <c r="K398" s="218"/>
      <c r="L398" s="219"/>
      <c r="M398" s="219"/>
      <c r="N398" s="223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9"/>
    </row>
    <row r="399" spans="1:34" x14ac:dyDescent="0.55000000000000004">
      <c r="A399" s="199">
        <v>397</v>
      </c>
      <c r="B399" s="224"/>
      <c r="C399" s="254"/>
      <c r="D399" s="254"/>
      <c r="E399" s="254"/>
      <c r="F399" s="225"/>
      <c r="G399" s="225"/>
      <c r="H399" s="225"/>
      <c r="I399" s="225"/>
      <c r="J399" s="225"/>
      <c r="K399" s="226"/>
      <c r="L399" s="225"/>
      <c r="M399" s="225"/>
      <c r="N399" s="227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9"/>
    </row>
    <row r="400" spans="1:34" x14ac:dyDescent="0.55000000000000004">
      <c r="A400" s="199">
        <v>398</v>
      </c>
      <c r="B400" s="213"/>
      <c r="C400" s="252"/>
      <c r="D400" s="252"/>
      <c r="E400" s="252"/>
      <c r="F400" s="215"/>
      <c r="G400" s="216"/>
      <c r="H400" s="214"/>
      <c r="I400" s="214"/>
      <c r="J400" s="217"/>
      <c r="K400" s="218"/>
      <c r="L400" s="219"/>
      <c r="M400" s="219"/>
      <c r="N400" s="223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9"/>
    </row>
    <row r="401" spans="1:34" x14ac:dyDescent="0.55000000000000004">
      <c r="A401" s="199">
        <v>399</v>
      </c>
      <c r="B401" s="224"/>
      <c r="C401" s="254"/>
      <c r="D401" s="254"/>
      <c r="E401" s="254"/>
      <c r="F401" s="225"/>
      <c r="G401" s="225"/>
      <c r="H401" s="225"/>
      <c r="I401" s="225"/>
      <c r="J401" s="225"/>
      <c r="K401" s="226"/>
      <c r="L401" s="225"/>
      <c r="M401" s="225"/>
      <c r="N401" s="227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9"/>
    </row>
    <row r="402" spans="1:34" x14ac:dyDescent="0.55000000000000004">
      <c r="A402" s="199">
        <v>400</v>
      </c>
      <c r="B402" s="213"/>
      <c r="C402" s="252"/>
      <c r="D402" s="252"/>
      <c r="E402" s="252"/>
      <c r="F402" s="215"/>
      <c r="G402" s="216"/>
      <c r="H402" s="214"/>
      <c r="I402" s="214"/>
      <c r="J402" s="217"/>
      <c r="K402" s="218"/>
      <c r="L402" s="219"/>
      <c r="M402" s="219"/>
      <c r="N402" s="223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9"/>
    </row>
    <row r="403" spans="1:34" x14ac:dyDescent="0.55000000000000004">
      <c r="A403" s="199">
        <v>401</v>
      </c>
      <c r="B403" s="224"/>
      <c r="C403" s="254"/>
      <c r="D403" s="254"/>
      <c r="E403" s="254"/>
      <c r="F403" s="225"/>
      <c r="G403" s="225"/>
      <c r="H403" s="225"/>
      <c r="I403" s="225"/>
      <c r="J403" s="225"/>
      <c r="K403" s="226"/>
      <c r="L403" s="225"/>
      <c r="M403" s="225"/>
      <c r="N403" s="227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9"/>
    </row>
    <row r="404" spans="1:34" x14ac:dyDescent="0.55000000000000004">
      <c r="A404" s="199">
        <v>402</v>
      </c>
      <c r="B404" s="213"/>
      <c r="C404" s="252"/>
      <c r="D404" s="252"/>
      <c r="E404" s="252"/>
      <c r="F404" s="215"/>
      <c r="G404" s="216"/>
      <c r="H404" s="214"/>
      <c r="I404" s="214"/>
      <c r="J404" s="217"/>
      <c r="K404" s="218"/>
      <c r="L404" s="219"/>
      <c r="M404" s="219"/>
      <c r="N404" s="223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9"/>
    </row>
    <row r="405" spans="1:34" x14ac:dyDescent="0.55000000000000004">
      <c r="A405" s="199">
        <v>403</v>
      </c>
      <c r="B405" s="224"/>
      <c r="C405" s="254"/>
      <c r="D405" s="254"/>
      <c r="E405" s="254"/>
      <c r="F405" s="225"/>
      <c r="G405" s="225"/>
      <c r="H405" s="225"/>
      <c r="I405" s="225"/>
      <c r="J405" s="225"/>
      <c r="K405" s="226"/>
      <c r="L405" s="225"/>
      <c r="M405" s="225"/>
      <c r="N405" s="227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9"/>
    </row>
    <row r="406" spans="1:34" x14ac:dyDescent="0.55000000000000004">
      <c r="A406" s="199">
        <v>404</v>
      </c>
      <c r="B406" s="213"/>
      <c r="C406" s="252"/>
      <c r="D406" s="252"/>
      <c r="E406" s="252"/>
      <c r="F406" s="215"/>
      <c r="G406" s="216"/>
      <c r="H406" s="214"/>
      <c r="I406" s="214"/>
      <c r="J406" s="217"/>
      <c r="K406" s="218"/>
      <c r="L406" s="219"/>
      <c r="M406" s="219"/>
      <c r="N406" s="223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9"/>
    </row>
    <row r="407" spans="1:34" x14ac:dyDescent="0.55000000000000004">
      <c r="A407" s="199">
        <v>405</v>
      </c>
      <c r="B407" s="224"/>
      <c r="C407" s="254"/>
      <c r="D407" s="254"/>
      <c r="E407" s="254"/>
      <c r="F407" s="225"/>
      <c r="G407" s="225"/>
      <c r="H407" s="225"/>
      <c r="I407" s="225"/>
      <c r="J407" s="225"/>
      <c r="K407" s="226"/>
      <c r="L407" s="225"/>
      <c r="M407" s="225"/>
      <c r="N407" s="227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9"/>
    </row>
    <row r="408" spans="1:34" x14ac:dyDescent="0.55000000000000004">
      <c r="A408" s="199">
        <v>406</v>
      </c>
      <c r="B408" s="213"/>
      <c r="C408" s="252"/>
      <c r="D408" s="252"/>
      <c r="E408" s="252"/>
      <c r="F408" s="215"/>
      <c r="G408" s="216"/>
      <c r="H408" s="214"/>
      <c r="I408" s="214"/>
      <c r="J408" s="217"/>
      <c r="K408" s="218"/>
      <c r="L408" s="219"/>
      <c r="M408" s="219"/>
      <c r="N408" s="223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9"/>
    </row>
    <row r="409" spans="1:34" x14ac:dyDescent="0.55000000000000004">
      <c r="A409" s="199">
        <v>407</v>
      </c>
      <c r="B409" s="224"/>
      <c r="C409" s="254"/>
      <c r="D409" s="254"/>
      <c r="E409" s="254"/>
      <c r="F409" s="225"/>
      <c r="G409" s="225"/>
      <c r="H409" s="225"/>
      <c r="I409" s="225"/>
      <c r="J409" s="225"/>
      <c r="K409" s="226"/>
      <c r="L409" s="225"/>
      <c r="M409" s="225"/>
      <c r="N409" s="227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9"/>
    </row>
    <row r="410" spans="1:34" x14ac:dyDescent="0.55000000000000004">
      <c r="A410" s="199">
        <v>408</v>
      </c>
      <c r="B410" s="213"/>
      <c r="C410" s="252"/>
      <c r="D410" s="252"/>
      <c r="E410" s="252"/>
      <c r="F410" s="215"/>
      <c r="G410" s="216"/>
      <c r="H410" s="214"/>
      <c r="I410" s="214"/>
      <c r="J410" s="217"/>
      <c r="K410" s="218"/>
      <c r="L410" s="219"/>
      <c r="M410" s="219"/>
      <c r="N410" s="223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9"/>
    </row>
    <row r="411" spans="1:34" x14ac:dyDescent="0.55000000000000004">
      <c r="A411" s="199">
        <v>409</v>
      </c>
      <c r="B411" s="224"/>
      <c r="C411" s="254"/>
      <c r="D411" s="254"/>
      <c r="E411" s="254"/>
      <c r="F411" s="225"/>
      <c r="G411" s="225"/>
      <c r="H411" s="225"/>
      <c r="I411" s="225"/>
      <c r="J411" s="225"/>
      <c r="K411" s="226"/>
      <c r="L411" s="225"/>
      <c r="M411" s="225"/>
      <c r="N411" s="227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9"/>
    </row>
    <row r="412" spans="1:34" x14ac:dyDescent="0.55000000000000004">
      <c r="A412" s="199">
        <v>410</v>
      </c>
      <c r="B412" s="213"/>
      <c r="C412" s="252"/>
      <c r="D412" s="252"/>
      <c r="E412" s="252"/>
      <c r="F412" s="215"/>
      <c r="G412" s="216"/>
      <c r="H412" s="214"/>
      <c r="I412" s="214"/>
      <c r="J412" s="217"/>
      <c r="K412" s="218"/>
      <c r="L412" s="219"/>
      <c r="M412" s="219"/>
      <c r="N412" s="223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9"/>
    </row>
    <row r="413" spans="1:34" x14ac:dyDescent="0.55000000000000004">
      <c r="A413" s="199">
        <v>411</v>
      </c>
      <c r="B413" s="224"/>
      <c r="C413" s="254"/>
      <c r="D413" s="254"/>
      <c r="E413" s="254"/>
      <c r="F413" s="225"/>
      <c r="G413" s="225"/>
      <c r="H413" s="225"/>
      <c r="I413" s="225"/>
      <c r="J413" s="225"/>
      <c r="K413" s="226"/>
      <c r="L413" s="225"/>
      <c r="M413" s="225"/>
      <c r="N413" s="227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9"/>
    </row>
    <row r="414" spans="1:34" x14ac:dyDescent="0.55000000000000004">
      <c r="A414" s="199">
        <v>412</v>
      </c>
      <c r="B414" s="213"/>
      <c r="C414" s="252"/>
      <c r="D414" s="252"/>
      <c r="E414" s="252"/>
      <c r="F414" s="215"/>
      <c r="G414" s="216"/>
      <c r="H414" s="214"/>
      <c r="I414" s="214"/>
      <c r="J414" s="217"/>
      <c r="K414" s="218"/>
      <c r="L414" s="219"/>
      <c r="M414" s="219"/>
      <c r="N414" s="223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9"/>
    </row>
    <row r="415" spans="1:34" x14ac:dyDescent="0.55000000000000004">
      <c r="A415" s="199">
        <v>413</v>
      </c>
      <c r="B415" s="224"/>
      <c r="C415" s="254"/>
      <c r="D415" s="254"/>
      <c r="E415" s="254"/>
      <c r="F415" s="225"/>
      <c r="G415" s="225"/>
      <c r="H415" s="225"/>
      <c r="I415" s="225"/>
      <c r="J415" s="225"/>
      <c r="K415" s="226"/>
      <c r="L415" s="225"/>
      <c r="M415" s="225"/>
      <c r="N415" s="227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9"/>
    </row>
    <row r="416" spans="1:34" x14ac:dyDescent="0.55000000000000004">
      <c r="A416" s="199">
        <v>414</v>
      </c>
      <c r="B416" s="213"/>
      <c r="C416" s="252"/>
      <c r="D416" s="252"/>
      <c r="E416" s="252"/>
      <c r="F416" s="215"/>
      <c r="G416" s="216"/>
      <c r="H416" s="214"/>
      <c r="I416" s="214"/>
      <c r="J416" s="217"/>
      <c r="K416" s="218"/>
      <c r="L416" s="219"/>
      <c r="M416" s="219"/>
      <c r="N416" s="223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9"/>
    </row>
    <row r="417" spans="1:34" x14ac:dyDescent="0.55000000000000004">
      <c r="A417" s="199">
        <v>415</v>
      </c>
      <c r="B417" s="224"/>
      <c r="C417" s="254"/>
      <c r="D417" s="254"/>
      <c r="E417" s="254"/>
      <c r="F417" s="225"/>
      <c r="G417" s="225"/>
      <c r="H417" s="225"/>
      <c r="I417" s="225"/>
      <c r="J417" s="225"/>
      <c r="K417" s="226"/>
      <c r="L417" s="225"/>
      <c r="M417" s="225"/>
      <c r="N417" s="227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9"/>
    </row>
    <row r="418" spans="1:34" x14ac:dyDescent="0.55000000000000004">
      <c r="A418" s="199">
        <v>416</v>
      </c>
      <c r="B418" s="213"/>
      <c r="C418" s="252"/>
      <c r="D418" s="252"/>
      <c r="E418" s="252"/>
      <c r="F418" s="215"/>
      <c r="G418" s="216"/>
      <c r="H418" s="214"/>
      <c r="I418" s="214"/>
      <c r="J418" s="217"/>
      <c r="K418" s="218"/>
      <c r="L418" s="219"/>
      <c r="M418" s="219"/>
      <c r="N418" s="223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9"/>
    </row>
    <row r="419" spans="1:34" x14ac:dyDescent="0.55000000000000004">
      <c r="A419" s="199">
        <v>417</v>
      </c>
      <c r="B419" s="224"/>
      <c r="C419" s="254"/>
      <c r="D419" s="254"/>
      <c r="E419" s="254"/>
      <c r="F419" s="225"/>
      <c r="G419" s="225"/>
      <c r="H419" s="225"/>
      <c r="I419" s="225"/>
      <c r="J419" s="225"/>
      <c r="K419" s="226"/>
      <c r="L419" s="225"/>
      <c r="M419" s="225"/>
      <c r="N419" s="227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9"/>
    </row>
    <row r="420" spans="1:34" x14ac:dyDescent="0.55000000000000004">
      <c r="A420" s="199">
        <v>418</v>
      </c>
      <c r="B420" s="213"/>
      <c r="C420" s="252"/>
      <c r="D420" s="252"/>
      <c r="E420" s="252"/>
      <c r="F420" s="215"/>
      <c r="G420" s="216"/>
      <c r="H420" s="214"/>
      <c r="I420" s="214"/>
      <c r="J420" s="217"/>
      <c r="K420" s="218"/>
      <c r="L420" s="219"/>
      <c r="M420" s="219"/>
      <c r="N420" s="223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9"/>
    </row>
    <row r="421" spans="1:34" x14ac:dyDescent="0.55000000000000004">
      <c r="A421" s="199">
        <v>419</v>
      </c>
      <c r="B421" s="224"/>
      <c r="C421" s="254"/>
      <c r="D421" s="254"/>
      <c r="E421" s="254"/>
      <c r="F421" s="225"/>
      <c r="G421" s="225"/>
      <c r="H421" s="225"/>
      <c r="I421" s="225"/>
      <c r="J421" s="225"/>
      <c r="K421" s="226"/>
      <c r="L421" s="225"/>
      <c r="M421" s="225"/>
      <c r="N421" s="227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9"/>
    </row>
    <row r="422" spans="1:34" x14ac:dyDescent="0.55000000000000004">
      <c r="A422" s="199">
        <v>420</v>
      </c>
      <c r="B422" s="213"/>
      <c r="C422" s="252"/>
      <c r="D422" s="252"/>
      <c r="E422" s="252"/>
      <c r="F422" s="215"/>
      <c r="G422" s="216"/>
      <c r="H422" s="214"/>
      <c r="I422" s="214"/>
      <c r="J422" s="217"/>
      <c r="K422" s="218"/>
      <c r="L422" s="219"/>
      <c r="M422" s="219"/>
      <c r="N422" s="223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9"/>
    </row>
    <row r="423" spans="1:34" x14ac:dyDescent="0.55000000000000004">
      <c r="A423" s="199">
        <v>421</v>
      </c>
      <c r="B423" s="224"/>
      <c r="C423" s="254"/>
      <c r="D423" s="254"/>
      <c r="E423" s="254"/>
      <c r="F423" s="225"/>
      <c r="G423" s="225"/>
      <c r="H423" s="225"/>
      <c r="I423" s="225"/>
      <c r="J423" s="225"/>
      <c r="K423" s="226"/>
      <c r="L423" s="225"/>
      <c r="M423" s="225"/>
      <c r="N423" s="227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9"/>
    </row>
    <row r="424" spans="1:34" x14ac:dyDescent="0.55000000000000004">
      <c r="A424" s="199">
        <v>422</v>
      </c>
      <c r="B424" s="213"/>
      <c r="C424" s="252"/>
      <c r="D424" s="252"/>
      <c r="E424" s="252"/>
      <c r="F424" s="215"/>
      <c r="G424" s="216"/>
      <c r="H424" s="214"/>
      <c r="I424" s="214"/>
      <c r="J424" s="217"/>
      <c r="K424" s="218"/>
      <c r="L424" s="219"/>
      <c r="M424" s="219"/>
      <c r="N424" s="223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9"/>
    </row>
    <row r="425" spans="1:34" x14ac:dyDescent="0.55000000000000004">
      <c r="A425" s="199">
        <v>423</v>
      </c>
      <c r="B425" s="224"/>
      <c r="C425" s="254"/>
      <c r="D425" s="254"/>
      <c r="E425" s="254"/>
      <c r="F425" s="225"/>
      <c r="G425" s="225"/>
      <c r="H425" s="225"/>
      <c r="I425" s="225"/>
      <c r="J425" s="225"/>
      <c r="K425" s="226"/>
      <c r="L425" s="225"/>
      <c r="M425" s="225"/>
      <c r="N425" s="227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9"/>
    </row>
    <row r="426" spans="1:34" x14ac:dyDescent="0.55000000000000004">
      <c r="A426" s="199">
        <v>424</v>
      </c>
      <c r="B426" s="213"/>
      <c r="C426" s="252"/>
      <c r="D426" s="252"/>
      <c r="E426" s="252"/>
      <c r="F426" s="215"/>
      <c r="G426" s="216"/>
      <c r="H426" s="214"/>
      <c r="I426" s="214"/>
      <c r="J426" s="217"/>
      <c r="K426" s="218"/>
      <c r="L426" s="219"/>
      <c r="M426" s="219"/>
      <c r="N426" s="223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9"/>
    </row>
    <row r="427" spans="1:34" x14ac:dyDescent="0.55000000000000004">
      <c r="A427" s="199">
        <v>425</v>
      </c>
      <c r="B427" s="224"/>
      <c r="C427" s="254"/>
      <c r="D427" s="254"/>
      <c r="E427" s="254"/>
      <c r="F427" s="225"/>
      <c r="G427" s="225"/>
      <c r="H427" s="225"/>
      <c r="I427" s="225"/>
      <c r="J427" s="225"/>
      <c r="K427" s="226"/>
      <c r="L427" s="225"/>
      <c r="M427" s="225"/>
      <c r="N427" s="227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9"/>
    </row>
    <row r="428" spans="1:34" x14ac:dyDescent="0.55000000000000004">
      <c r="A428" s="199">
        <v>426</v>
      </c>
      <c r="B428" s="213"/>
      <c r="C428" s="252"/>
      <c r="D428" s="252"/>
      <c r="E428" s="252"/>
      <c r="F428" s="215"/>
      <c r="G428" s="216"/>
      <c r="H428" s="214"/>
      <c r="I428" s="214"/>
      <c r="J428" s="217"/>
      <c r="K428" s="218"/>
      <c r="L428" s="219"/>
      <c r="M428" s="219"/>
      <c r="N428" s="223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9"/>
    </row>
    <row r="429" spans="1:34" x14ac:dyDescent="0.55000000000000004">
      <c r="A429" s="199">
        <v>427</v>
      </c>
      <c r="B429" s="224"/>
      <c r="C429" s="254"/>
      <c r="D429" s="254"/>
      <c r="E429" s="254"/>
      <c r="F429" s="225"/>
      <c r="G429" s="225"/>
      <c r="H429" s="225"/>
      <c r="I429" s="225"/>
      <c r="J429" s="225"/>
      <c r="K429" s="226"/>
      <c r="L429" s="225"/>
      <c r="M429" s="225"/>
      <c r="N429" s="227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9"/>
    </row>
    <row r="430" spans="1:34" x14ac:dyDescent="0.55000000000000004">
      <c r="A430" s="199">
        <v>428</v>
      </c>
      <c r="B430" s="213"/>
      <c r="C430" s="252"/>
      <c r="D430" s="252"/>
      <c r="E430" s="252"/>
      <c r="F430" s="215"/>
      <c r="G430" s="216"/>
      <c r="H430" s="214"/>
      <c r="I430" s="214"/>
      <c r="J430" s="217"/>
      <c r="K430" s="218"/>
      <c r="L430" s="219"/>
      <c r="M430" s="219"/>
      <c r="N430" s="223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9"/>
    </row>
    <row r="431" spans="1:34" x14ac:dyDescent="0.55000000000000004">
      <c r="A431" s="199">
        <v>429</v>
      </c>
      <c r="B431" s="224"/>
      <c r="C431" s="254"/>
      <c r="D431" s="254"/>
      <c r="E431" s="254"/>
      <c r="F431" s="225"/>
      <c r="G431" s="225"/>
      <c r="H431" s="225"/>
      <c r="I431" s="225"/>
      <c r="J431" s="225"/>
      <c r="K431" s="226"/>
      <c r="L431" s="225"/>
      <c r="M431" s="225"/>
      <c r="N431" s="227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9"/>
    </row>
    <row r="432" spans="1:34" x14ac:dyDescent="0.55000000000000004">
      <c r="A432" s="199">
        <v>430</v>
      </c>
      <c r="B432" s="213"/>
      <c r="C432" s="252"/>
      <c r="D432" s="252"/>
      <c r="E432" s="252"/>
      <c r="F432" s="215"/>
      <c r="G432" s="216"/>
      <c r="H432" s="214"/>
      <c r="I432" s="214"/>
      <c r="J432" s="217"/>
      <c r="K432" s="218"/>
      <c r="L432" s="219"/>
      <c r="M432" s="219"/>
      <c r="N432" s="223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9"/>
    </row>
    <row r="433" spans="1:34" x14ac:dyDescent="0.55000000000000004">
      <c r="A433" s="199">
        <v>431</v>
      </c>
      <c r="B433" s="224"/>
      <c r="C433" s="254"/>
      <c r="D433" s="254"/>
      <c r="E433" s="254"/>
      <c r="F433" s="225"/>
      <c r="G433" s="225"/>
      <c r="H433" s="225"/>
      <c r="I433" s="225"/>
      <c r="J433" s="225"/>
      <c r="K433" s="226"/>
      <c r="L433" s="225"/>
      <c r="M433" s="225"/>
      <c r="N433" s="227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9"/>
    </row>
    <row r="434" spans="1:34" x14ac:dyDescent="0.55000000000000004">
      <c r="A434" s="199">
        <v>432</v>
      </c>
      <c r="B434" s="213"/>
      <c r="C434" s="252"/>
      <c r="D434" s="252"/>
      <c r="E434" s="252"/>
      <c r="F434" s="215"/>
      <c r="G434" s="216"/>
      <c r="H434" s="214"/>
      <c r="I434" s="214"/>
      <c r="J434" s="217"/>
      <c r="K434" s="218"/>
      <c r="L434" s="219"/>
      <c r="M434" s="219"/>
      <c r="N434" s="223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9"/>
    </row>
    <row r="435" spans="1:34" x14ac:dyDescent="0.55000000000000004">
      <c r="A435" s="199">
        <v>433</v>
      </c>
      <c r="B435" s="224"/>
      <c r="C435" s="254"/>
      <c r="D435" s="254"/>
      <c r="E435" s="254"/>
      <c r="F435" s="225"/>
      <c r="G435" s="225"/>
      <c r="H435" s="225"/>
      <c r="I435" s="225"/>
      <c r="J435" s="225"/>
      <c r="K435" s="226"/>
      <c r="L435" s="225"/>
      <c r="M435" s="225"/>
      <c r="N435" s="227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9"/>
    </row>
    <row r="436" spans="1:34" x14ac:dyDescent="0.55000000000000004">
      <c r="A436" s="199">
        <v>434</v>
      </c>
      <c r="B436" s="213"/>
      <c r="C436" s="252"/>
      <c r="D436" s="252"/>
      <c r="E436" s="252"/>
      <c r="F436" s="215"/>
      <c r="G436" s="216"/>
      <c r="H436" s="214"/>
      <c r="I436" s="214"/>
      <c r="J436" s="217"/>
      <c r="K436" s="218"/>
      <c r="L436" s="219"/>
      <c r="M436" s="219"/>
      <c r="N436" s="223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9"/>
    </row>
    <row r="437" spans="1:34" x14ac:dyDescent="0.55000000000000004">
      <c r="A437" s="199">
        <v>435</v>
      </c>
      <c r="B437" s="224"/>
      <c r="C437" s="254"/>
      <c r="D437" s="254"/>
      <c r="E437" s="254"/>
      <c r="F437" s="225"/>
      <c r="G437" s="225"/>
      <c r="H437" s="225"/>
      <c r="I437" s="225"/>
      <c r="J437" s="225"/>
      <c r="K437" s="226"/>
      <c r="L437" s="225"/>
      <c r="M437" s="225"/>
      <c r="N437" s="227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9"/>
    </row>
    <row r="438" spans="1:34" x14ac:dyDescent="0.55000000000000004">
      <c r="A438" s="199">
        <v>436</v>
      </c>
      <c r="B438" s="213"/>
      <c r="C438" s="252"/>
      <c r="D438" s="252"/>
      <c r="E438" s="252"/>
      <c r="F438" s="215"/>
      <c r="G438" s="216"/>
      <c r="H438" s="214"/>
      <c r="I438" s="214"/>
      <c r="J438" s="217"/>
      <c r="K438" s="218"/>
      <c r="L438" s="219"/>
      <c r="M438" s="219"/>
      <c r="N438" s="223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9"/>
    </row>
    <row r="439" spans="1:34" x14ac:dyDescent="0.55000000000000004">
      <c r="A439" s="199">
        <v>437</v>
      </c>
      <c r="B439" s="224"/>
      <c r="C439" s="254"/>
      <c r="D439" s="254"/>
      <c r="E439" s="254"/>
      <c r="F439" s="225"/>
      <c r="G439" s="225"/>
      <c r="H439" s="225"/>
      <c r="I439" s="225"/>
      <c r="J439" s="225"/>
      <c r="K439" s="226"/>
      <c r="L439" s="225"/>
      <c r="M439" s="225"/>
      <c r="N439" s="227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9"/>
    </row>
    <row r="440" spans="1:34" x14ac:dyDescent="0.55000000000000004">
      <c r="A440" s="199">
        <v>438</v>
      </c>
      <c r="B440" s="213"/>
      <c r="C440" s="252"/>
      <c r="D440" s="252"/>
      <c r="E440" s="252"/>
      <c r="F440" s="215"/>
      <c r="G440" s="216"/>
      <c r="H440" s="214"/>
      <c r="I440" s="214"/>
      <c r="J440" s="217"/>
      <c r="K440" s="218"/>
      <c r="L440" s="219"/>
      <c r="M440" s="219"/>
      <c r="N440" s="223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9"/>
    </row>
    <row r="441" spans="1:34" x14ac:dyDescent="0.55000000000000004">
      <c r="A441" s="199">
        <v>439</v>
      </c>
      <c r="B441" s="224"/>
      <c r="C441" s="254"/>
      <c r="D441" s="254"/>
      <c r="E441" s="254"/>
      <c r="F441" s="225"/>
      <c r="G441" s="225"/>
      <c r="H441" s="225"/>
      <c r="I441" s="225"/>
      <c r="J441" s="225"/>
      <c r="K441" s="226"/>
      <c r="L441" s="225"/>
      <c r="M441" s="225"/>
      <c r="N441" s="227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9"/>
    </row>
    <row r="442" spans="1:34" x14ac:dyDescent="0.55000000000000004">
      <c r="A442" s="199">
        <v>440</v>
      </c>
      <c r="B442" s="213"/>
      <c r="C442" s="252"/>
      <c r="D442" s="252"/>
      <c r="E442" s="252"/>
      <c r="F442" s="215"/>
      <c r="G442" s="216"/>
      <c r="H442" s="214"/>
      <c r="I442" s="214"/>
      <c r="J442" s="217"/>
      <c r="K442" s="218"/>
      <c r="L442" s="219"/>
      <c r="M442" s="219"/>
      <c r="N442" s="223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9"/>
    </row>
    <row r="443" spans="1:34" x14ac:dyDescent="0.55000000000000004">
      <c r="A443" s="199">
        <v>441</v>
      </c>
      <c r="B443" s="224"/>
      <c r="C443" s="254"/>
      <c r="D443" s="254"/>
      <c r="E443" s="254"/>
      <c r="F443" s="225"/>
      <c r="G443" s="225"/>
      <c r="H443" s="225"/>
      <c r="I443" s="225"/>
      <c r="J443" s="225"/>
      <c r="K443" s="226"/>
      <c r="L443" s="225"/>
      <c r="M443" s="225"/>
      <c r="N443" s="227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9"/>
    </row>
    <row r="444" spans="1:34" x14ac:dyDescent="0.55000000000000004">
      <c r="A444" s="199">
        <v>442</v>
      </c>
      <c r="B444" s="213"/>
      <c r="C444" s="252"/>
      <c r="D444" s="252"/>
      <c r="E444" s="252"/>
      <c r="F444" s="215"/>
      <c r="G444" s="216"/>
      <c r="H444" s="214"/>
      <c r="I444" s="214"/>
      <c r="J444" s="217"/>
      <c r="K444" s="218"/>
      <c r="L444" s="219"/>
      <c r="M444" s="219"/>
      <c r="N444" s="223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9"/>
    </row>
    <row r="445" spans="1:34" x14ac:dyDescent="0.55000000000000004">
      <c r="A445" s="199">
        <v>443</v>
      </c>
      <c r="B445" s="224"/>
      <c r="C445" s="254"/>
      <c r="D445" s="254"/>
      <c r="E445" s="254"/>
      <c r="F445" s="225"/>
      <c r="G445" s="225"/>
      <c r="H445" s="225"/>
      <c r="I445" s="225"/>
      <c r="J445" s="225"/>
      <c r="K445" s="226"/>
      <c r="L445" s="225"/>
      <c r="M445" s="225"/>
      <c r="N445" s="227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9"/>
    </row>
    <row r="446" spans="1:34" x14ac:dyDescent="0.55000000000000004">
      <c r="A446" s="199">
        <v>444</v>
      </c>
      <c r="B446" s="213"/>
      <c r="C446" s="252"/>
      <c r="D446" s="252"/>
      <c r="E446" s="252"/>
      <c r="F446" s="215"/>
      <c r="G446" s="216"/>
      <c r="H446" s="214"/>
      <c r="I446" s="214"/>
      <c r="J446" s="217"/>
      <c r="K446" s="218"/>
      <c r="L446" s="219"/>
      <c r="M446" s="219"/>
      <c r="N446" s="223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9"/>
    </row>
    <row r="447" spans="1:34" x14ac:dyDescent="0.55000000000000004">
      <c r="A447" s="199">
        <v>445</v>
      </c>
      <c r="B447" s="224"/>
      <c r="C447" s="254"/>
      <c r="D447" s="254"/>
      <c r="E447" s="254"/>
      <c r="F447" s="225"/>
      <c r="G447" s="225"/>
      <c r="H447" s="225"/>
      <c r="I447" s="225"/>
      <c r="J447" s="225"/>
      <c r="K447" s="226"/>
      <c r="L447" s="225"/>
      <c r="M447" s="225"/>
      <c r="N447" s="227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9"/>
    </row>
    <row r="448" spans="1:34" x14ac:dyDescent="0.55000000000000004">
      <c r="A448" s="199">
        <v>446</v>
      </c>
      <c r="B448" s="213"/>
      <c r="C448" s="252"/>
      <c r="D448" s="252"/>
      <c r="E448" s="252"/>
      <c r="F448" s="215"/>
      <c r="G448" s="216"/>
      <c r="H448" s="214"/>
      <c r="I448" s="214"/>
      <c r="J448" s="217"/>
      <c r="K448" s="218"/>
      <c r="L448" s="219"/>
      <c r="M448" s="219"/>
      <c r="N448" s="223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9"/>
    </row>
    <row r="449" spans="1:34" x14ac:dyDescent="0.55000000000000004">
      <c r="A449" s="199">
        <v>447</v>
      </c>
      <c r="B449" s="224"/>
      <c r="C449" s="254"/>
      <c r="D449" s="254"/>
      <c r="E449" s="254"/>
      <c r="F449" s="225"/>
      <c r="G449" s="225"/>
      <c r="H449" s="225"/>
      <c r="I449" s="225"/>
      <c r="J449" s="225"/>
      <c r="K449" s="226"/>
      <c r="L449" s="225"/>
      <c r="M449" s="225"/>
      <c r="N449" s="227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9"/>
    </row>
    <row r="450" spans="1:34" x14ac:dyDescent="0.55000000000000004">
      <c r="A450" s="199">
        <v>448</v>
      </c>
      <c r="B450" s="213"/>
      <c r="C450" s="252"/>
      <c r="D450" s="252"/>
      <c r="E450" s="252"/>
      <c r="F450" s="215"/>
      <c r="G450" s="216"/>
      <c r="H450" s="214"/>
      <c r="I450" s="214"/>
      <c r="J450" s="217"/>
      <c r="K450" s="218"/>
      <c r="L450" s="219"/>
      <c r="M450" s="219"/>
      <c r="N450" s="223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9"/>
    </row>
    <row r="451" spans="1:34" x14ac:dyDescent="0.55000000000000004">
      <c r="A451" s="199">
        <v>449</v>
      </c>
      <c r="B451" s="224"/>
      <c r="C451" s="254"/>
      <c r="D451" s="254"/>
      <c r="E451" s="254"/>
      <c r="F451" s="225"/>
      <c r="G451" s="225"/>
      <c r="H451" s="225"/>
      <c r="I451" s="225"/>
      <c r="J451" s="225"/>
      <c r="K451" s="226"/>
      <c r="L451" s="225"/>
      <c r="M451" s="225"/>
      <c r="N451" s="227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9"/>
    </row>
    <row r="452" spans="1:34" x14ac:dyDescent="0.55000000000000004">
      <c r="A452" s="199">
        <v>450</v>
      </c>
      <c r="B452" s="213"/>
      <c r="C452" s="252"/>
      <c r="D452" s="252"/>
      <c r="E452" s="252"/>
      <c r="F452" s="215"/>
      <c r="G452" s="216"/>
      <c r="H452" s="214"/>
      <c r="I452" s="214"/>
      <c r="J452" s="217"/>
      <c r="K452" s="218"/>
      <c r="L452" s="219"/>
      <c r="M452" s="219"/>
      <c r="N452" s="223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9"/>
    </row>
    <row r="453" spans="1:34" x14ac:dyDescent="0.55000000000000004">
      <c r="A453" s="199">
        <v>451</v>
      </c>
      <c r="B453" s="224"/>
      <c r="C453" s="254"/>
      <c r="D453" s="254"/>
      <c r="E453" s="254"/>
      <c r="F453" s="225"/>
      <c r="G453" s="225"/>
      <c r="H453" s="225"/>
      <c r="I453" s="225"/>
      <c r="J453" s="225"/>
      <c r="K453" s="226"/>
      <c r="L453" s="225"/>
      <c r="M453" s="225"/>
      <c r="N453" s="227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9"/>
    </row>
    <row r="454" spans="1:34" x14ac:dyDescent="0.55000000000000004">
      <c r="A454" s="199">
        <v>452</v>
      </c>
      <c r="B454" s="213"/>
      <c r="C454" s="252"/>
      <c r="D454" s="252"/>
      <c r="E454" s="252"/>
      <c r="F454" s="215"/>
      <c r="G454" s="216"/>
      <c r="H454" s="214"/>
      <c r="I454" s="214"/>
      <c r="J454" s="217"/>
      <c r="K454" s="218"/>
      <c r="L454" s="219"/>
      <c r="M454" s="219"/>
      <c r="N454" s="223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9"/>
    </row>
    <row r="455" spans="1:34" x14ac:dyDescent="0.55000000000000004">
      <c r="A455" s="199">
        <v>453</v>
      </c>
      <c r="B455" s="224"/>
      <c r="C455" s="254"/>
      <c r="D455" s="254"/>
      <c r="E455" s="254"/>
      <c r="F455" s="225"/>
      <c r="G455" s="225"/>
      <c r="H455" s="225"/>
      <c r="I455" s="225"/>
      <c r="J455" s="225"/>
      <c r="K455" s="226"/>
      <c r="L455" s="225"/>
      <c r="M455" s="225"/>
      <c r="N455" s="227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9"/>
    </row>
    <row r="456" spans="1:34" x14ac:dyDescent="0.55000000000000004">
      <c r="A456" s="199">
        <v>454</v>
      </c>
      <c r="B456" s="213"/>
      <c r="C456" s="252"/>
      <c r="D456" s="252"/>
      <c r="E456" s="252"/>
      <c r="F456" s="215"/>
      <c r="G456" s="216"/>
      <c r="H456" s="214"/>
      <c r="I456" s="214"/>
      <c r="J456" s="217"/>
      <c r="K456" s="218"/>
      <c r="L456" s="219"/>
      <c r="M456" s="219"/>
      <c r="N456" s="223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9"/>
    </row>
    <row r="457" spans="1:34" x14ac:dyDescent="0.55000000000000004">
      <c r="A457" s="199">
        <v>455</v>
      </c>
      <c r="B457" s="224"/>
      <c r="C457" s="254"/>
      <c r="D457" s="254"/>
      <c r="E457" s="254"/>
      <c r="F457" s="225"/>
      <c r="G457" s="225"/>
      <c r="H457" s="225"/>
      <c r="I457" s="225"/>
      <c r="J457" s="225"/>
      <c r="K457" s="226"/>
      <c r="L457" s="225"/>
      <c r="M457" s="225"/>
      <c r="N457" s="227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9"/>
    </row>
    <row r="458" spans="1:34" x14ac:dyDescent="0.55000000000000004">
      <c r="A458" s="199">
        <v>456</v>
      </c>
      <c r="B458" s="213"/>
      <c r="C458" s="252"/>
      <c r="D458" s="252"/>
      <c r="E458" s="252"/>
      <c r="F458" s="215"/>
      <c r="G458" s="216"/>
      <c r="H458" s="214"/>
      <c r="I458" s="214"/>
      <c r="J458" s="217"/>
      <c r="K458" s="218"/>
      <c r="L458" s="219"/>
      <c r="M458" s="219"/>
      <c r="N458" s="223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9"/>
    </row>
    <row r="459" spans="1:34" x14ac:dyDescent="0.55000000000000004">
      <c r="A459" s="199">
        <v>457</v>
      </c>
      <c r="B459" s="224"/>
      <c r="C459" s="254"/>
      <c r="D459" s="254"/>
      <c r="E459" s="254"/>
      <c r="F459" s="225"/>
      <c r="G459" s="225"/>
      <c r="H459" s="225"/>
      <c r="I459" s="225"/>
      <c r="J459" s="225"/>
      <c r="K459" s="226"/>
      <c r="L459" s="225"/>
      <c r="M459" s="225"/>
      <c r="N459" s="227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9"/>
    </row>
    <row r="460" spans="1:34" x14ac:dyDescent="0.55000000000000004">
      <c r="A460" s="199">
        <v>458</v>
      </c>
      <c r="B460" s="213"/>
      <c r="C460" s="252"/>
      <c r="D460" s="252"/>
      <c r="E460" s="252"/>
      <c r="F460" s="215"/>
      <c r="G460" s="216"/>
      <c r="H460" s="214"/>
      <c r="I460" s="214"/>
      <c r="J460" s="217"/>
      <c r="K460" s="218"/>
      <c r="L460" s="219"/>
      <c r="M460" s="219"/>
      <c r="N460" s="223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9"/>
    </row>
    <row r="461" spans="1:34" x14ac:dyDescent="0.55000000000000004">
      <c r="A461" s="199">
        <v>459</v>
      </c>
      <c r="B461" s="224"/>
      <c r="C461" s="254"/>
      <c r="D461" s="254"/>
      <c r="E461" s="254"/>
      <c r="F461" s="225"/>
      <c r="G461" s="225"/>
      <c r="H461" s="225"/>
      <c r="I461" s="225"/>
      <c r="J461" s="225"/>
      <c r="K461" s="226"/>
      <c r="L461" s="225"/>
      <c r="M461" s="225"/>
      <c r="N461" s="227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9"/>
    </row>
    <row r="462" spans="1:34" x14ac:dyDescent="0.55000000000000004">
      <c r="A462" s="199">
        <v>460</v>
      </c>
      <c r="B462" s="213"/>
      <c r="C462" s="252"/>
      <c r="D462" s="252"/>
      <c r="E462" s="252"/>
      <c r="F462" s="215"/>
      <c r="G462" s="216"/>
      <c r="H462" s="214"/>
      <c r="I462" s="214"/>
      <c r="J462" s="217"/>
      <c r="K462" s="218"/>
      <c r="L462" s="219"/>
      <c r="M462" s="219"/>
      <c r="N462" s="223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9"/>
    </row>
    <row r="463" spans="1:34" x14ac:dyDescent="0.55000000000000004">
      <c r="A463" s="199">
        <v>461</v>
      </c>
      <c r="B463" s="224"/>
      <c r="C463" s="254"/>
      <c r="D463" s="254"/>
      <c r="E463" s="254"/>
      <c r="F463" s="225"/>
      <c r="G463" s="225"/>
      <c r="H463" s="225"/>
      <c r="I463" s="225"/>
      <c r="J463" s="225"/>
      <c r="K463" s="226"/>
      <c r="L463" s="225"/>
      <c r="M463" s="225"/>
      <c r="N463" s="227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9"/>
    </row>
    <row r="464" spans="1:34" x14ac:dyDescent="0.55000000000000004">
      <c r="A464" s="199">
        <v>462</v>
      </c>
      <c r="B464" s="213"/>
      <c r="C464" s="252"/>
      <c r="D464" s="252"/>
      <c r="E464" s="252"/>
      <c r="F464" s="215"/>
      <c r="G464" s="216"/>
      <c r="H464" s="214"/>
      <c r="I464" s="214"/>
      <c r="J464" s="217"/>
      <c r="K464" s="218"/>
      <c r="L464" s="219"/>
      <c r="M464" s="219"/>
      <c r="N464" s="223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9"/>
    </row>
    <row r="465" spans="1:34" x14ac:dyDescent="0.55000000000000004">
      <c r="A465" s="199">
        <v>463</v>
      </c>
      <c r="B465" s="224"/>
      <c r="C465" s="254"/>
      <c r="D465" s="254"/>
      <c r="E465" s="254"/>
      <c r="F465" s="225"/>
      <c r="G465" s="225"/>
      <c r="H465" s="225"/>
      <c r="I465" s="225"/>
      <c r="J465" s="225"/>
      <c r="K465" s="226"/>
      <c r="L465" s="225"/>
      <c r="M465" s="225"/>
      <c r="N465" s="227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9"/>
    </row>
    <row r="466" spans="1:34" x14ac:dyDescent="0.55000000000000004">
      <c r="A466" s="199">
        <v>464</v>
      </c>
      <c r="B466" s="213"/>
      <c r="C466" s="252"/>
      <c r="D466" s="252"/>
      <c r="E466" s="252"/>
      <c r="F466" s="215"/>
      <c r="G466" s="216"/>
      <c r="H466" s="214"/>
      <c r="I466" s="214"/>
      <c r="J466" s="217"/>
      <c r="K466" s="218"/>
      <c r="L466" s="219"/>
      <c r="M466" s="219"/>
      <c r="N466" s="223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9"/>
    </row>
    <row r="467" spans="1:34" x14ac:dyDescent="0.55000000000000004">
      <c r="A467" s="199">
        <v>465</v>
      </c>
      <c r="B467" s="224"/>
      <c r="C467" s="254"/>
      <c r="D467" s="254"/>
      <c r="E467" s="254"/>
      <c r="F467" s="225"/>
      <c r="G467" s="225"/>
      <c r="H467" s="225"/>
      <c r="I467" s="225"/>
      <c r="J467" s="225"/>
      <c r="K467" s="226"/>
      <c r="L467" s="225"/>
      <c r="M467" s="225"/>
      <c r="N467" s="227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9"/>
    </row>
    <row r="468" spans="1:34" x14ac:dyDescent="0.55000000000000004">
      <c r="A468" s="199">
        <v>466</v>
      </c>
      <c r="B468" s="213"/>
      <c r="C468" s="252"/>
      <c r="D468" s="252"/>
      <c r="E468" s="252"/>
      <c r="F468" s="215"/>
      <c r="G468" s="216"/>
      <c r="H468" s="214"/>
      <c r="I468" s="214"/>
      <c r="J468" s="217"/>
      <c r="K468" s="218"/>
      <c r="L468" s="219"/>
      <c r="M468" s="219"/>
      <c r="N468" s="223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9"/>
    </row>
    <row r="469" spans="1:34" x14ac:dyDescent="0.55000000000000004">
      <c r="A469" s="199">
        <v>467</v>
      </c>
      <c r="B469" s="224"/>
      <c r="C469" s="254"/>
      <c r="D469" s="254"/>
      <c r="E469" s="254"/>
      <c r="F469" s="225"/>
      <c r="G469" s="225"/>
      <c r="H469" s="225"/>
      <c r="I469" s="225"/>
      <c r="J469" s="225"/>
      <c r="K469" s="226"/>
      <c r="L469" s="225"/>
      <c r="M469" s="225"/>
      <c r="N469" s="227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9"/>
    </row>
    <row r="470" spans="1:34" x14ac:dyDescent="0.55000000000000004">
      <c r="A470" s="199">
        <v>468</v>
      </c>
      <c r="B470" s="213"/>
      <c r="C470" s="252"/>
      <c r="D470" s="252"/>
      <c r="E470" s="252"/>
      <c r="F470" s="215"/>
      <c r="G470" s="216"/>
      <c r="H470" s="214"/>
      <c r="I470" s="214"/>
      <c r="J470" s="217"/>
      <c r="K470" s="218"/>
      <c r="L470" s="219"/>
      <c r="M470" s="219"/>
      <c r="N470" s="223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9"/>
    </row>
    <row r="471" spans="1:34" x14ac:dyDescent="0.55000000000000004">
      <c r="A471" s="199">
        <v>469</v>
      </c>
      <c r="B471" s="224"/>
      <c r="C471" s="254"/>
      <c r="D471" s="254"/>
      <c r="E471" s="254"/>
      <c r="F471" s="225"/>
      <c r="G471" s="225"/>
      <c r="H471" s="225"/>
      <c r="I471" s="225"/>
      <c r="J471" s="225"/>
      <c r="K471" s="226"/>
      <c r="L471" s="225"/>
      <c r="M471" s="225"/>
      <c r="N471" s="227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9"/>
    </row>
    <row r="472" spans="1:34" x14ac:dyDescent="0.55000000000000004">
      <c r="A472" s="199">
        <v>470</v>
      </c>
      <c r="B472" s="213"/>
      <c r="C472" s="252"/>
      <c r="D472" s="252"/>
      <c r="E472" s="252"/>
      <c r="F472" s="215"/>
      <c r="G472" s="216"/>
      <c r="H472" s="214"/>
      <c r="I472" s="214"/>
      <c r="J472" s="217"/>
      <c r="K472" s="218"/>
      <c r="L472" s="219"/>
      <c r="M472" s="219"/>
      <c r="N472" s="223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9"/>
    </row>
    <row r="473" spans="1:34" x14ac:dyDescent="0.55000000000000004">
      <c r="A473" s="199">
        <v>471</v>
      </c>
      <c r="B473" s="224"/>
      <c r="C473" s="254"/>
      <c r="D473" s="254"/>
      <c r="E473" s="254"/>
      <c r="F473" s="225"/>
      <c r="G473" s="225"/>
      <c r="H473" s="225"/>
      <c r="I473" s="225"/>
      <c r="J473" s="225"/>
      <c r="K473" s="226"/>
      <c r="L473" s="225"/>
      <c r="M473" s="225"/>
      <c r="N473" s="227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9"/>
    </row>
    <row r="474" spans="1:34" x14ac:dyDescent="0.55000000000000004">
      <c r="A474" s="199">
        <v>472</v>
      </c>
      <c r="B474" s="213"/>
      <c r="C474" s="252"/>
      <c r="D474" s="252"/>
      <c r="E474" s="252"/>
      <c r="F474" s="215"/>
      <c r="G474" s="216"/>
      <c r="H474" s="214"/>
      <c r="I474" s="214"/>
      <c r="J474" s="217"/>
      <c r="K474" s="218"/>
      <c r="L474" s="219"/>
      <c r="M474" s="219"/>
      <c r="N474" s="223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9"/>
    </row>
    <row r="475" spans="1:34" x14ac:dyDescent="0.55000000000000004">
      <c r="A475" s="199">
        <v>473</v>
      </c>
      <c r="B475" s="224"/>
      <c r="C475" s="254"/>
      <c r="D475" s="254"/>
      <c r="E475" s="254"/>
      <c r="F475" s="225"/>
      <c r="G475" s="225"/>
      <c r="H475" s="225"/>
      <c r="I475" s="225"/>
      <c r="J475" s="225"/>
      <c r="K475" s="226"/>
      <c r="L475" s="225"/>
      <c r="M475" s="225"/>
      <c r="N475" s="227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9"/>
    </row>
    <row r="476" spans="1:34" x14ac:dyDescent="0.55000000000000004">
      <c r="A476" s="199">
        <v>474</v>
      </c>
      <c r="B476" s="213"/>
      <c r="C476" s="252"/>
      <c r="D476" s="252"/>
      <c r="E476" s="252"/>
      <c r="F476" s="215"/>
      <c r="G476" s="216"/>
      <c r="H476" s="214"/>
      <c r="I476" s="214"/>
      <c r="J476" s="217"/>
      <c r="K476" s="218"/>
      <c r="L476" s="219"/>
      <c r="M476" s="219"/>
      <c r="N476" s="223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9"/>
    </row>
    <row r="477" spans="1:34" x14ac:dyDescent="0.55000000000000004">
      <c r="A477" s="199">
        <v>475</v>
      </c>
      <c r="B477" s="224"/>
      <c r="C477" s="254"/>
      <c r="D477" s="254"/>
      <c r="E477" s="254"/>
      <c r="F477" s="225"/>
      <c r="G477" s="225"/>
      <c r="H477" s="225"/>
      <c r="I477" s="225"/>
      <c r="J477" s="225"/>
      <c r="K477" s="226"/>
      <c r="L477" s="225"/>
      <c r="M477" s="225"/>
      <c r="N477" s="227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9"/>
    </row>
    <row r="478" spans="1:34" x14ac:dyDescent="0.55000000000000004">
      <c r="A478" s="199">
        <v>476</v>
      </c>
      <c r="B478" s="213"/>
      <c r="C478" s="252"/>
      <c r="D478" s="252"/>
      <c r="E478" s="252"/>
      <c r="F478" s="215"/>
      <c r="G478" s="216"/>
      <c r="H478" s="214"/>
      <c r="I478" s="214"/>
      <c r="J478" s="217"/>
      <c r="K478" s="218"/>
      <c r="L478" s="219"/>
      <c r="M478" s="219"/>
      <c r="N478" s="223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9"/>
    </row>
    <row r="479" spans="1:34" x14ac:dyDescent="0.55000000000000004">
      <c r="A479" s="199">
        <v>477</v>
      </c>
      <c r="B479" s="224"/>
      <c r="C479" s="254"/>
      <c r="D479" s="254"/>
      <c r="E479" s="254"/>
      <c r="F479" s="225"/>
      <c r="G479" s="225"/>
      <c r="H479" s="225"/>
      <c r="I479" s="225"/>
      <c r="J479" s="225"/>
      <c r="K479" s="226"/>
      <c r="L479" s="225"/>
      <c r="M479" s="225"/>
      <c r="N479" s="227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9"/>
    </row>
    <row r="480" spans="1:34" x14ac:dyDescent="0.55000000000000004">
      <c r="A480" s="199">
        <v>478</v>
      </c>
      <c r="B480" s="213"/>
      <c r="C480" s="252"/>
      <c r="D480" s="252"/>
      <c r="E480" s="252"/>
      <c r="F480" s="215"/>
      <c r="G480" s="216"/>
      <c r="H480" s="214"/>
      <c r="I480" s="214"/>
      <c r="J480" s="217"/>
      <c r="K480" s="218"/>
      <c r="L480" s="219"/>
      <c r="M480" s="219"/>
      <c r="N480" s="223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9"/>
    </row>
    <row r="481" spans="1:34" x14ac:dyDescent="0.55000000000000004">
      <c r="A481" s="199">
        <v>479</v>
      </c>
      <c r="B481" s="224"/>
      <c r="C481" s="254"/>
      <c r="D481" s="254"/>
      <c r="E481" s="254"/>
      <c r="F481" s="225"/>
      <c r="G481" s="225"/>
      <c r="H481" s="225"/>
      <c r="I481" s="225"/>
      <c r="J481" s="225"/>
      <c r="K481" s="226"/>
      <c r="L481" s="225"/>
      <c r="M481" s="225"/>
      <c r="N481" s="227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9"/>
    </row>
    <row r="482" spans="1:34" x14ac:dyDescent="0.55000000000000004">
      <c r="A482" s="199">
        <v>480</v>
      </c>
      <c r="B482" s="213"/>
      <c r="C482" s="252"/>
      <c r="D482" s="252"/>
      <c r="E482" s="252"/>
      <c r="F482" s="215"/>
      <c r="G482" s="216"/>
      <c r="H482" s="214"/>
      <c r="I482" s="214"/>
      <c r="J482" s="217"/>
      <c r="K482" s="218"/>
      <c r="L482" s="219"/>
      <c r="M482" s="219"/>
      <c r="N482" s="223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9"/>
    </row>
    <row r="483" spans="1:34" x14ac:dyDescent="0.55000000000000004">
      <c r="A483" s="199">
        <v>481</v>
      </c>
      <c r="B483" s="224"/>
      <c r="C483" s="254"/>
      <c r="D483" s="254"/>
      <c r="E483" s="254"/>
      <c r="F483" s="225"/>
      <c r="G483" s="225"/>
      <c r="H483" s="225"/>
      <c r="I483" s="225"/>
      <c r="J483" s="225"/>
      <c r="K483" s="226"/>
      <c r="L483" s="225"/>
      <c r="M483" s="225"/>
      <c r="N483" s="227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9"/>
    </row>
    <row r="484" spans="1:34" x14ac:dyDescent="0.55000000000000004">
      <c r="A484" s="199">
        <v>482</v>
      </c>
      <c r="B484" s="213"/>
      <c r="C484" s="252"/>
      <c r="D484" s="252"/>
      <c r="E484" s="252"/>
      <c r="F484" s="215"/>
      <c r="G484" s="216"/>
      <c r="H484" s="214"/>
      <c r="I484" s="214"/>
      <c r="J484" s="217"/>
      <c r="K484" s="218"/>
      <c r="L484" s="219"/>
      <c r="M484" s="219"/>
      <c r="N484" s="223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9"/>
    </row>
    <row r="485" spans="1:34" x14ac:dyDescent="0.55000000000000004">
      <c r="A485" s="199">
        <v>483</v>
      </c>
      <c r="B485" s="224"/>
      <c r="C485" s="254"/>
      <c r="D485" s="254"/>
      <c r="E485" s="254"/>
      <c r="F485" s="225"/>
      <c r="G485" s="225"/>
      <c r="H485" s="225"/>
      <c r="I485" s="225"/>
      <c r="J485" s="225"/>
      <c r="K485" s="226"/>
      <c r="L485" s="225"/>
      <c r="M485" s="225"/>
      <c r="N485" s="227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9"/>
    </row>
    <row r="486" spans="1:34" x14ac:dyDescent="0.55000000000000004">
      <c r="A486" s="199">
        <v>484</v>
      </c>
      <c r="B486" s="213"/>
      <c r="C486" s="252"/>
      <c r="D486" s="252"/>
      <c r="E486" s="252"/>
      <c r="F486" s="215"/>
      <c r="G486" s="216"/>
      <c r="H486" s="214"/>
      <c r="I486" s="214"/>
      <c r="J486" s="217"/>
      <c r="K486" s="218"/>
      <c r="L486" s="219"/>
      <c r="M486" s="219"/>
      <c r="N486" s="223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9"/>
    </row>
    <row r="487" spans="1:34" x14ac:dyDescent="0.55000000000000004">
      <c r="A487" s="199">
        <v>485</v>
      </c>
      <c r="B487" s="224"/>
      <c r="C487" s="254"/>
      <c r="D487" s="254"/>
      <c r="E487" s="254"/>
      <c r="F487" s="225"/>
      <c r="G487" s="225"/>
      <c r="H487" s="225"/>
      <c r="I487" s="225"/>
      <c r="J487" s="225"/>
      <c r="K487" s="226"/>
      <c r="L487" s="225"/>
      <c r="M487" s="225"/>
      <c r="N487" s="227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9"/>
    </row>
    <row r="488" spans="1:34" x14ac:dyDescent="0.55000000000000004">
      <c r="A488" s="199">
        <v>486</v>
      </c>
      <c r="B488" s="213"/>
      <c r="C488" s="252"/>
      <c r="D488" s="252"/>
      <c r="E488" s="252"/>
      <c r="F488" s="215"/>
      <c r="G488" s="216"/>
      <c r="H488" s="214"/>
      <c r="I488" s="214"/>
      <c r="J488" s="217"/>
      <c r="K488" s="218"/>
      <c r="L488" s="219"/>
      <c r="M488" s="219"/>
      <c r="N488" s="223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9"/>
    </row>
    <row r="489" spans="1:34" x14ac:dyDescent="0.55000000000000004">
      <c r="A489" s="199">
        <v>487</v>
      </c>
      <c r="B489" s="224"/>
      <c r="C489" s="254"/>
      <c r="D489" s="254"/>
      <c r="E489" s="254"/>
      <c r="F489" s="225"/>
      <c r="G489" s="225"/>
      <c r="H489" s="225"/>
      <c r="I489" s="225"/>
      <c r="J489" s="225"/>
      <c r="K489" s="226"/>
      <c r="L489" s="225"/>
      <c r="M489" s="225"/>
      <c r="N489" s="227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9"/>
    </row>
    <row r="490" spans="1:34" x14ac:dyDescent="0.55000000000000004">
      <c r="A490" s="199">
        <v>488</v>
      </c>
      <c r="B490" s="213"/>
      <c r="C490" s="252"/>
      <c r="D490" s="252"/>
      <c r="E490" s="252"/>
      <c r="F490" s="215"/>
      <c r="G490" s="216"/>
      <c r="H490" s="214"/>
      <c r="I490" s="214"/>
      <c r="J490" s="217"/>
      <c r="K490" s="218"/>
      <c r="L490" s="219"/>
      <c r="M490" s="219"/>
      <c r="N490" s="223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9"/>
    </row>
    <row r="491" spans="1:34" x14ac:dyDescent="0.55000000000000004">
      <c r="A491" s="199">
        <v>489</v>
      </c>
      <c r="B491" s="224"/>
      <c r="C491" s="254"/>
      <c r="D491" s="254"/>
      <c r="E491" s="254"/>
      <c r="F491" s="225"/>
      <c r="G491" s="225"/>
      <c r="H491" s="225"/>
      <c r="I491" s="225"/>
      <c r="J491" s="225"/>
      <c r="K491" s="226"/>
      <c r="L491" s="225"/>
      <c r="M491" s="225"/>
      <c r="N491" s="227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9"/>
    </row>
    <row r="492" spans="1:34" x14ac:dyDescent="0.55000000000000004">
      <c r="A492" s="199">
        <v>490</v>
      </c>
      <c r="B492" s="213"/>
      <c r="C492" s="252"/>
      <c r="D492" s="252"/>
      <c r="E492" s="252"/>
      <c r="F492" s="215"/>
      <c r="G492" s="216"/>
      <c r="H492" s="214"/>
      <c r="I492" s="214"/>
      <c r="J492" s="217"/>
      <c r="K492" s="218"/>
      <c r="L492" s="219"/>
      <c r="M492" s="219"/>
      <c r="N492" s="223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9"/>
    </row>
    <row r="493" spans="1:34" x14ac:dyDescent="0.55000000000000004">
      <c r="A493" s="199">
        <v>491</v>
      </c>
      <c r="B493" s="224"/>
      <c r="C493" s="254"/>
      <c r="D493" s="254"/>
      <c r="E493" s="254"/>
      <c r="F493" s="225"/>
      <c r="G493" s="225"/>
      <c r="H493" s="225"/>
      <c r="I493" s="225"/>
      <c r="J493" s="225"/>
      <c r="K493" s="226"/>
      <c r="L493" s="225"/>
      <c r="M493" s="225"/>
      <c r="N493" s="227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9"/>
    </row>
    <row r="494" spans="1:34" x14ac:dyDescent="0.55000000000000004">
      <c r="A494" s="199">
        <v>492</v>
      </c>
      <c r="B494" s="213"/>
      <c r="C494" s="252"/>
      <c r="D494" s="252"/>
      <c r="E494" s="252"/>
      <c r="F494" s="215"/>
      <c r="G494" s="216"/>
      <c r="H494" s="214"/>
      <c r="I494" s="214"/>
      <c r="J494" s="217"/>
      <c r="K494" s="218"/>
      <c r="L494" s="219"/>
      <c r="M494" s="219"/>
      <c r="N494" s="223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9"/>
    </row>
    <row r="495" spans="1:34" x14ac:dyDescent="0.55000000000000004">
      <c r="A495" s="199">
        <v>493</v>
      </c>
      <c r="B495" s="224"/>
      <c r="C495" s="254"/>
      <c r="D495" s="254"/>
      <c r="E495" s="254"/>
      <c r="F495" s="225"/>
      <c r="G495" s="225"/>
      <c r="H495" s="225"/>
      <c r="I495" s="225"/>
      <c r="J495" s="225"/>
      <c r="K495" s="226"/>
      <c r="L495" s="225"/>
      <c r="M495" s="225"/>
      <c r="N495" s="227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9"/>
    </row>
    <row r="496" spans="1:34" x14ac:dyDescent="0.55000000000000004">
      <c r="A496" s="199">
        <v>494</v>
      </c>
      <c r="B496" s="213"/>
      <c r="C496" s="252"/>
      <c r="D496" s="252"/>
      <c r="E496" s="252"/>
      <c r="F496" s="215"/>
      <c r="G496" s="216"/>
      <c r="H496" s="214"/>
      <c r="I496" s="214"/>
      <c r="J496" s="217"/>
      <c r="K496" s="218"/>
      <c r="L496" s="219"/>
      <c r="M496" s="219"/>
      <c r="N496" s="223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9"/>
    </row>
    <row r="497" spans="1:34" x14ac:dyDescent="0.55000000000000004">
      <c r="A497" s="199">
        <v>495</v>
      </c>
      <c r="B497" s="224"/>
      <c r="C497" s="254"/>
      <c r="D497" s="254"/>
      <c r="E497" s="254"/>
      <c r="F497" s="225"/>
      <c r="G497" s="225"/>
      <c r="H497" s="225"/>
      <c r="I497" s="225"/>
      <c r="J497" s="225"/>
      <c r="K497" s="226"/>
      <c r="L497" s="225"/>
      <c r="M497" s="225"/>
      <c r="N497" s="227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9"/>
    </row>
    <row r="498" spans="1:34" x14ac:dyDescent="0.55000000000000004">
      <c r="A498" s="199">
        <v>496</v>
      </c>
      <c r="B498" s="213"/>
      <c r="C498" s="252"/>
      <c r="D498" s="252"/>
      <c r="E498" s="252"/>
      <c r="F498" s="215"/>
      <c r="G498" s="216"/>
      <c r="H498" s="214"/>
      <c r="I498" s="214"/>
      <c r="J498" s="217"/>
      <c r="K498" s="218"/>
      <c r="L498" s="219"/>
      <c r="M498" s="219"/>
      <c r="N498" s="223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9"/>
    </row>
    <row r="499" spans="1:34" x14ac:dyDescent="0.55000000000000004">
      <c r="A499" s="199">
        <v>497</v>
      </c>
      <c r="B499" s="224"/>
      <c r="C499" s="254"/>
      <c r="D499" s="254"/>
      <c r="E499" s="254"/>
      <c r="F499" s="225"/>
      <c r="G499" s="225"/>
      <c r="H499" s="225"/>
      <c r="I499" s="225"/>
      <c r="J499" s="225"/>
      <c r="K499" s="226"/>
      <c r="L499" s="225"/>
      <c r="M499" s="225"/>
      <c r="N499" s="227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9"/>
    </row>
    <row r="500" spans="1:34" x14ac:dyDescent="0.55000000000000004">
      <c r="A500" s="200">
        <v>498</v>
      </c>
      <c r="B500" s="229"/>
      <c r="C500" s="255"/>
      <c r="D500" s="255"/>
      <c r="E500" s="255"/>
      <c r="F500" s="231"/>
      <c r="G500" s="232"/>
      <c r="H500" s="230"/>
      <c r="I500" s="230"/>
      <c r="J500" s="233"/>
      <c r="K500" s="234"/>
      <c r="L500" s="235"/>
      <c r="M500" s="235"/>
      <c r="N500" s="236"/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240"/>
      <c r="Z500" s="240"/>
      <c r="AA500" s="240"/>
      <c r="AB500" s="240"/>
      <c r="AC500" s="240"/>
      <c r="AD500" s="240"/>
      <c r="AE500" s="240"/>
      <c r="AF500" s="240"/>
      <c r="AG500" s="240"/>
      <c r="AH500" s="250"/>
    </row>
  </sheetData>
  <sheetProtection formatCells="0" formatColumns="0" formatRows="0" insertRows="0" deleteRows="0" sort="0" autoFilter="0"/>
  <conditionalFormatting sqref="B1:N2 B501:N1048576">
    <cfRule type="cellIs" dxfId="6" priority="1" operator="equal">
      <formula>0</formula>
    </cfRule>
  </conditionalFormatting>
  <dataValidations xWindow="725" yWindow="359" count="9">
    <dataValidation type="textLength" operator="equal" allowBlank="1" showInputMessage="1" showErrorMessage="1" error="Error en el número de teléfono. _x000a_No dejar espacios en blanco._x000a_Formato obligatorio de 9 caracteres " prompt="Obligatorio 9 caracteres. No dejar espacios en blanco." sqref="L3:M500" xr:uid="{00000000-0002-0000-0600-000000000000}">
      <formula1>9</formula1>
    </dataValidation>
    <dataValidation type="textLength" allowBlank="1" showInputMessage="1" showErrorMessage="1" prompt="Obligatorio. Máx 100 caracteres" sqref="N3:N500" xr:uid="{00000000-0002-0000-0600-000001000000}">
      <formula1>10</formula1>
      <formula2>100</formula2>
    </dataValidation>
    <dataValidation type="list" allowBlank="1" showInputMessage="1" showErrorMessage="1" prompt="Hombre / Mujer" sqref="G3:G500" xr:uid="{00000000-0002-0000-0600-000002000000}">
      <formula1>"H,M"</formula1>
    </dataValidation>
    <dataValidation type="textLength" allowBlank="1" showInputMessage="1" showErrorMessage="1" prompt="Obligatorio. Máx 100 caracteres" sqref="K3:K500" xr:uid="{00000000-0002-0000-0600-000003000000}">
      <formula1>1</formula1>
      <formula2>100</formula2>
    </dataValidation>
    <dataValidation type="textLength" allowBlank="1" showInputMessage="1" showErrorMessage="1" prompt="Dato obligatorio. _x000a_Máximo 100 caracteres" sqref="C3:D500" xr:uid="{00000000-0002-0000-0600-000004000000}">
      <formula1>1</formula1>
      <formula2>100</formula2>
    </dataValidation>
    <dataValidation type="textLength" allowBlank="1" showInputMessage="1" showErrorMessage="1" prompt="Máximo 100 caracteres" sqref="E3:E500" xr:uid="{00000000-0002-0000-0600-000005000000}">
      <formula1>1</formula1>
      <formula2>100</formula2>
    </dataValidation>
    <dataValidation type="date" operator="greaterThan" allowBlank="1" showInputMessage="1" showErrorMessage="1" error="Fecha fuera de periodo" prompt="Formato: dd/mm/yyyy" sqref="F3:F500" xr:uid="{00000000-0002-0000-0600-000006000000}">
      <formula1>14611</formula1>
    </dataValidation>
    <dataValidation type="custom" allowBlank="1" showInputMessage="1" showErrorMessage="1" error="Comprobar y corregir número o letra" sqref="B3:B500" xr:uid="{00000000-0002-0000-0600-000007000000}">
      <formula1>MID(B3,9,1)=MID("TRWAGMYFPDXBNJZSQVHLCKE",MOD(VALUE(MID(SUBSTITUTE(SUBSTITUTE(SUBSTITUTE(B3,"X",0),"Y",1),"Z",2),1,8)),23)+1,1)</formula1>
    </dataValidation>
    <dataValidation type="list" allowBlank="1" showInputMessage="1" showErrorMessage="1" prompt="DESPUÉS de indicar provincia, seleccionar de la lista" sqref="I3:I500" xr:uid="{00000000-0002-0000-0600-000008000000}">
      <formula1>INDIRECT(H3)</formula1>
    </dataValidation>
  </dataValidations>
  <printOptions horizontalCentered="1"/>
  <pageMargins left="0" right="0" top="0.78740157480314965" bottom="0.39370078740157483" header="0" footer="0"/>
  <pageSetup paperSize="9" scale="45" fitToWidth="3" fitToHeight="0" orientation="landscape" r:id="rId1"/>
  <headerFooter>
    <oddFooter>&amp;C&amp;8Página &amp;P de &amp;N</oddFooter>
  </headerFooter>
  <colBreaks count="1" manualBreakCount="1">
    <brk id="1" max="1048575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725" yWindow="359" count="6">
        <x14:dataValidation type="list" allowBlank="1" showInputMessage="1" showErrorMessage="1" prompt="Seleccionar de la lista" xr:uid="{00000000-0002-0000-0600-000009000000}">
          <x14:formula1>
            <xm:f>Provincias!$B$2:$B$53</xm:f>
          </x14:formula1>
          <xm:sqref>H3:H500</xm:sqref>
        </x14:dataValidation>
        <x14:dataValidation type="list" allowBlank="1" showInputMessage="1" showErrorMessage="1" xr:uid="{D739F313-F9FB-467A-8694-678C8FF41D5A}">
          <x14:formula1>
            <xm:f>Lista!$A$6:$A$16</xm:f>
          </x14:formula1>
          <xm:sqref>O3:O500 Q3:Q500 T3:T500 AC3:AC500 AA3:AA499</xm:sqref>
        </x14:dataValidation>
        <x14:dataValidation type="list" allowBlank="1" showInputMessage="1" showErrorMessage="1" xr:uid="{5526A5AB-5E30-42F9-882B-6A2688B43AFF}">
          <x14:formula1>
            <xm:f>Lista!$C$6:$C$10</xm:f>
          </x14:formula1>
          <xm:sqref>P3:P500 R3:S500 V3:X500 AB3:AB500 AH3:AH500</xm:sqref>
        </x14:dataValidation>
        <x14:dataValidation type="list" allowBlank="1" showInputMessage="1" showErrorMessage="1" xr:uid="{FD90147D-36E4-4A80-9CCA-FC32CB74669A}">
          <x14:formula1>
            <xm:f>Lista!$E$6:$E$11</xm:f>
          </x14:formula1>
          <xm:sqref>U3:U500 AE3:AG500 Z3:Z500 AA500</xm:sqref>
        </x14:dataValidation>
        <x14:dataValidation type="list" allowBlank="1" showInputMessage="1" showErrorMessage="1" xr:uid="{B008DB67-083B-49F2-ACD7-7DA4C7686FD0}">
          <x14:formula1>
            <xm:f>Lista!$G$6:$G$13</xm:f>
          </x14:formula1>
          <xm:sqref>Y3:Y500</xm:sqref>
        </x14:dataValidation>
        <x14:dataValidation type="list" allowBlank="1" showInputMessage="1" showErrorMessage="1" xr:uid="{041F7BF2-A209-4CBF-A657-18754DC0BE2C}">
          <x14:formula1>
            <xm:f>Lista!$I$6:$I$12</xm:f>
          </x14:formula1>
          <xm:sqref>AD3:AD500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9" tint="0.79998168889431442"/>
  </sheetPr>
  <dimension ref="A1:AI500"/>
  <sheetViews>
    <sheetView showGridLines="0" workbookViewId="0">
      <pane xSplit="5" ySplit="2" topLeftCell="H3" activePane="bottomRight" state="frozen"/>
      <selection pane="topRight" activeCell="F1" sqref="F1"/>
      <selection pane="bottomLeft" activeCell="A3" sqref="A3"/>
      <selection pane="bottomRight" activeCell="O3" sqref="O3:AH3"/>
    </sheetView>
  </sheetViews>
  <sheetFormatPr baseColWidth="10" defaultColWidth="6" defaultRowHeight="28.8" x14ac:dyDescent="0.55000000000000004"/>
  <cols>
    <col min="1" max="1" width="4.5546875" style="237" customWidth="1"/>
    <col min="2" max="2" width="9.33203125" style="221" customWidth="1"/>
    <col min="3" max="5" width="11.77734375" style="256" customWidth="1"/>
    <col min="6" max="6" width="9.6640625" style="221" customWidth="1"/>
    <col min="7" max="7" width="9.33203125" style="221" customWidth="1"/>
    <col min="8" max="8" width="11.77734375" style="221" customWidth="1"/>
    <col min="9" max="9" width="11.88671875" style="221" customWidth="1"/>
    <col min="10" max="10" width="9.33203125" style="221" customWidth="1"/>
    <col min="11" max="11" width="25.44140625" style="221" customWidth="1"/>
    <col min="12" max="13" width="9.88671875" style="221" customWidth="1"/>
    <col min="14" max="14" width="23.21875" style="221" customWidth="1"/>
    <col min="15" max="34" width="19.88671875" style="195" customWidth="1"/>
    <col min="35" max="35" width="6" style="248"/>
    <col min="36" max="16384" width="6" style="193"/>
  </cols>
  <sheetData>
    <row r="1" spans="1:35" s="192" customFormat="1" ht="66" customHeight="1" x14ac:dyDescent="0.3">
      <c r="A1" s="204" t="s">
        <v>8473</v>
      </c>
      <c r="B1" s="205" t="s">
        <v>8266</v>
      </c>
      <c r="C1" s="205" t="s">
        <v>51</v>
      </c>
      <c r="D1" s="205" t="s">
        <v>53</v>
      </c>
      <c r="E1" s="205" t="s">
        <v>55</v>
      </c>
      <c r="F1" s="206" t="s">
        <v>57</v>
      </c>
      <c r="G1" s="205" t="s">
        <v>59</v>
      </c>
      <c r="H1" s="205" t="s">
        <v>62</v>
      </c>
      <c r="I1" s="205" t="s">
        <v>63</v>
      </c>
      <c r="J1" s="205" t="s">
        <v>64</v>
      </c>
      <c r="K1" s="205" t="s">
        <v>66</v>
      </c>
      <c r="L1" s="205" t="s">
        <v>68</v>
      </c>
      <c r="M1" s="205" t="s">
        <v>70</v>
      </c>
      <c r="N1" s="205" t="s">
        <v>72</v>
      </c>
      <c r="O1" s="197" t="s">
        <v>8475</v>
      </c>
      <c r="P1" s="197" t="s">
        <v>8476</v>
      </c>
      <c r="Q1" s="197" t="s">
        <v>8477</v>
      </c>
      <c r="R1" s="197" t="s">
        <v>8478</v>
      </c>
      <c r="S1" s="197" t="s">
        <v>8479</v>
      </c>
      <c r="T1" s="197" t="s">
        <v>8474</v>
      </c>
      <c r="U1" s="197" t="s">
        <v>8480</v>
      </c>
      <c r="V1" s="197" t="s">
        <v>8481</v>
      </c>
      <c r="W1" s="197" t="s">
        <v>8482</v>
      </c>
      <c r="X1" s="197" t="s">
        <v>8483</v>
      </c>
      <c r="Y1" s="197" t="s">
        <v>8484</v>
      </c>
      <c r="Z1" s="197" t="s">
        <v>8485</v>
      </c>
      <c r="AA1" s="197" t="s">
        <v>8509</v>
      </c>
      <c r="AB1" s="197" t="s">
        <v>8486</v>
      </c>
      <c r="AC1" s="197" t="s">
        <v>8487</v>
      </c>
      <c r="AD1" s="197" t="s">
        <v>8488</v>
      </c>
      <c r="AE1" s="197" t="s">
        <v>8489</v>
      </c>
      <c r="AF1" s="197" t="s">
        <v>8490</v>
      </c>
      <c r="AG1" s="197" t="s">
        <v>8491</v>
      </c>
      <c r="AH1" s="244" t="s">
        <v>8492</v>
      </c>
      <c r="AI1" s="247"/>
    </row>
    <row r="2" spans="1:35" s="48" customFormat="1" ht="51.6" customHeight="1" x14ac:dyDescent="0.3">
      <c r="A2" s="207"/>
      <c r="B2" s="208"/>
      <c r="C2" s="251"/>
      <c r="D2" s="251"/>
      <c r="E2" s="251"/>
      <c r="F2" s="209"/>
      <c r="G2" s="208"/>
      <c r="H2" s="210"/>
      <c r="I2" s="210"/>
      <c r="J2" s="211"/>
      <c r="K2" s="208"/>
      <c r="L2" s="208"/>
      <c r="M2" s="208"/>
      <c r="N2" s="208"/>
      <c r="O2" s="202" t="s">
        <v>8499</v>
      </c>
      <c r="P2" s="202" t="s">
        <v>8500</v>
      </c>
      <c r="Q2" s="202" t="s">
        <v>8501</v>
      </c>
      <c r="R2" s="202" t="s">
        <v>8500</v>
      </c>
      <c r="S2" s="202" t="s">
        <v>8500</v>
      </c>
      <c r="T2" s="202" t="s">
        <v>8501</v>
      </c>
      <c r="U2" s="202" t="s">
        <v>8502</v>
      </c>
      <c r="V2" s="202" t="s">
        <v>8500</v>
      </c>
      <c r="W2" s="202" t="s">
        <v>8500</v>
      </c>
      <c r="X2" s="202" t="s">
        <v>8500</v>
      </c>
      <c r="Y2" s="202" t="s">
        <v>8503</v>
      </c>
      <c r="Z2" s="202" t="s">
        <v>8504</v>
      </c>
      <c r="AA2" s="202" t="s">
        <v>8510</v>
      </c>
      <c r="AB2" s="202" t="s">
        <v>8505</v>
      </c>
      <c r="AC2" s="202" t="s">
        <v>8506</v>
      </c>
      <c r="AD2" s="202" t="s">
        <v>8507</v>
      </c>
      <c r="AE2" s="202" t="s">
        <v>8508</v>
      </c>
      <c r="AF2" s="202" t="s">
        <v>8508</v>
      </c>
      <c r="AG2" s="202" t="s">
        <v>8508</v>
      </c>
      <c r="AH2" s="241" t="s">
        <v>8500</v>
      </c>
      <c r="AI2" s="247"/>
    </row>
    <row r="3" spans="1:35" x14ac:dyDescent="0.55000000000000004">
      <c r="A3" s="212">
        <v>1</v>
      </c>
      <c r="B3" s="213">
        <f>Tabla4[[#This Row],[DNI/NIE Participante / Menor de edad]]</f>
        <v>0</v>
      </c>
      <c r="C3" s="252">
        <f>Tabla4[[#This Row],[Nombre Participante]]</f>
        <v>0</v>
      </c>
      <c r="D3" s="252">
        <f>Tabla4[[#This Row],[Primer Apellido Participante]]</f>
        <v>0</v>
      </c>
      <c r="E3" s="252">
        <f>Tabla4[[#This Row],[Segundo Apellido Participante]]</f>
        <v>0</v>
      </c>
      <c r="F3" s="215">
        <f>Tabla4[[#This Row],[Fecha de Nacimiento Participante]]</f>
        <v>0</v>
      </c>
      <c r="G3" s="257">
        <f>Tabla4[[#This Row],[Sexo Participante]]</f>
        <v>0</v>
      </c>
      <c r="H3" s="258">
        <f>Tabla4[[#This Row],[Cód. Provincia Participante]]</f>
        <v>0</v>
      </c>
      <c r="I3" s="258">
        <f>Tabla4[[#This Row],[Cód. Localidad Participante]]</f>
        <v>0</v>
      </c>
      <c r="J3" s="259">
        <f>Tabla4[[#This Row],[Código Postal Participante]]</f>
        <v>0</v>
      </c>
      <c r="K3" s="260">
        <f>Tabla4[[#This Row],[Dirección Participante]]</f>
        <v>0</v>
      </c>
      <c r="L3" s="261">
        <f>Tabla4[[#This Row],[Teléfono Fijo Participante]]</f>
        <v>0</v>
      </c>
      <c r="M3" s="261">
        <f>Tabla4[[#This Row],[Teléfono Móvil Participante]]</f>
        <v>0</v>
      </c>
      <c r="N3" s="262">
        <f>Tabla4[[#This Row],[E-mail Participante]]</f>
        <v>0</v>
      </c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42"/>
    </row>
    <row r="4" spans="1:35" x14ac:dyDescent="0.55000000000000004">
      <c r="A4" s="222">
        <v>2</v>
      </c>
      <c r="B4" s="213">
        <f>Tabla4[[#This Row],[DNI/NIE Participante / Menor de edad]]</f>
        <v>0</v>
      </c>
      <c r="C4" s="252">
        <f>Tabla4[[#This Row],[Nombre Participante]]</f>
        <v>0</v>
      </c>
      <c r="D4" s="252">
        <f>Tabla4[[#This Row],[Primer Apellido Participante]]</f>
        <v>0</v>
      </c>
      <c r="E4" s="252">
        <f>Tabla4[[#This Row],[Segundo Apellido Participante]]</f>
        <v>0</v>
      </c>
      <c r="F4" s="215">
        <f>Tabla4[[#This Row],[Fecha de Nacimiento Participante]]</f>
        <v>0</v>
      </c>
      <c r="G4" s="257">
        <f>Tabla4[[#This Row],[Sexo Participante]]</f>
        <v>0</v>
      </c>
      <c r="H4" s="258">
        <f>Tabla4[[#This Row],[Cód. Provincia Participante]]</f>
        <v>0</v>
      </c>
      <c r="I4" s="258">
        <f>Tabla4[[#This Row],[Cód. Localidad Participante]]</f>
        <v>0</v>
      </c>
      <c r="J4" s="259">
        <f>Tabla4[[#This Row],[Código Postal Participante]]</f>
        <v>0</v>
      </c>
      <c r="K4" s="260">
        <f>Tabla4[[#This Row],[Dirección Participante]]</f>
        <v>0</v>
      </c>
      <c r="L4" s="261">
        <f>Tabla4[[#This Row],[Teléfono Fijo Participante]]</f>
        <v>0</v>
      </c>
      <c r="M4" s="261">
        <f>Tabla4[[#This Row],[Teléfono Móvil Participante]]</f>
        <v>0</v>
      </c>
      <c r="N4" s="263">
        <f>Tabla4[[#This Row],[E-mail Participante]]</f>
        <v>0</v>
      </c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42"/>
    </row>
    <row r="5" spans="1:35" x14ac:dyDescent="0.55000000000000004">
      <c r="A5" s="222">
        <v>3</v>
      </c>
      <c r="B5" s="213">
        <f>Tabla4[[#This Row],[DNI/NIE Participante / Menor de edad]]</f>
        <v>0</v>
      </c>
      <c r="C5" s="252">
        <f>Tabla4[[#This Row],[Nombre Participante]]</f>
        <v>0</v>
      </c>
      <c r="D5" s="252">
        <f>Tabla4[[#This Row],[Primer Apellido Participante]]</f>
        <v>0</v>
      </c>
      <c r="E5" s="252">
        <f>Tabla4[[#This Row],[Segundo Apellido Participante]]</f>
        <v>0</v>
      </c>
      <c r="F5" s="215">
        <f>Tabla4[[#This Row],[Fecha de Nacimiento Participante]]</f>
        <v>0</v>
      </c>
      <c r="G5" s="257">
        <f>Tabla4[[#This Row],[Sexo Participante]]</f>
        <v>0</v>
      </c>
      <c r="H5" s="258">
        <f>Tabla4[[#This Row],[Cód. Provincia Participante]]</f>
        <v>0</v>
      </c>
      <c r="I5" s="258">
        <f>Tabla4[[#This Row],[Cód. Localidad Participante]]</f>
        <v>0</v>
      </c>
      <c r="J5" s="259">
        <f>Tabla4[[#This Row],[Código Postal Participante]]</f>
        <v>0</v>
      </c>
      <c r="K5" s="260">
        <f>Tabla4[[#This Row],[Dirección Participante]]</f>
        <v>0</v>
      </c>
      <c r="L5" s="261">
        <f>Tabla4[[#This Row],[Teléfono Fijo Participante]]</f>
        <v>0</v>
      </c>
      <c r="M5" s="261">
        <f>Tabla4[[#This Row],[Teléfono Móvil Participante]]</f>
        <v>0</v>
      </c>
      <c r="N5" s="263">
        <f>Tabla4[[#This Row],[E-mail Participante]]</f>
        <v>0</v>
      </c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42"/>
    </row>
    <row r="6" spans="1:35" x14ac:dyDescent="0.55000000000000004">
      <c r="A6" s="222">
        <v>4</v>
      </c>
      <c r="B6" s="213">
        <f>Tabla4[[#This Row],[DNI/NIE Participante / Menor de edad]]</f>
        <v>0</v>
      </c>
      <c r="C6" s="252">
        <f>Tabla4[[#This Row],[Nombre Participante]]</f>
        <v>0</v>
      </c>
      <c r="D6" s="252">
        <f>Tabla4[[#This Row],[Primer Apellido Participante]]</f>
        <v>0</v>
      </c>
      <c r="E6" s="252">
        <f>Tabla4[[#This Row],[Segundo Apellido Participante]]</f>
        <v>0</v>
      </c>
      <c r="F6" s="215">
        <f>Tabla4[[#This Row],[Fecha de Nacimiento Participante]]</f>
        <v>0</v>
      </c>
      <c r="G6" s="257">
        <f>Tabla4[[#This Row],[Sexo Participante]]</f>
        <v>0</v>
      </c>
      <c r="H6" s="258">
        <f>Tabla4[[#This Row],[Cód. Provincia Participante]]</f>
        <v>0</v>
      </c>
      <c r="I6" s="258">
        <f>Tabla4[[#This Row],[Cód. Localidad Participante]]</f>
        <v>0</v>
      </c>
      <c r="J6" s="259">
        <f>Tabla4[[#This Row],[Código Postal Participante]]</f>
        <v>0</v>
      </c>
      <c r="K6" s="260">
        <f>Tabla4[[#This Row],[Dirección Participante]]</f>
        <v>0</v>
      </c>
      <c r="L6" s="261">
        <f>Tabla4[[#This Row],[Teléfono Fijo Participante]]</f>
        <v>0</v>
      </c>
      <c r="M6" s="261">
        <f>Tabla4[[#This Row],[Teléfono Móvil Participante]]</f>
        <v>0</v>
      </c>
      <c r="N6" s="263">
        <f>Tabla4[[#This Row],[E-mail Participante]]</f>
        <v>0</v>
      </c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42"/>
    </row>
    <row r="7" spans="1:35" x14ac:dyDescent="0.55000000000000004">
      <c r="A7" s="222">
        <v>5</v>
      </c>
      <c r="B7" s="213">
        <f>Tabla4[[#This Row],[DNI/NIE Participante / Menor de edad]]</f>
        <v>0</v>
      </c>
      <c r="C7" s="252">
        <f>Tabla4[[#This Row],[Nombre Participante]]</f>
        <v>0</v>
      </c>
      <c r="D7" s="252">
        <f>Tabla4[[#This Row],[Primer Apellido Participante]]</f>
        <v>0</v>
      </c>
      <c r="E7" s="252">
        <f>Tabla4[[#This Row],[Segundo Apellido Participante]]</f>
        <v>0</v>
      </c>
      <c r="F7" s="215">
        <f>Tabla4[[#This Row],[Fecha de Nacimiento Participante]]</f>
        <v>0</v>
      </c>
      <c r="G7" s="257">
        <f>Tabla4[[#This Row],[Sexo Participante]]</f>
        <v>0</v>
      </c>
      <c r="H7" s="258">
        <f>Tabla4[[#This Row],[Cód. Provincia Participante]]</f>
        <v>0</v>
      </c>
      <c r="I7" s="258">
        <f>Tabla4[[#This Row],[Cód. Localidad Participante]]</f>
        <v>0</v>
      </c>
      <c r="J7" s="259">
        <f>Tabla4[[#This Row],[Código Postal Participante]]</f>
        <v>0</v>
      </c>
      <c r="K7" s="260">
        <f>Tabla4[[#This Row],[Dirección Participante]]</f>
        <v>0</v>
      </c>
      <c r="L7" s="261">
        <f>Tabla4[[#This Row],[Teléfono Fijo Participante]]</f>
        <v>0</v>
      </c>
      <c r="M7" s="261">
        <f>Tabla4[[#This Row],[Teléfono Móvil Participante]]</f>
        <v>0</v>
      </c>
      <c r="N7" s="262">
        <f>Tabla4[[#This Row],[E-mail Participante]]</f>
        <v>0</v>
      </c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42"/>
    </row>
    <row r="8" spans="1:35" x14ac:dyDescent="0.55000000000000004">
      <c r="A8" s="222">
        <v>6</v>
      </c>
      <c r="B8" s="213">
        <f>Tabla4[[#This Row],[DNI/NIE Participante / Menor de edad]]</f>
        <v>0</v>
      </c>
      <c r="C8" s="252">
        <f>Tabla4[[#This Row],[Nombre Participante]]</f>
        <v>0</v>
      </c>
      <c r="D8" s="252">
        <f>Tabla4[[#This Row],[Primer Apellido Participante]]</f>
        <v>0</v>
      </c>
      <c r="E8" s="252">
        <f>Tabla4[[#This Row],[Segundo Apellido Participante]]</f>
        <v>0</v>
      </c>
      <c r="F8" s="215">
        <f>Tabla4[[#This Row],[Fecha de Nacimiento Participante]]</f>
        <v>0</v>
      </c>
      <c r="G8" s="257">
        <f>Tabla4[[#This Row],[Sexo Participante]]</f>
        <v>0</v>
      </c>
      <c r="H8" s="258">
        <f>Tabla4[[#This Row],[Cód. Provincia Participante]]</f>
        <v>0</v>
      </c>
      <c r="I8" s="258">
        <f>Tabla4[[#This Row],[Cód. Localidad Participante]]</f>
        <v>0</v>
      </c>
      <c r="J8" s="259">
        <f>Tabla4[[#This Row],[Código Postal Participante]]</f>
        <v>0</v>
      </c>
      <c r="K8" s="260">
        <f>Tabla4[[#This Row],[Dirección Participante]]</f>
        <v>0</v>
      </c>
      <c r="L8" s="261">
        <f>Tabla4[[#This Row],[Teléfono Fijo Participante]]</f>
        <v>0</v>
      </c>
      <c r="M8" s="261">
        <f>Tabla4[[#This Row],[Teléfono Móvil Participante]]</f>
        <v>0</v>
      </c>
      <c r="N8" s="263">
        <f>Tabla4[[#This Row],[E-mail Participante]]</f>
        <v>0</v>
      </c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42"/>
    </row>
    <row r="9" spans="1:35" x14ac:dyDescent="0.55000000000000004">
      <c r="A9" s="222">
        <v>7</v>
      </c>
      <c r="B9" s="213">
        <f>Tabla4[[#This Row],[DNI/NIE Participante / Menor de edad]]</f>
        <v>0</v>
      </c>
      <c r="C9" s="252">
        <f>Tabla4[[#This Row],[Nombre Participante]]</f>
        <v>0</v>
      </c>
      <c r="D9" s="252">
        <f>Tabla4[[#This Row],[Primer Apellido Participante]]</f>
        <v>0</v>
      </c>
      <c r="E9" s="252">
        <f>Tabla4[[#This Row],[Segundo Apellido Participante]]</f>
        <v>0</v>
      </c>
      <c r="F9" s="215">
        <f>Tabla4[[#This Row],[Fecha de Nacimiento Participante]]</f>
        <v>0</v>
      </c>
      <c r="G9" s="257">
        <f>Tabla4[[#This Row],[Sexo Participante]]</f>
        <v>0</v>
      </c>
      <c r="H9" s="258">
        <f>Tabla4[[#This Row],[Cód. Provincia Participante]]</f>
        <v>0</v>
      </c>
      <c r="I9" s="258">
        <f>Tabla4[[#This Row],[Cód. Localidad Participante]]</f>
        <v>0</v>
      </c>
      <c r="J9" s="259">
        <f>Tabla4[[#This Row],[Código Postal Participante]]</f>
        <v>0</v>
      </c>
      <c r="K9" s="260">
        <f>Tabla4[[#This Row],[Dirección Participante]]</f>
        <v>0</v>
      </c>
      <c r="L9" s="261">
        <f>Tabla4[[#This Row],[Teléfono Fijo Participante]]</f>
        <v>0</v>
      </c>
      <c r="M9" s="261">
        <f>Tabla4[[#This Row],[Teléfono Móvil Participante]]</f>
        <v>0</v>
      </c>
      <c r="N9" s="263">
        <f>Tabla4[[#This Row],[E-mail Participante]]</f>
        <v>0</v>
      </c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42"/>
    </row>
    <row r="10" spans="1:35" x14ac:dyDescent="0.55000000000000004">
      <c r="A10" s="222">
        <v>8</v>
      </c>
      <c r="B10" s="213">
        <f>Tabla4[[#This Row],[DNI/NIE Participante / Menor de edad]]</f>
        <v>0</v>
      </c>
      <c r="C10" s="253">
        <f>Tabla4[[#This Row],[Nombre Participante]]</f>
        <v>0</v>
      </c>
      <c r="D10" s="252">
        <f>Tabla4[[#This Row],[Primer Apellido Participante]]</f>
        <v>0</v>
      </c>
      <c r="E10" s="252">
        <f>Tabla4[[#This Row],[Segundo Apellido Participante]]</f>
        <v>0</v>
      </c>
      <c r="F10" s="215">
        <f>Tabla4[[#This Row],[Fecha de Nacimiento Participante]]</f>
        <v>0</v>
      </c>
      <c r="G10" s="257">
        <f>Tabla4[[#This Row],[Sexo Participante]]</f>
        <v>0</v>
      </c>
      <c r="H10" s="258">
        <f>Tabla4[[#This Row],[Cód. Provincia Participante]]</f>
        <v>0</v>
      </c>
      <c r="I10" s="258">
        <f>Tabla4[[#This Row],[Cód. Localidad Participante]]</f>
        <v>0</v>
      </c>
      <c r="J10" s="259">
        <f>Tabla4[[#This Row],[Código Postal Participante]]</f>
        <v>0</v>
      </c>
      <c r="K10" s="260">
        <f>Tabla4[[#This Row],[Dirección Participante]]</f>
        <v>0</v>
      </c>
      <c r="L10" s="261">
        <f>Tabla4[[#This Row],[Teléfono Fijo Participante]]</f>
        <v>0</v>
      </c>
      <c r="M10" s="261">
        <f>Tabla4[[#This Row],[Teléfono Móvil Participante]]</f>
        <v>0</v>
      </c>
      <c r="N10" s="263">
        <f>Tabla4[[#This Row],[E-mail Participante]]</f>
        <v>0</v>
      </c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42"/>
    </row>
    <row r="11" spans="1:35" x14ac:dyDescent="0.55000000000000004">
      <c r="A11" s="222">
        <v>9</v>
      </c>
      <c r="B11" s="213">
        <f>Tabla4[[#This Row],[DNI/NIE Participante / Menor de edad]]</f>
        <v>0</v>
      </c>
      <c r="C11" s="252">
        <f>Tabla4[[#This Row],[Nombre Participante]]</f>
        <v>0</v>
      </c>
      <c r="D11" s="252">
        <f>Tabla4[[#This Row],[Primer Apellido Participante]]</f>
        <v>0</v>
      </c>
      <c r="E11" s="252">
        <f>Tabla4[[#This Row],[Segundo Apellido Participante]]</f>
        <v>0</v>
      </c>
      <c r="F11" s="215">
        <f>Tabla4[[#This Row],[Fecha de Nacimiento Participante]]</f>
        <v>0</v>
      </c>
      <c r="G11" s="257">
        <f>Tabla4[[#This Row],[Sexo Participante]]</f>
        <v>0</v>
      </c>
      <c r="H11" s="258">
        <f>Tabla4[[#This Row],[Cód. Provincia Participante]]</f>
        <v>0</v>
      </c>
      <c r="I11" s="258">
        <f>Tabla4[[#This Row],[Cód. Localidad Participante]]</f>
        <v>0</v>
      </c>
      <c r="J11" s="259">
        <f>Tabla4[[#This Row],[Código Postal Participante]]</f>
        <v>0</v>
      </c>
      <c r="K11" s="260">
        <f>Tabla4[[#This Row],[Dirección Participante]]</f>
        <v>0</v>
      </c>
      <c r="L11" s="261">
        <f>Tabla4[[#This Row],[Teléfono Fijo Participante]]</f>
        <v>0</v>
      </c>
      <c r="M11" s="261">
        <f>Tabla4[[#This Row],[Teléfono Móvil Participante]]</f>
        <v>0</v>
      </c>
      <c r="N11" s="263">
        <f>Tabla4[[#This Row],[E-mail Participante]]</f>
        <v>0</v>
      </c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42"/>
    </row>
    <row r="12" spans="1:35" x14ac:dyDescent="0.55000000000000004">
      <c r="A12" s="222">
        <v>10</v>
      </c>
      <c r="B12" s="213">
        <f>Tabla4[[#This Row],[DNI/NIE Participante / Menor de edad]]</f>
        <v>0</v>
      </c>
      <c r="C12" s="252">
        <f>Tabla4[[#This Row],[Nombre Participante]]</f>
        <v>0</v>
      </c>
      <c r="D12" s="252">
        <f>Tabla4[[#This Row],[Primer Apellido Participante]]</f>
        <v>0</v>
      </c>
      <c r="E12" s="252">
        <f>Tabla4[[#This Row],[Segundo Apellido Participante]]</f>
        <v>0</v>
      </c>
      <c r="F12" s="215">
        <f>Tabla4[[#This Row],[Fecha de Nacimiento Participante]]</f>
        <v>0</v>
      </c>
      <c r="G12" s="257">
        <f>Tabla4[[#This Row],[Sexo Participante]]</f>
        <v>0</v>
      </c>
      <c r="H12" s="258">
        <f>Tabla4[[#This Row],[Cód. Provincia Participante]]</f>
        <v>0</v>
      </c>
      <c r="I12" s="258">
        <f>Tabla4[[#This Row],[Cód. Localidad Participante]]</f>
        <v>0</v>
      </c>
      <c r="J12" s="259">
        <f>Tabla4[[#This Row],[Código Postal Participante]]</f>
        <v>0</v>
      </c>
      <c r="K12" s="260">
        <f>Tabla4[[#This Row],[Dirección Participante]]</f>
        <v>0</v>
      </c>
      <c r="L12" s="261">
        <f>Tabla4[[#This Row],[Teléfono Fijo Participante]]</f>
        <v>0</v>
      </c>
      <c r="M12" s="261">
        <f>Tabla4[[#This Row],[Teléfono Móvil Participante]]</f>
        <v>0</v>
      </c>
      <c r="N12" s="263">
        <f>Tabla4[[#This Row],[E-mail Participante]]</f>
        <v>0</v>
      </c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42"/>
    </row>
    <row r="13" spans="1:35" x14ac:dyDescent="0.55000000000000004">
      <c r="A13" s="222">
        <v>11</v>
      </c>
      <c r="B13" s="213">
        <f>Tabla4[[#This Row],[DNI/NIE Participante / Menor de edad]]</f>
        <v>0</v>
      </c>
      <c r="C13" s="252">
        <f>Tabla4[[#This Row],[Nombre Participante]]</f>
        <v>0</v>
      </c>
      <c r="D13" s="252">
        <f>Tabla4[[#This Row],[Primer Apellido Participante]]</f>
        <v>0</v>
      </c>
      <c r="E13" s="252">
        <f>Tabla4[[#This Row],[Segundo Apellido Participante]]</f>
        <v>0</v>
      </c>
      <c r="F13" s="215">
        <f>Tabla4[[#This Row],[Fecha de Nacimiento Participante]]</f>
        <v>0</v>
      </c>
      <c r="G13" s="257">
        <f>Tabla4[[#This Row],[Sexo Participante]]</f>
        <v>0</v>
      </c>
      <c r="H13" s="258">
        <f>Tabla4[[#This Row],[Cód. Provincia Participante]]</f>
        <v>0</v>
      </c>
      <c r="I13" s="258">
        <f>Tabla4[[#This Row],[Cód. Localidad Participante]]</f>
        <v>0</v>
      </c>
      <c r="J13" s="259">
        <f>Tabla4[[#This Row],[Código Postal Participante]]</f>
        <v>0</v>
      </c>
      <c r="K13" s="260">
        <f>Tabla4[[#This Row],[Dirección Participante]]</f>
        <v>0</v>
      </c>
      <c r="L13" s="261">
        <f>Tabla4[[#This Row],[Teléfono Fijo Participante]]</f>
        <v>0</v>
      </c>
      <c r="M13" s="261">
        <f>Tabla4[[#This Row],[Teléfono Móvil Participante]]</f>
        <v>0</v>
      </c>
      <c r="N13" s="263">
        <f>Tabla4[[#This Row],[E-mail Participante]]</f>
        <v>0</v>
      </c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42"/>
    </row>
    <row r="14" spans="1:35" x14ac:dyDescent="0.55000000000000004">
      <c r="A14" s="222">
        <v>12</v>
      </c>
      <c r="B14" s="213">
        <f>Tabla4[[#This Row],[DNI/NIE Participante / Menor de edad]]</f>
        <v>0</v>
      </c>
      <c r="C14" s="252">
        <f>Tabla4[[#This Row],[Nombre Participante]]</f>
        <v>0</v>
      </c>
      <c r="D14" s="252">
        <f>Tabla4[[#This Row],[Primer Apellido Participante]]</f>
        <v>0</v>
      </c>
      <c r="E14" s="252">
        <f>Tabla4[[#This Row],[Segundo Apellido Participante]]</f>
        <v>0</v>
      </c>
      <c r="F14" s="215">
        <f>Tabla4[[#This Row],[Fecha de Nacimiento Participante]]</f>
        <v>0</v>
      </c>
      <c r="G14" s="257">
        <f>Tabla4[[#This Row],[Sexo Participante]]</f>
        <v>0</v>
      </c>
      <c r="H14" s="258">
        <f>Tabla4[[#This Row],[Cód. Provincia Participante]]</f>
        <v>0</v>
      </c>
      <c r="I14" s="258">
        <f>Tabla4[[#This Row],[Cód. Localidad Participante]]</f>
        <v>0</v>
      </c>
      <c r="J14" s="259">
        <f>Tabla4[[#This Row],[Código Postal Participante]]</f>
        <v>0</v>
      </c>
      <c r="K14" s="260">
        <f>Tabla4[[#This Row],[Dirección Participante]]</f>
        <v>0</v>
      </c>
      <c r="L14" s="261">
        <f>Tabla4[[#This Row],[Teléfono Fijo Participante]]</f>
        <v>0</v>
      </c>
      <c r="M14" s="261">
        <f>Tabla4[[#This Row],[Teléfono Móvil Participante]]</f>
        <v>0</v>
      </c>
      <c r="N14" s="263">
        <f>Tabla4[[#This Row],[E-mail Participante]]</f>
        <v>0</v>
      </c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42"/>
    </row>
    <row r="15" spans="1:35" x14ac:dyDescent="0.55000000000000004">
      <c r="A15" s="222">
        <v>13</v>
      </c>
      <c r="B15" s="213">
        <f>Tabla4[[#This Row],[DNI/NIE Participante / Menor de edad]]</f>
        <v>0</v>
      </c>
      <c r="C15" s="252">
        <f>Tabla4[[#This Row],[Nombre Participante]]</f>
        <v>0</v>
      </c>
      <c r="D15" s="252">
        <f>Tabla4[[#This Row],[Primer Apellido Participante]]</f>
        <v>0</v>
      </c>
      <c r="E15" s="252">
        <f>Tabla4[[#This Row],[Segundo Apellido Participante]]</f>
        <v>0</v>
      </c>
      <c r="F15" s="215">
        <f>Tabla4[[#This Row],[Fecha de Nacimiento Participante]]</f>
        <v>0</v>
      </c>
      <c r="G15" s="257">
        <f>Tabla4[[#This Row],[Sexo Participante]]</f>
        <v>0</v>
      </c>
      <c r="H15" s="258">
        <f>Tabla4[[#This Row],[Cód. Provincia Participante]]</f>
        <v>0</v>
      </c>
      <c r="I15" s="258">
        <f>Tabla4[[#This Row],[Cód. Localidad Participante]]</f>
        <v>0</v>
      </c>
      <c r="J15" s="259">
        <f>Tabla4[[#This Row],[Código Postal Participante]]</f>
        <v>0</v>
      </c>
      <c r="K15" s="260">
        <f>Tabla4[[#This Row],[Dirección Participante]]</f>
        <v>0</v>
      </c>
      <c r="L15" s="261">
        <f>Tabla4[[#This Row],[Teléfono Fijo Participante]]</f>
        <v>0</v>
      </c>
      <c r="M15" s="261">
        <f>Tabla4[[#This Row],[Teléfono Móvil Participante]]</f>
        <v>0</v>
      </c>
      <c r="N15" s="263">
        <f>Tabla4[[#This Row],[E-mail Participante]]</f>
        <v>0</v>
      </c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42"/>
    </row>
    <row r="16" spans="1:35" x14ac:dyDescent="0.55000000000000004">
      <c r="A16" s="222">
        <v>14</v>
      </c>
      <c r="B16" s="213">
        <f>Tabla4[[#This Row],[DNI/NIE Participante / Menor de edad]]</f>
        <v>0</v>
      </c>
      <c r="C16" s="252">
        <f>Tabla4[[#This Row],[Nombre Participante]]</f>
        <v>0</v>
      </c>
      <c r="D16" s="252">
        <f>Tabla4[[#This Row],[Primer Apellido Participante]]</f>
        <v>0</v>
      </c>
      <c r="E16" s="252">
        <f>Tabla4[[#This Row],[Segundo Apellido Participante]]</f>
        <v>0</v>
      </c>
      <c r="F16" s="215">
        <f>Tabla4[[#This Row],[Fecha de Nacimiento Participante]]</f>
        <v>0</v>
      </c>
      <c r="G16" s="257">
        <f>Tabla4[[#This Row],[Sexo Participante]]</f>
        <v>0</v>
      </c>
      <c r="H16" s="258">
        <f>Tabla4[[#This Row],[Cód. Provincia Participante]]</f>
        <v>0</v>
      </c>
      <c r="I16" s="258">
        <f>Tabla4[[#This Row],[Cód. Localidad Participante]]</f>
        <v>0</v>
      </c>
      <c r="J16" s="259">
        <f>Tabla4[[#This Row],[Código Postal Participante]]</f>
        <v>0</v>
      </c>
      <c r="K16" s="260">
        <f>Tabla4[[#This Row],[Dirección Participante]]</f>
        <v>0</v>
      </c>
      <c r="L16" s="261">
        <f>Tabla4[[#This Row],[Teléfono Fijo Participante]]</f>
        <v>0</v>
      </c>
      <c r="M16" s="261">
        <f>Tabla4[[#This Row],[Teléfono Móvil Participante]]</f>
        <v>0</v>
      </c>
      <c r="N16" s="263">
        <f>Tabla4[[#This Row],[E-mail Participante]]</f>
        <v>0</v>
      </c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42"/>
    </row>
    <row r="17" spans="1:34" x14ac:dyDescent="0.55000000000000004">
      <c r="A17" s="222">
        <v>15</v>
      </c>
      <c r="B17" s="213">
        <f>Tabla4[[#This Row],[DNI/NIE Participante / Menor de edad]]</f>
        <v>0</v>
      </c>
      <c r="C17" s="252">
        <f>Tabla4[[#This Row],[Nombre Participante]]</f>
        <v>0</v>
      </c>
      <c r="D17" s="252">
        <f>Tabla4[[#This Row],[Primer Apellido Participante]]</f>
        <v>0</v>
      </c>
      <c r="E17" s="252">
        <f>Tabla4[[#This Row],[Segundo Apellido Participante]]</f>
        <v>0</v>
      </c>
      <c r="F17" s="215">
        <f>Tabla4[[#This Row],[Fecha de Nacimiento Participante]]</f>
        <v>0</v>
      </c>
      <c r="G17" s="257">
        <f>Tabla4[[#This Row],[Sexo Participante]]</f>
        <v>0</v>
      </c>
      <c r="H17" s="258">
        <f>Tabla4[[#This Row],[Cód. Provincia Participante]]</f>
        <v>0</v>
      </c>
      <c r="I17" s="258">
        <f>Tabla4[[#This Row],[Cód. Localidad Participante]]</f>
        <v>0</v>
      </c>
      <c r="J17" s="259">
        <f>Tabla4[[#This Row],[Código Postal Participante]]</f>
        <v>0</v>
      </c>
      <c r="K17" s="260">
        <f>Tabla4[[#This Row],[Dirección Participante]]</f>
        <v>0</v>
      </c>
      <c r="L17" s="261">
        <f>Tabla4[[#This Row],[Teléfono Fijo Participante]]</f>
        <v>0</v>
      </c>
      <c r="M17" s="261">
        <f>Tabla4[[#This Row],[Teléfono Móvil Participante]]</f>
        <v>0</v>
      </c>
      <c r="N17" s="263">
        <f>Tabla4[[#This Row],[E-mail Participante]]</f>
        <v>0</v>
      </c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42"/>
    </row>
    <row r="18" spans="1:34" x14ac:dyDescent="0.55000000000000004">
      <c r="A18" s="222">
        <v>16</v>
      </c>
      <c r="B18" s="213">
        <f>Tabla4[[#This Row],[DNI/NIE Participante / Menor de edad]]</f>
        <v>0</v>
      </c>
      <c r="C18" s="252">
        <f>Tabla4[[#This Row],[Nombre Participante]]</f>
        <v>0</v>
      </c>
      <c r="D18" s="252">
        <f>Tabla4[[#This Row],[Primer Apellido Participante]]</f>
        <v>0</v>
      </c>
      <c r="E18" s="252">
        <f>Tabla4[[#This Row],[Segundo Apellido Participante]]</f>
        <v>0</v>
      </c>
      <c r="F18" s="215">
        <f>Tabla4[[#This Row],[Fecha de Nacimiento Participante]]</f>
        <v>0</v>
      </c>
      <c r="G18" s="257">
        <f>Tabla4[[#This Row],[Sexo Participante]]</f>
        <v>0</v>
      </c>
      <c r="H18" s="258">
        <f>Tabla4[[#This Row],[Cód. Provincia Participante]]</f>
        <v>0</v>
      </c>
      <c r="I18" s="258">
        <f>Tabla4[[#This Row],[Cód. Localidad Participante]]</f>
        <v>0</v>
      </c>
      <c r="J18" s="259">
        <f>Tabla4[[#This Row],[Código Postal Participante]]</f>
        <v>0</v>
      </c>
      <c r="K18" s="260">
        <f>Tabla4[[#This Row],[Dirección Participante]]</f>
        <v>0</v>
      </c>
      <c r="L18" s="261">
        <f>Tabla4[[#This Row],[Teléfono Fijo Participante]]</f>
        <v>0</v>
      </c>
      <c r="M18" s="261">
        <f>Tabla4[[#This Row],[Teléfono Móvil Participante]]</f>
        <v>0</v>
      </c>
      <c r="N18" s="263">
        <f>Tabla4[[#This Row],[E-mail Participante]]</f>
        <v>0</v>
      </c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42"/>
    </row>
    <row r="19" spans="1:34" x14ac:dyDescent="0.55000000000000004">
      <c r="A19" s="222">
        <v>17</v>
      </c>
      <c r="B19" s="213">
        <f>Tabla4[[#This Row],[DNI/NIE Participante / Menor de edad]]</f>
        <v>0</v>
      </c>
      <c r="C19" s="252">
        <f>Tabla4[[#This Row],[Nombre Participante]]</f>
        <v>0</v>
      </c>
      <c r="D19" s="252">
        <f>Tabla4[[#This Row],[Primer Apellido Participante]]</f>
        <v>0</v>
      </c>
      <c r="E19" s="252">
        <f>Tabla4[[#This Row],[Segundo Apellido Participante]]</f>
        <v>0</v>
      </c>
      <c r="F19" s="215">
        <f>Tabla4[[#This Row],[Fecha de Nacimiento Participante]]</f>
        <v>0</v>
      </c>
      <c r="G19" s="257">
        <f>Tabla4[[#This Row],[Sexo Participante]]</f>
        <v>0</v>
      </c>
      <c r="H19" s="258">
        <f>Tabla4[[#This Row],[Cód. Provincia Participante]]</f>
        <v>0</v>
      </c>
      <c r="I19" s="258">
        <f>Tabla4[[#This Row],[Cód. Localidad Participante]]</f>
        <v>0</v>
      </c>
      <c r="J19" s="259">
        <f>Tabla4[[#This Row],[Código Postal Participante]]</f>
        <v>0</v>
      </c>
      <c r="K19" s="260">
        <f>Tabla4[[#This Row],[Dirección Participante]]</f>
        <v>0</v>
      </c>
      <c r="L19" s="261">
        <f>Tabla4[[#This Row],[Teléfono Fijo Participante]]</f>
        <v>0</v>
      </c>
      <c r="M19" s="261">
        <f>Tabla4[[#This Row],[Teléfono Móvil Participante]]</f>
        <v>0</v>
      </c>
      <c r="N19" s="263">
        <f>Tabla4[[#This Row],[E-mail Participante]]</f>
        <v>0</v>
      </c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42"/>
    </row>
    <row r="20" spans="1:34" x14ac:dyDescent="0.55000000000000004">
      <c r="A20" s="222">
        <v>18</v>
      </c>
      <c r="B20" s="213">
        <f>Tabla4[[#This Row],[DNI/NIE Participante / Menor de edad]]</f>
        <v>0</v>
      </c>
      <c r="C20" s="252">
        <f>Tabla4[[#This Row],[Nombre Participante]]</f>
        <v>0</v>
      </c>
      <c r="D20" s="252">
        <f>Tabla4[[#This Row],[Primer Apellido Participante]]</f>
        <v>0</v>
      </c>
      <c r="E20" s="252">
        <f>Tabla4[[#This Row],[Segundo Apellido Participante]]</f>
        <v>0</v>
      </c>
      <c r="F20" s="215">
        <f>Tabla4[[#This Row],[Fecha de Nacimiento Participante]]</f>
        <v>0</v>
      </c>
      <c r="G20" s="257">
        <f>Tabla4[[#This Row],[Sexo Participante]]</f>
        <v>0</v>
      </c>
      <c r="H20" s="258">
        <f>Tabla4[[#This Row],[Cód. Provincia Participante]]</f>
        <v>0</v>
      </c>
      <c r="I20" s="258">
        <f>Tabla4[[#This Row],[Cód. Localidad Participante]]</f>
        <v>0</v>
      </c>
      <c r="J20" s="259">
        <f>Tabla4[[#This Row],[Código Postal Participante]]</f>
        <v>0</v>
      </c>
      <c r="K20" s="260">
        <f>Tabla4[[#This Row],[Dirección Participante]]</f>
        <v>0</v>
      </c>
      <c r="L20" s="261">
        <f>Tabla4[[#This Row],[Teléfono Fijo Participante]]</f>
        <v>0</v>
      </c>
      <c r="M20" s="261">
        <f>Tabla4[[#This Row],[Teléfono Móvil Participante]]</f>
        <v>0</v>
      </c>
      <c r="N20" s="263">
        <f>Tabla4[[#This Row],[E-mail Participante]]</f>
        <v>0</v>
      </c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42"/>
    </row>
    <row r="21" spans="1:34" x14ac:dyDescent="0.55000000000000004">
      <c r="A21" s="222">
        <v>19</v>
      </c>
      <c r="B21" s="213">
        <f>Tabla4[[#This Row],[DNI/NIE Participante / Menor de edad]]</f>
        <v>0</v>
      </c>
      <c r="C21" s="252">
        <f>Tabla4[[#This Row],[Nombre Participante]]</f>
        <v>0</v>
      </c>
      <c r="D21" s="252">
        <f>Tabla4[[#This Row],[Primer Apellido Participante]]</f>
        <v>0</v>
      </c>
      <c r="E21" s="252">
        <f>Tabla4[[#This Row],[Segundo Apellido Participante]]</f>
        <v>0</v>
      </c>
      <c r="F21" s="215">
        <f>Tabla4[[#This Row],[Fecha de Nacimiento Participante]]</f>
        <v>0</v>
      </c>
      <c r="G21" s="257">
        <f>Tabla4[[#This Row],[Sexo Participante]]</f>
        <v>0</v>
      </c>
      <c r="H21" s="258">
        <f>Tabla4[[#This Row],[Cód. Provincia Participante]]</f>
        <v>0</v>
      </c>
      <c r="I21" s="258">
        <f>Tabla4[[#This Row],[Cód. Localidad Participante]]</f>
        <v>0</v>
      </c>
      <c r="J21" s="259">
        <f>Tabla4[[#This Row],[Código Postal Participante]]</f>
        <v>0</v>
      </c>
      <c r="K21" s="260">
        <f>Tabla4[[#This Row],[Dirección Participante]]</f>
        <v>0</v>
      </c>
      <c r="L21" s="261">
        <f>Tabla4[[#This Row],[Teléfono Fijo Participante]]</f>
        <v>0</v>
      </c>
      <c r="M21" s="261">
        <f>Tabla4[[#This Row],[Teléfono Móvil Participante]]</f>
        <v>0</v>
      </c>
      <c r="N21" s="263">
        <f>Tabla4[[#This Row],[E-mail Participante]]</f>
        <v>0</v>
      </c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42"/>
    </row>
    <row r="22" spans="1:34" x14ac:dyDescent="0.55000000000000004">
      <c r="A22" s="222">
        <v>20</v>
      </c>
      <c r="B22" s="213">
        <f>Tabla4[[#This Row],[DNI/NIE Participante / Menor de edad]]</f>
        <v>0</v>
      </c>
      <c r="C22" s="252">
        <f>Tabla4[[#This Row],[Nombre Participante]]</f>
        <v>0</v>
      </c>
      <c r="D22" s="252">
        <f>Tabla4[[#This Row],[Primer Apellido Participante]]</f>
        <v>0</v>
      </c>
      <c r="E22" s="252">
        <f>Tabla4[[#This Row],[Segundo Apellido Participante]]</f>
        <v>0</v>
      </c>
      <c r="F22" s="215">
        <f>Tabla4[[#This Row],[Fecha de Nacimiento Participante]]</f>
        <v>0</v>
      </c>
      <c r="G22" s="257">
        <f>Tabla4[[#This Row],[Sexo Participante]]</f>
        <v>0</v>
      </c>
      <c r="H22" s="258">
        <f>Tabla4[[#This Row],[Cód. Provincia Participante]]</f>
        <v>0</v>
      </c>
      <c r="I22" s="258">
        <f>Tabla4[[#This Row],[Cód. Localidad Participante]]</f>
        <v>0</v>
      </c>
      <c r="J22" s="259">
        <f>Tabla4[[#This Row],[Código Postal Participante]]</f>
        <v>0</v>
      </c>
      <c r="K22" s="260">
        <f>Tabla4[[#This Row],[Dirección Participante]]</f>
        <v>0</v>
      </c>
      <c r="L22" s="261">
        <f>Tabla4[[#This Row],[Teléfono Fijo Participante]]</f>
        <v>0</v>
      </c>
      <c r="M22" s="261">
        <f>Tabla4[[#This Row],[Teléfono Móvil Participante]]</f>
        <v>0</v>
      </c>
      <c r="N22" s="263">
        <f>Tabla4[[#This Row],[E-mail Participante]]</f>
        <v>0</v>
      </c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42"/>
    </row>
    <row r="23" spans="1:34" x14ac:dyDescent="0.55000000000000004">
      <c r="A23" s="222">
        <v>21</v>
      </c>
      <c r="B23" s="213">
        <f>Tabla4[[#This Row],[DNI/NIE Participante / Menor de edad]]</f>
        <v>0</v>
      </c>
      <c r="C23" s="252">
        <f>Tabla4[[#This Row],[Nombre Participante]]</f>
        <v>0</v>
      </c>
      <c r="D23" s="252">
        <f>Tabla4[[#This Row],[Primer Apellido Participante]]</f>
        <v>0</v>
      </c>
      <c r="E23" s="252">
        <f>Tabla4[[#This Row],[Segundo Apellido Participante]]</f>
        <v>0</v>
      </c>
      <c r="F23" s="215">
        <f>Tabla4[[#This Row],[Fecha de Nacimiento Participante]]</f>
        <v>0</v>
      </c>
      <c r="G23" s="257">
        <f>Tabla4[[#This Row],[Sexo Participante]]</f>
        <v>0</v>
      </c>
      <c r="H23" s="258">
        <f>Tabla4[[#This Row],[Cód. Provincia Participante]]</f>
        <v>0</v>
      </c>
      <c r="I23" s="258">
        <f>Tabla4[[#This Row],[Cód. Localidad Participante]]</f>
        <v>0</v>
      </c>
      <c r="J23" s="259">
        <f>Tabla4[[#This Row],[Código Postal Participante]]</f>
        <v>0</v>
      </c>
      <c r="K23" s="260">
        <f>Tabla4[[#This Row],[Dirección Participante]]</f>
        <v>0</v>
      </c>
      <c r="L23" s="261">
        <f>Tabla4[[#This Row],[Teléfono Fijo Participante]]</f>
        <v>0</v>
      </c>
      <c r="M23" s="261">
        <f>Tabla4[[#This Row],[Teléfono Móvil Participante]]</f>
        <v>0</v>
      </c>
      <c r="N23" s="263">
        <f>Tabla4[[#This Row],[E-mail Participante]]</f>
        <v>0</v>
      </c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42"/>
    </row>
    <row r="24" spans="1:34" x14ac:dyDescent="0.55000000000000004">
      <c r="A24" s="222">
        <v>22</v>
      </c>
      <c r="B24" s="213">
        <f>Tabla4[[#This Row],[DNI/NIE Participante / Menor de edad]]</f>
        <v>0</v>
      </c>
      <c r="C24" s="252">
        <f>Tabla4[[#This Row],[Nombre Participante]]</f>
        <v>0</v>
      </c>
      <c r="D24" s="252">
        <f>Tabla4[[#This Row],[Primer Apellido Participante]]</f>
        <v>0</v>
      </c>
      <c r="E24" s="252">
        <f>Tabla4[[#This Row],[Segundo Apellido Participante]]</f>
        <v>0</v>
      </c>
      <c r="F24" s="215">
        <f>Tabla4[[#This Row],[Fecha de Nacimiento Participante]]</f>
        <v>0</v>
      </c>
      <c r="G24" s="257">
        <f>Tabla4[[#This Row],[Sexo Participante]]</f>
        <v>0</v>
      </c>
      <c r="H24" s="258">
        <f>Tabla4[[#This Row],[Cód. Provincia Participante]]</f>
        <v>0</v>
      </c>
      <c r="I24" s="258">
        <f>Tabla4[[#This Row],[Cód. Localidad Participante]]</f>
        <v>0</v>
      </c>
      <c r="J24" s="259">
        <f>Tabla4[[#This Row],[Código Postal Participante]]</f>
        <v>0</v>
      </c>
      <c r="K24" s="260">
        <f>Tabla4[[#This Row],[Dirección Participante]]</f>
        <v>0</v>
      </c>
      <c r="L24" s="261">
        <f>Tabla4[[#This Row],[Teléfono Fijo Participante]]</f>
        <v>0</v>
      </c>
      <c r="M24" s="261">
        <f>Tabla4[[#This Row],[Teléfono Móvil Participante]]</f>
        <v>0</v>
      </c>
      <c r="N24" s="263">
        <f>Tabla4[[#This Row],[E-mail Participante]]</f>
        <v>0</v>
      </c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42"/>
    </row>
    <row r="25" spans="1:34" x14ac:dyDescent="0.55000000000000004">
      <c r="A25" s="222">
        <v>23</v>
      </c>
      <c r="B25" s="213">
        <f>Tabla4[[#This Row],[DNI/NIE Participante / Menor de edad]]</f>
        <v>0</v>
      </c>
      <c r="C25" s="252">
        <f>Tabla4[[#This Row],[Nombre Participante]]</f>
        <v>0</v>
      </c>
      <c r="D25" s="252">
        <f>Tabla4[[#This Row],[Primer Apellido Participante]]</f>
        <v>0</v>
      </c>
      <c r="E25" s="252">
        <f>Tabla4[[#This Row],[Segundo Apellido Participante]]</f>
        <v>0</v>
      </c>
      <c r="F25" s="215">
        <f>Tabla4[[#This Row],[Fecha de Nacimiento Participante]]</f>
        <v>0</v>
      </c>
      <c r="G25" s="257">
        <f>Tabla4[[#This Row],[Sexo Participante]]</f>
        <v>0</v>
      </c>
      <c r="H25" s="258">
        <f>Tabla4[[#This Row],[Cód. Provincia Participante]]</f>
        <v>0</v>
      </c>
      <c r="I25" s="258">
        <f>Tabla4[[#This Row],[Cód. Localidad Participante]]</f>
        <v>0</v>
      </c>
      <c r="J25" s="259">
        <f>Tabla4[[#This Row],[Código Postal Participante]]</f>
        <v>0</v>
      </c>
      <c r="K25" s="260">
        <f>Tabla4[[#This Row],[Dirección Participante]]</f>
        <v>0</v>
      </c>
      <c r="L25" s="261">
        <f>Tabla4[[#This Row],[Teléfono Fijo Participante]]</f>
        <v>0</v>
      </c>
      <c r="M25" s="261">
        <f>Tabla4[[#This Row],[Teléfono Móvil Participante]]</f>
        <v>0</v>
      </c>
      <c r="N25" s="263">
        <f>Tabla4[[#This Row],[E-mail Participante]]</f>
        <v>0</v>
      </c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42"/>
    </row>
    <row r="26" spans="1:34" x14ac:dyDescent="0.55000000000000004">
      <c r="A26" s="222">
        <v>24</v>
      </c>
      <c r="B26" s="213">
        <f>Tabla4[[#This Row],[DNI/NIE Participante / Menor de edad]]</f>
        <v>0</v>
      </c>
      <c r="C26" s="252">
        <f>Tabla4[[#This Row],[Nombre Participante]]</f>
        <v>0</v>
      </c>
      <c r="D26" s="252">
        <f>Tabla4[[#This Row],[Primer Apellido Participante]]</f>
        <v>0</v>
      </c>
      <c r="E26" s="252">
        <f>Tabla4[[#This Row],[Segundo Apellido Participante]]</f>
        <v>0</v>
      </c>
      <c r="F26" s="215">
        <f>Tabla4[[#This Row],[Fecha de Nacimiento Participante]]</f>
        <v>0</v>
      </c>
      <c r="G26" s="257">
        <f>Tabla4[[#This Row],[Sexo Participante]]</f>
        <v>0</v>
      </c>
      <c r="H26" s="258">
        <f>Tabla4[[#This Row],[Cód. Provincia Participante]]</f>
        <v>0</v>
      </c>
      <c r="I26" s="258">
        <f>Tabla4[[#This Row],[Cód. Localidad Participante]]</f>
        <v>0</v>
      </c>
      <c r="J26" s="259">
        <f>Tabla4[[#This Row],[Código Postal Participante]]</f>
        <v>0</v>
      </c>
      <c r="K26" s="260">
        <f>Tabla4[[#This Row],[Dirección Participante]]</f>
        <v>0</v>
      </c>
      <c r="L26" s="261">
        <f>Tabla4[[#This Row],[Teléfono Fijo Participante]]</f>
        <v>0</v>
      </c>
      <c r="M26" s="261">
        <f>Tabla4[[#This Row],[Teléfono Móvil Participante]]</f>
        <v>0</v>
      </c>
      <c r="N26" s="263">
        <f>Tabla4[[#This Row],[E-mail Participante]]</f>
        <v>0</v>
      </c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42"/>
    </row>
    <row r="27" spans="1:34" x14ac:dyDescent="0.55000000000000004">
      <c r="A27" s="222">
        <v>25</v>
      </c>
      <c r="B27" s="213">
        <f>Tabla4[[#This Row],[DNI/NIE Participante / Menor de edad]]</f>
        <v>0</v>
      </c>
      <c r="C27" s="252">
        <f>Tabla4[[#This Row],[Nombre Participante]]</f>
        <v>0</v>
      </c>
      <c r="D27" s="252">
        <f>Tabla4[[#This Row],[Primer Apellido Participante]]</f>
        <v>0</v>
      </c>
      <c r="E27" s="252">
        <f>Tabla4[[#This Row],[Segundo Apellido Participante]]</f>
        <v>0</v>
      </c>
      <c r="F27" s="215">
        <f>Tabla4[[#This Row],[Fecha de Nacimiento Participante]]</f>
        <v>0</v>
      </c>
      <c r="G27" s="257">
        <f>Tabla4[[#This Row],[Sexo Participante]]</f>
        <v>0</v>
      </c>
      <c r="H27" s="258">
        <f>Tabla4[[#This Row],[Cód. Provincia Participante]]</f>
        <v>0</v>
      </c>
      <c r="I27" s="258">
        <f>Tabla4[[#This Row],[Cód. Localidad Participante]]</f>
        <v>0</v>
      </c>
      <c r="J27" s="259">
        <f>Tabla4[[#This Row],[Código Postal Participante]]</f>
        <v>0</v>
      </c>
      <c r="K27" s="260">
        <f>Tabla4[[#This Row],[Dirección Participante]]</f>
        <v>0</v>
      </c>
      <c r="L27" s="261">
        <f>Tabla4[[#This Row],[Teléfono Fijo Participante]]</f>
        <v>0</v>
      </c>
      <c r="M27" s="261">
        <f>Tabla4[[#This Row],[Teléfono Móvil Participante]]</f>
        <v>0</v>
      </c>
      <c r="N27" s="263">
        <f>Tabla4[[#This Row],[E-mail Participante]]</f>
        <v>0</v>
      </c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42"/>
    </row>
    <row r="28" spans="1:34" x14ac:dyDescent="0.55000000000000004">
      <c r="A28" s="222">
        <v>26</v>
      </c>
      <c r="B28" s="213">
        <f>Tabla4[[#This Row],[DNI/NIE Participante / Menor de edad]]</f>
        <v>0</v>
      </c>
      <c r="C28" s="252">
        <f>Tabla4[[#This Row],[Nombre Participante]]</f>
        <v>0</v>
      </c>
      <c r="D28" s="252">
        <f>Tabla4[[#This Row],[Primer Apellido Participante]]</f>
        <v>0</v>
      </c>
      <c r="E28" s="252">
        <f>Tabla4[[#This Row],[Segundo Apellido Participante]]</f>
        <v>0</v>
      </c>
      <c r="F28" s="215">
        <f>Tabla4[[#This Row],[Fecha de Nacimiento Participante]]</f>
        <v>0</v>
      </c>
      <c r="G28" s="257">
        <f>Tabla4[[#This Row],[Sexo Participante]]</f>
        <v>0</v>
      </c>
      <c r="H28" s="258">
        <f>Tabla4[[#This Row],[Cód. Provincia Participante]]</f>
        <v>0</v>
      </c>
      <c r="I28" s="258">
        <f>Tabla4[[#This Row],[Cód. Localidad Participante]]</f>
        <v>0</v>
      </c>
      <c r="J28" s="259">
        <f>Tabla4[[#This Row],[Código Postal Participante]]</f>
        <v>0</v>
      </c>
      <c r="K28" s="260">
        <f>Tabla4[[#This Row],[Dirección Participante]]</f>
        <v>0</v>
      </c>
      <c r="L28" s="261">
        <f>Tabla4[[#This Row],[Teléfono Fijo Participante]]</f>
        <v>0</v>
      </c>
      <c r="M28" s="261">
        <f>Tabla4[[#This Row],[Teléfono Móvil Participante]]</f>
        <v>0</v>
      </c>
      <c r="N28" s="263">
        <f>Tabla4[[#This Row],[E-mail Participante]]</f>
        <v>0</v>
      </c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42"/>
    </row>
    <row r="29" spans="1:34" x14ac:dyDescent="0.55000000000000004">
      <c r="A29" s="222">
        <v>27</v>
      </c>
      <c r="B29" s="213">
        <f>Tabla4[[#This Row],[DNI/NIE Participante / Menor de edad]]</f>
        <v>0</v>
      </c>
      <c r="C29" s="252">
        <f>Tabla4[[#This Row],[Nombre Participante]]</f>
        <v>0</v>
      </c>
      <c r="D29" s="252">
        <f>Tabla4[[#This Row],[Primer Apellido Participante]]</f>
        <v>0</v>
      </c>
      <c r="E29" s="252">
        <f>Tabla4[[#This Row],[Segundo Apellido Participante]]</f>
        <v>0</v>
      </c>
      <c r="F29" s="215">
        <f>Tabla4[[#This Row],[Fecha de Nacimiento Participante]]</f>
        <v>0</v>
      </c>
      <c r="G29" s="257">
        <f>Tabla4[[#This Row],[Sexo Participante]]</f>
        <v>0</v>
      </c>
      <c r="H29" s="258">
        <f>Tabla4[[#This Row],[Cód. Provincia Participante]]</f>
        <v>0</v>
      </c>
      <c r="I29" s="258">
        <f>Tabla4[[#This Row],[Cód. Localidad Participante]]</f>
        <v>0</v>
      </c>
      <c r="J29" s="259">
        <f>Tabla4[[#This Row],[Código Postal Participante]]</f>
        <v>0</v>
      </c>
      <c r="K29" s="260">
        <f>Tabla4[[#This Row],[Dirección Participante]]</f>
        <v>0</v>
      </c>
      <c r="L29" s="261">
        <f>Tabla4[[#This Row],[Teléfono Fijo Participante]]</f>
        <v>0</v>
      </c>
      <c r="M29" s="261">
        <f>Tabla4[[#This Row],[Teléfono Móvil Participante]]</f>
        <v>0</v>
      </c>
      <c r="N29" s="263">
        <f>Tabla4[[#This Row],[E-mail Participante]]</f>
        <v>0</v>
      </c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42"/>
    </row>
    <row r="30" spans="1:34" x14ac:dyDescent="0.55000000000000004">
      <c r="A30" s="222">
        <v>28</v>
      </c>
      <c r="B30" s="213">
        <f>Tabla4[[#This Row],[DNI/NIE Participante / Menor de edad]]</f>
        <v>0</v>
      </c>
      <c r="C30" s="252">
        <f>Tabla4[[#This Row],[Nombre Participante]]</f>
        <v>0</v>
      </c>
      <c r="D30" s="252">
        <f>Tabla4[[#This Row],[Primer Apellido Participante]]</f>
        <v>0</v>
      </c>
      <c r="E30" s="252">
        <f>Tabla4[[#This Row],[Segundo Apellido Participante]]</f>
        <v>0</v>
      </c>
      <c r="F30" s="215">
        <f>Tabla4[[#This Row],[Fecha de Nacimiento Participante]]</f>
        <v>0</v>
      </c>
      <c r="G30" s="257">
        <f>Tabla4[[#This Row],[Sexo Participante]]</f>
        <v>0</v>
      </c>
      <c r="H30" s="258">
        <f>Tabla4[[#This Row],[Cód. Provincia Participante]]</f>
        <v>0</v>
      </c>
      <c r="I30" s="258">
        <f>Tabla4[[#This Row],[Cód. Localidad Participante]]</f>
        <v>0</v>
      </c>
      <c r="J30" s="259">
        <f>Tabla4[[#This Row],[Código Postal Participante]]</f>
        <v>0</v>
      </c>
      <c r="K30" s="260">
        <f>Tabla4[[#This Row],[Dirección Participante]]</f>
        <v>0</v>
      </c>
      <c r="L30" s="261">
        <f>Tabla4[[#This Row],[Teléfono Fijo Participante]]</f>
        <v>0</v>
      </c>
      <c r="M30" s="261">
        <f>Tabla4[[#This Row],[Teléfono Móvil Participante]]</f>
        <v>0</v>
      </c>
      <c r="N30" s="263">
        <f>Tabla4[[#This Row],[E-mail Participante]]</f>
        <v>0</v>
      </c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42"/>
    </row>
    <row r="31" spans="1:34" x14ac:dyDescent="0.55000000000000004">
      <c r="A31" s="222">
        <v>29</v>
      </c>
      <c r="B31" s="224">
        <f>Tabla4[[#This Row],[DNI/NIE Participante / Menor de edad]]</f>
        <v>0</v>
      </c>
      <c r="C31" s="254">
        <f>Tabla4[[#This Row],[Nombre Participante]]</f>
        <v>0</v>
      </c>
      <c r="D31" s="254">
        <f>Tabla4[[#This Row],[Primer Apellido Participante]]</f>
        <v>0</v>
      </c>
      <c r="E31" s="254">
        <f>Tabla4[[#This Row],[Segundo Apellido Participante]]</f>
        <v>0</v>
      </c>
      <c r="F31" s="225">
        <f>Tabla4[[#This Row],[Fecha de Nacimiento Participante]]</f>
        <v>0</v>
      </c>
      <c r="G31" s="264">
        <f>Tabla4[[#This Row],[Sexo Participante]]</f>
        <v>0</v>
      </c>
      <c r="H31" s="264">
        <f>Tabla4[[#This Row],[Cód. Provincia Participante]]</f>
        <v>0</v>
      </c>
      <c r="I31" s="264">
        <f>Tabla4[[#This Row],[Cód. Localidad Participante]]</f>
        <v>0</v>
      </c>
      <c r="J31" s="264">
        <f>Tabla4[[#This Row],[Código Postal Participante]]</f>
        <v>0</v>
      </c>
      <c r="K31" s="265">
        <f>Tabla4[[#This Row],[Dirección Participante]]</f>
        <v>0</v>
      </c>
      <c r="L31" s="264">
        <f>Tabla4[[#This Row],[Teléfono Fijo Participante]]</f>
        <v>0</v>
      </c>
      <c r="M31" s="264">
        <f>Tabla4[[#This Row],[Teléfono Móvil Participante]]</f>
        <v>0</v>
      </c>
      <c r="N31" s="266">
        <f>Tabla4[[#This Row],[E-mail Participante]]</f>
        <v>0</v>
      </c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42"/>
    </row>
    <row r="32" spans="1:34" x14ac:dyDescent="0.55000000000000004">
      <c r="A32" s="222">
        <v>30</v>
      </c>
      <c r="B32" s="213">
        <f>Tabla4[[#This Row],[DNI/NIE Participante / Menor de edad]]</f>
        <v>0</v>
      </c>
      <c r="C32" s="252">
        <f>Tabla4[[#This Row],[Nombre Participante]]</f>
        <v>0</v>
      </c>
      <c r="D32" s="252">
        <f>Tabla4[[#This Row],[Primer Apellido Participante]]</f>
        <v>0</v>
      </c>
      <c r="E32" s="252">
        <f>Tabla4[[#This Row],[Segundo Apellido Participante]]</f>
        <v>0</v>
      </c>
      <c r="F32" s="215">
        <f>Tabla4[[#This Row],[Fecha de Nacimiento Participante]]</f>
        <v>0</v>
      </c>
      <c r="G32" s="257">
        <f>Tabla4[[#This Row],[Sexo Participante]]</f>
        <v>0</v>
      </c>
      <c r="H32" s="258">
        <f>Tabla4[[#This Row],[Cód. Provincia Participante]]</f>
        <v>0</v>
      </c>
      <c r="I32" s="258">
        <f>Tabla4[[#This Row],[Cód. Localidad Participante]]</f>
        <v>0</v>
      </c>
      <c r="J32" s="259">
        <f>Tabla4[[#This Row],[Código Postal Participante]]</f>
        <v>0</v>
      </c>
      <c r="K32" s="260">
        <f>Tabla4[[#This Row],[Dirección Participante]]</f>
        <v>0</v>
      </c>
      <c r="L32" s="261">
        <f>Tabla4[[#This Row],[Teléfono Fijo Participante]]</f>
        <v>0</v>
      </c>
      <c r="M32" s="261">
        <f>Tabla4[[#This Row],[Teléfono Móvil Participante]]</f>
        <v>0</v>
      </c>
      <c r="N32" s="263">
        <f>Tabla4[[#This Row],[E-mail Participante]]</f>
        <v>0</v>
      </c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42"/>
    </row>
    <row r="33" spans="1:34" x14ac:dyDescent="0.55000000000000004">
      <c r="A33" s="222">
        <v>31</v>
      </c>
      <c r="B33" s="224">
        <f>Tabla4[[#This Row],[DNI/NIE Participante / Menor de edad]]</f>
        <v>0</v>
      </c>
      <c r="C33" s="254">
        <f>Tabla4[[#This Row],[Nombre Participante]]</f>
        <v>0</v>
      </c>
      <c r="D33" s="254">
        <f>Tabla4[[#This Row],[Primer Apellido Participante]]</f>
        <v>0</v>
      </c>
      <c r="E33" s="254">
        <f>Tabla4[[#This Row],[Segundo Apellido Participante]]</f>
        <v>0</v>
      </c>
      <c r="F33" s="225">
        <f>Tabla4[[#This Row],[Fecha de Nacimiento Participante]]</f>
        <v>0</v>
      </c>
      <c r="G33" s="264">
        <f>Tabla4[[#This Row],[Sexo Participante]]</f>
        <v>0</v>
      </c>
      <c r="H33" s="264">
        <f>Tabla4[[#This Row],[Cód. Provincia Participante]]</f>
        <v>0</v>
      </c>
      <c r="I33" s="264">
        <f>Tabla4[[#This Row],[Cód. Localidad Participante]]</f>
        <v>0</v>
      </c>
      <c r="J33" s="264">
        <f>Tabla4[[#This Row],[Código Postal Participante]]</f>
        <v>0</v>
      </c>
      <c r="K33" s="265">
        <f>Tabla4[[#This Row],[Dirección Participante]]</f>
        <v>0</v>
      </c>
      <c r="L33" s="264">
        <f>Tabla4[[#This Row],[Teléfono Fijo Participante]]</f>
        <v>0</v>
      </c>
      <c r="M33" s="264">
        <f>Tabla4[[#This Row],[Teléfono Móvil Participante]]</f>
        <v>0</v>
      </c>
      <c r="N33" s="266">
        <f>Tabla4[[#This Row],[E-mail Participante]]</f>
        <v>0</v>
      </c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42"/>
    </row>
    <row r="34" spans="1:34" x14ac:dyDescent="0.55000000000000004">
      <c r="A34" s="222">
        <v>32</v>
      </c>
      <c r="B34" s="213">
        <f>Tabla4[[#This Row],[DNI/NIE Participante / Menor de edad]]</f>
        <v>0</v>
      </c>
      <c r="C34" s="252">
        <f>Tabla4[[#This Row],[Nombre Participante]]</f>
        <v>0</v>
      </c>
      <c r="D34" s="252">
        <f>Tabla4[[#This Row],[Primer Apellido Participante]]</f>
        <v>0</v>
      </c>
      <c r="E34" s="252">
        <f>Tabla4[[#This Row],[Segundo Apellido Participante]]</f>
        <v>0</v>
      </c>
      <c r="F34" s="215">
        <f>Tabla4[[#This Row],[Fecha de Nacimiento Participante]]</f>
        <v>0</v>
      </c>
      <c r="G34" s="257">
        <f>Tabla4[[#This Row],[Sexo Participante]]</f>
        <v>0</v>
      </c>
      <c r="H34" s="258">
        <f>Tabla4[[#This Row],[Cód. Provincia Participante]]</f>
        <v>0</v>
      </c>
      <c r="I34" s="258">
        <f>Tabla4[[#This Row],[Cód. Localidad Participante]]</f>
        <v>0</v>
      </c>
      <c r="J34" s="259">
        <f>Tabla4[[#This Row],[Código Postal Participante]]</f>
        <v>0</v>
      </c>
      <c r="K34" s="260">
        <f>Tabla4[[#This Row],[Dirección Participante]]</f>
        <v>0</v>
      </c>
      <c r="L34" s="261">
        <f>Tabla4[[#This Row],[Teléfono Fijo Participante]]</f>
        <v>0</v>
      </c>
      <c r="M34" s="261">
        <f>Tabla4[[#This Row],[Teléfono Móvil Participante]]</f>
        <v>0</v>
      </c>
      <c r="N34" s="263">
        <f>Tabla4[[#This Row],[E-mail Participante]]</f>
        <v>0</v>
      </c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42"/>
    </row>
    <row r="35" spans="1:34" x14ac:dyDescent="0.55000000000000004">
      <c r="A35" s="222">
        <v>33</v>
      </c>
      <c r="B35" s="224">
        <f>Tabla4[[#This Row],[DNI/NIE Participante / Menor de edad]]</f>
        <v>0</v>
      </c>
      <c r="C35" s="254">
        <f>Tabla4[[#This Row],[Nombre Participante]]</f>
        <v>0</v>
      </c>
      <c r="D35" s="254">
        <f>Tabla4[[#This Row],[Primer Apellido Participante]]</f>
        <v>0</v>
      </c>
      <c r="E35" s="254">
        <f>Tabla4[[#This Row],[Segundo Apellido Participante]]</f>
        <v>0</v>
      </c>
      <c r="F35" s="225">
        <f>Tabla4[[#This Row],[Fecha de Nacimiento Participante]]</f>
        <v>0</v>
      </c>
      <c r="G35" s="264">
        <f>Tabla4[[#This Row],[Sexo Participante]]</f>
        <v>0</v>
      </c>
      <c r="H35" s="264">
        <f>Tabla4[[#This Row],[Cód. Provincia Participante]]</f>
        <v>0</v>
      </c>
      <c r="I35" s="264">
        <f>Tabla4[[#This Row],[Cód. Localidad Participante]]</f>
        <v>0</v>
      </c>
      <c r="J35" s="264">
        <f>Tabla4[[#This Row],[Código Postal Participante]]</f>
        <v>0</v>
      </c>
      <c r="K35" s="265">
        <f>Tabla4[[#This Row],[Dirección Participante]]</f>
        <v>0</v>
      </c>
      <c r="L35" s="264">
        <f>Tabla4[[#This Row],[Teléfono Fijo Participante]]</f>
        <v>0</v>
      </c>
      <c r="M35" s="264">
        <f>Tabla4[[#This Row],[Teléfono Móvil Participante]]</f>
        <v>0</v>
      </c>
      <c r="N35" s="266">
        <f>Tabla4[[#This Row],[E-mail Participante]]</f>
        <v>0</v>
      </c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42"/>
    </row>
    <row r="36" spans="1:34" x14ac:dyDescent="0.55000000000000004">
      <c r="A36" s="222">
        <v>34</v>
      </c>
      <c r="B36" s="213">
        <f>Tabla4[[#This Row],[DNI/NIE Participante / Menor de edad]]</f>
        <v>0</v>
      </c>
      <c r="C36" s="252">
        <f>Tabla4[[#This Row],[Nombre Participante]]</f>
        <v>0</v>
      </c>
      <c r="D36" s="252">
        <f>Tabla4[[#This Row],[Primer Apellido Participante]]</f>
        <v>0</v>
      </c>
      <c r="E36" s="252">
        <f>Tabla4[[#This Row],[Segundo Apellido Participante]]</f>
        <v>0</v>
      </c>
      <c r="F36" s="215">
        <f>Tabla4[[#This Row],[Fecha de Nacimiento Participante]]</f>
        <v>0</v>
      </c>
      <c r="G36" s="257">
        <f>Tabla4[[#This Row],[Sexo Participante]]</f>
        <v>0</v>
      </c>
      <c r="H36" s="258">
        <f>Tabla4[[#This Row],[Cód. Provincia Participante]]</f>
        <v>0</v>
      </c>
      <c r="I36" s="258">
        <f>Tabla4[[#This Row],[Cód. Localidad Participante]]</f>
        <v>0</v>
      </c>
      <c r="J36" s="259">
        <f>Tabla4[[#This Row],[Código Postal Participante]]</f>
        <v>0</v>
      </c>
      <c r="K36" s="260">
        <f>Tabla4[[#This Row],[Dirección Participante]]</f>
        <v>0</v>
      </c>
      <c r="L36" s="261">
        <f>Tabla4[[#This Row],[Teléfono Fijo Participante]]</f>
        <v>0</v>
      </c>
      <c r="M36" s="261">
        <f>Tabla4[[#This Row],[Teléfono Móvil Participante]]</f>
        <v>0</v>
      </c>
      <c r="N36" s="263">
        <f>Tabla4[[#This Row],[E-mail Participante]]</f>
        <v>0</v>
      </c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42"/>
    </row>
    <row r="37" spans="1:34" x14ac:dyDescent="0.55000000000000004">
      <c r="A37" s="222">
        <v>35</v>
      </c>
      <c r="B37" s="224">
        <f>Tabla4[[#This Row],[DNI/NIE Participante / Menor de edad]]</f>
        <v>0</v>
      </c>
      <c r="C37" s="254">
        <f>Tabla4[[#This Row],[Nombre Participante]]</f>
        <v>0</v>
      </c>
      <c r="D37" s="254">
        <f>Tabla4[[#This Row],[Primer Apellido Participante]]</f>
        <v>0</v>
      </c>
      <c r="E37" s="254">
        <f>Tabla4[[#This Row],[Segundo Apellido Participante]]</f>
        <v>0</v>
      </c>
      <c r="F37" s="225">
        <f>Tabla4[[#This Row],[Fecha de Nacimiento Participante]]</f>
        <v>0</v>
      </c>
      <c r="G37" s="264">
        <f>Tabla4[[#This Row],[Sexo Participante]]</f>
        <v>0</v>
      </c>
      <c r="H37" s="264">
        <f>Tabla4[[#This Row],[Cód. Provincia Participante]]</f>
        <v>0</v>
      </c>
      <c r="I37" s="264">
        <f>Tabla4[[#This Row],[Cód. Localidad Participante]]</f>
        <v>0</v>
      </c>
      <c r="J37" s="264">
        <f>Tabla4[[#This Row],[Código Postal Participante]]</f>
        <v>0</v>
      </c>
      <c r="K37" s="265">
        <f>Tabla4[[#This Row],[Dirección Participante]]</f>
        <v>0</v>
      </c>
      <c r="L37" s="264">
        <f>Tabla4[[#This Row],[Teléfono Fijo Participante]]</f>
        <v>0</v>
      </c>
      <c r="M37" s="264">
        <f>Tabla4[[#This Row],[Teléfono Móvil Participante]]</f>
        <v>0</v>
      </c>
      <c r="N37" s="266">
        <f>Tabla4[[#This Row],[E-mail Participante]]</f>
        <v>0</v>
      </c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42"/>
    </row>
    <row r="38" spans="1:34" x14ac:dyDescent="0.55000000000000004">
      <c r="A38" s="222">
        <v>36</v>
      </c>
      <c r="B38" s="213">
        <f>Tabla4[[#This Row],[DNI/NIE Participante / Menor de edad]]</f>
        <v>0</v>
      </c>
      <c r="C38" s="252">
        <f>Tabla4[[#This Row],[Nombre Participante]]</f>
        <v>0</v>
      </c>
      <c r="D38" s="252">
        <f>Tabla4[[#This Row],[Primer Apellido Participante]]</f>
        <v>0</v>
      </c>
      <c r="E38" s="252">
        <f>Tabla4[[#This Row],[Segundo Apellido Participante]]</f>
        <v>0</v>
      </c>
      <c r="F38" s="215">
        <f>Tabla4[[#This Row],[Fecha de Nacimiento Participante]]</f>
        <v>0</v>
      </c>
      <c r="G38" s="257">
        <f>Tabla4[[#This Row],[Sexo Participante]]</f>
        <v>0</v>
      </c>
      <c r="H38" s="258">
        <f>Tabla4[[#This Row],[Cód. Provincia Participante]]</f>
        <v>0</v>
      </c>
      <c r="I38" s="258">
        <f>Tabla4[[#This Row],[Cód. Localidad Participante]]</f>
        <v>0</v>
      </c>
      <c r="J38" s="259">
        <f>Tabla4[[#This Row],[Código Postal Participante]]</f>
        <v>0</v>
      </c>
      <c r="K38" s="260">
        <f>Tabla4[[#This Row],[Dirección Participante]]</f>
        <v>0</v>
      </c>
      <c r="L38" s="261">
        <f>Tabla4[[#This Row],[Teléfono Fijo Participante]]</f>
        <v>0</v>
      </c>
      <c r="M38" s="261">
        <f>Tabla4[[#This Row],[Teléfono Móvil Participante]]</f>
        <v>0</v>
      </c>
      <c r="N38" s="263">
        <f>Tabla4[[#This Row],[E-mail Participante]]</f>
        <v>0</v>
      </c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42"/>
    </row>
    <row r="39" spans="1:34" x14ac:dyDescent="0.55000000000000004">
      <c r="A39" s="222">
        <v>37</v>
      </c>
      <c r="B39" s="224">
        <f>Tabla4[[#This Row],[DNI/NIE Participante / Menor de edad]]</f>
        <v>0</v>
      </c>
      <c r="C39" s="254">
        <f>Tabla4[[#This Row],[Nombre Participante]]</f>
        <v>0</v>
      </c>
      <c r="D39" s="254">
        <f>Tabla4[[#This Row],[Primer Apellido Participante]]</f>
        <v>0</v>
      </c>
      <c r="E39" s="254">
        <f>Tabla4[[#This Row],[Segundo Apellido Participante]]</f>
        <v>0</v>
      </c>
      <c r="F39" s="225">
        <f>Tabla4[[#This Row],[Fecha de Nacimiento Participante]]</f>
        <v>0</v>
      </c>
      <c r="G39" s="264">
        <f>Tabla4[[#This Row],[Sexo Participante]]</f>
        <v>0</v>
      </c>
      <c r="H39" s="264">
        <f>Tabla4[[#This Row],[Cód. Provincia Participante]]</f>
        <v>0</v>
      </c>
      <c r="I39" s="264">
        <f>Tabla4[[#This Row],[Cód. Localidad Participante]]</f>
        <v>0</v>
      </c>
      <c r="J39" s="264">
        <f>Tabla4[[#This Row],[Código Postal Participante]]</f>
        <v>0</v>
      </c>
      <c r="K39" s="265">
        <f>Tabla4[[#This Row],[Dirección Participante]]</f>
        <v>0</v>
      </c>
      <c r="L39" s="264">
        <f>Tabla4[[#This Row],[Teléfono Fijo Participante]]</f>
        <v>0</v>
      </c>
      <c r="M39" s="264">
        <f>Tabla4[[#This Row],[Teléfono Móvil Participante]]</f>
        <v>0</v>
      </c>
      <c r="N39" s="266">
        <f>Tabla4[[#This Row],[E-mail Participante]]</f>
        <v>0</v>
      </c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42"/>
    </row>
    <row r="40" spans="1:34" x14ac:dyDescent="0.55000000000000004">
      <c r="A40" s="222">
        <v>38</v>
      </c>
      <c r="B40" s="213">
        <f>Tabla4[[#This Row],[DNI/NIE Participante / Menor de edad]]</f>
        <v>0</v>
      </c>
      <c r="C40" s="252">
        <f>Tabla4[[#This Row],[Nombre Participante]]</f>
        <v>0</v>
      </c>
      <c r="D40" s="252">
        <f>Tabla4[[#This Row],[Primer Apellido Participante]]</f>
        <v>0</v>
      </c>
      <c r="E40" s="252">
        <f>Tabla4[[#This Row],[Segundo Apellido Participante]]</f>
        <v>0</v>
      </c>
      <c r="F40" s="215">
        <f>Tabla4[[#This Row],[Fecha de Nacimiento Participante]]</f>
        <v>0</v>
      </c>
      <c r="G40" s="257">
        <f>Tabla4[[#This Row],[Sexo Participante]]</f>
        <v>0</v>
      </c>
      <c r="H40" s="258">
        <f>Tabla4[[#This Row],[Cód. Provincia Participante]]</f>
        <v>0</v>
      </c>
      <c r="I40" s="258">
        <f>Tabla4[[#This Row],[Cód. Localidad Participante]]</f>
        <v>0</v>
      </c>
      <c r="J40" s="259">
        <f>Tabla4[[#This Row],[Código Postal Participante]]</f>
        <v>0</v>
      </c>
      <c r="K40" s="260">
        <f>Tabla4[[#This Row],[Dirección Participante]]</f>
        <v>0</v>
      </c>
      <c r="L40" s="261">
        <f>Tabla4[[#This Row],[Teléfono Fijo Participante]]</f>
        <v>0</v>
      </c>
      <c r="M40" s="261">
        <f>Tabla4[[#This Row],[Teléfono Móvil Participante]]</f>
        <v>0</v>
      </c>
      <c r="N40" s="263">
        <f>Tabla4[[#This Row],[E-mail Participante]]</f>
        <v>0</v>
      </c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42"/>
    </row>
    <row r="41" spans="1:34" x14ac:dyDescent="0.55000000000000004">
      <c r="A41" s="222">
        <v>39</v>
      </c>
      <c r="B41" s="224">
        <f>Tabla4[[#This Row],[DNI/NIE Participante / Menor de edad]]</f>
        <v>0</v>
      </c>
      <c r="C41" s="254">
        <f>Tabla4[[#This Row],[Nombre Participante]]</f>
        <v>0</v>
      </c>
      <c r="D41" s="254">
        <f>Tabla4[[#This Row],[Primer Apellido Participante]]</f>
        <v>0</v>
      </c>
      <c r="E41" s="254">
        <f>Tabla4[[#This Row],[Segundo Apellido Participante]]</f>
        <v>0</v>
      </c>
      <c r="F41" s="225">
        <f>Tabla4[[#This Row],[Fecha de Nacimiento Participante]]</f>
        <v>0</v>
      </c>
      <c r="G41" s="264">
        <f>Tabla4[[#This Row],[Sexo Participante]]</f>
        <v>0</v>
      </c>
      <c r="H41" s="264">
        <f>Tabla4[[#This Row],[Cód. Provincia Participante]]</f>
        <v>0</v>
      </c>
      <c r="I41" s="264">
        <f>Tabla4[[#This Row],[Cód. Localidad Participante]]</f>
        <v>0</v>
      </c>
      <c r="J41" s="264">
        <f>Tabla4[[#This Row],[Código Postal Participante]]</f>
        <v>0</v>
      </c>
      <c r="K41" s="265">
        <f>Tabla4[[#This Row],[Dirección Participante]]</f>
        <v>0</v>
      </c>
      <c r="L41" s="264">
        <f>Tabla4[[#This Row],[Teléfono Fijo Participante]]</f>
        <v>0</v>
      </c>
      <c r="M41" s="264">
        <f>Tabla4[[#This Row],[Teléfono Móvil Participante]]</f>
        <v>0</v>
      </c>
      <c r="N41" s="266">
        <f>Tabla4[[#This Row],[E-mail Participante]]</f>
        <v>0</v>
      </c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42"/>
    </row>
    <row r="42" spans="1:34" x14ac:dyDescent="0.55000000000000004">
      <c r="A42" s="222">
        <v>40</v>
      </c>
      <c r="B42" s="213">
        <f>Tabla4[[#This Row],[DNI/NIE Participante / Menor de edad]]</f>
        <v>0</v>
      </c>
      <c r="C42" s="252">
        <f>Tabla4[[#This Row],[Nombre Participante]]</f>
        <v>0</v>
      </c>
      <c r="D42" s="252">
        <f>Tabla4[[#This Row],[Primer Apellido Participante]]</f>
        <v>0</v>
      </c>
      <c r="E42" s="252">
        <f>Tabla4[[#This Row],[Segundo Apellido Participante]]</f>
        <v>0</v>
      </c>
      <c r="F42" s="215">
        <f>Tabla4[[#This Row],[Fecha de Nacimiento Participante]]</f>
        <v>0</v>
      </c>
      <c r="G42" s="257">
        <f>Tabla4[[#This Row],[Sexo Participante]]</f>
        <v>0</v>
      </c>
      <c r="H42" s="258">
        <f>Tabla4[[#This Row],[Cód. Provincia Participante]]</f>
        <v>0</v>
      </c>
      <c r="I42" s="258">
        <f>Tabla4[[#This Row],[Cód. Localidad Participante]]</f>
        <v>0</v>
      </c>
      <c r="J42" s="259">
        <f>Tabla4[[#This Row],[Código Postal Participante]]</f>
        <v>0</v>
      </c>
      <c r="K42" s="260">
        <f>Tabla4[[#This Row],[Dirección Participante]]</f>
        <v>0</v>
      </c>
      <c r="L42" s="261">
        <f>Tabla4[[#This Row],[Teléfono Fijo Participante]]</f>
        <v>0</v>
      </c>
      <c r="M42" s="261">
        <f>Tabla4[[#This Row],[Teléfono Móvil Participante]]</f>
        <v>0</v>
      </c>
      <c r="N42" s="263">
        <f>Tabla4[[#This Row],[E-mail Participante]]</f>
        <v>0</v>
      </c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42"/>
    </row>
    <row r="43" spans="1:34" x14ac:dyDescent="0.55000000000000004">
      <c r="A43" s="222">
        <v>41</v>
      </c>
      <c r="B43" s="224">
        <f>Tabla4[[#This Row],[DNI/NIE Participante / Menor de edad]]</f>
        <v>0</v>
      </c>
      <c r="C43" s="254">
        <f>Tabla4[[#This Row],[Nombre Participante]]</f>
        <v>0</v>
      </c>
      <c r="D43" s="254">
        <f>Tabla4[[#This Row],[Primer Apellido Participante]]</f>
        <v>0</v>
      </c>
      <c r="E43" s="254">
        <f>Tabla4[[#This Row],[Segundo Apellido Participante]]</f>
        <v>0</v>
      </c>
      <c r="F43" s="225">
        <f>Tabla4[[#This Row],[Fecha de Nacimiento Participante]]</f>
        <v>0</v>
      </c>
      <c r="G43" s="264">
        <f>Tabla4[[#This Row],[Sexo Participante]]</f>
        <v>0</v>
      </c>
      <c r="H43" s="264">
        <f>Tabla4[[#This Row],[Cód. Provincia Participante]]</f>
        <v>0</v>
      </c>
      <c r="I43" s="264">
        <f>Tabla4[[#This Row],[Cód. Localidad Participante]]</f>
        <v>0</v>
      </c>
      <c r="J43" s="264">
        <f>Tabla4[[#This Row],[Código Postal Participante]]</f>
        <v>0</v>
      </c>
      <c r="K43" s="265">
        <f>Tabla4[[#This Row],[Dirección Participante]]</f>
        <v>0</v>
      </c>
      <c r="L43" s="264">
        <f>Tabla4[[#This Row],[Teléfono Fijo Participante]]</f>
        <v>0</v>
      </c>
      <c r="M43" s="264">
        <f>Tabla4[[#This Row],[Teléfono Móvil Participante]]</f>
        <v>0</v>
      </c>
      <c r="N43" s="266">
        <f>Tabla4[[#This Row],[E-mail Participante]]</f>
        <v>0</v>
      </c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42"/>
    </row>
    <row r="44" spans="1:34" x14ac:dyDescent="0.55000000000000004">
      <c r="A44" s="222">
        <v>42</v>
      </c>
      <c r="B44" s="213">
        <f>Tabla4[[#This Row],[DNI/NIE Participante / Menor de edad]]</f>
        <v>0</v>
      </c>
      <c r="C44" s="252">
        <f>Tabla4[[#This Row],[Nombre Participante]]</f>
        <v>0</v>
      </c>
      <c r="D44" s="252">
        <f>Tabla4[[#This Row],[Primer Apellido Participante]]</f>
        <v>0</v>
      </c>
      <c r="E44" s="252">
        <f>Tabla4[[#This Row],[Segundo Apellido Participante]]</f>
        <v>0</v>
      </c>
      <c r="F44" s="215">
        <f>Tabla4[[#This Row],[Fecha de Nacimiento Participante]]</f>
        <v>0</v>
      </c>
      <c r="G44" s="257">
        <f>Tabla4[[#This Row],[Sexo Participante]]</f>
        <v>0</v>
      </c>
      <c r="H44" s="258">
        <f>Tabla4[[#This Row],[Cód. Provincia Participante]]</f>
        <v>0</v>
      </c>
      <c r="I44" s="258">
        <f>Tabla4[[#This Row],[Cód. Localidad Participante]]</f>
        <v>0</v>
      </c>
      <c r="J44" s="259">
        <f>Tabla4[[#This Row],[Código Postal Participante]]</f>
        <v>0</v>
      </c>
      <c r="K44" s="260">
        <f>Tabla4[[#This Row],[Dirección Participante]]</f>
        <v>0</v>
      </c>
      <c r="L44" s="261">
        <f>Tabla4[[#This Row],[Teléfono Fijo Participante]]</f>
        <v>0</v>
      </c>
      <c r="M44" s="261">
        <f>Tabla4[[#This Row],[Teléfono Móvil Participante]]</f>
        <v>0</v>
      </c>
      <c r="N44" s="263">
        <f>Tabla4[[#This Row],[E-mail Participante]]</f>
        <v>0</v>
      </c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42"/>
    </row>
    <row r="45" spans="1:34" x14ac:dyDescent="0.55000000000000004">
      <c r="A45" s="222">
        <v>43</v>
      </c>
      <c r="B45" s="224">
        <f>Tabla4[[#This Row],[DNI/NIE Participante / Menor de edad]]</f>
        <v>0</v>
      </c>
      <c r="C45" s="254">
        <f>Tabla4[[#This Row],[Nombre Participante]]</f>
        <v>0</v>
      </c>
      <c r="D45" s="254">
        <f>Tabla4[[#This Row],[Primer Apellido Participante]]</f>
        <v>0</v>
      </c>
      <c r="E45" s="254">
        <f>Tabla4[[#This Row],[Segundo Apellido Participante]]</f>
        <v>0</v>
      </c>
      <c r="F45" s="225">
        <f>Tabla4[[#This Row],[Fecha de Nacimiento Participante]]</f>
        <v>0</v>
      </c>
      <c r="G45" s="264">
        <f>Tabla4[[#This Row],[Sexo Participante]]</f>
        <v>0</v>
      </c>
      <c r="H45" s="264">
        <f>Tabla4[[#This Row],[Cód. Provincia Participante]]</f>
        <v>0</v>
      </c>
      <c r="I45" s="264">
        <f>Tabla4[[#This Row],[Cód. Localidad Participante]]</f>
        <v>0</v>
      </c>
      <c r="J45" s="264">
        <f>Tabla4[[#This Row],[Código Postal Participante]]</f>
        <v>0</v>
      </c>
      <c r="K45" s="265">
        <f>Tabla4[[#This Row],[Dirección Participante]]</f>
        <v>0</v>
      </c>
      <c r="L45" s="264">
        <f>Tabla4[[#This Row],[Teléfono Fijo Participante]]</f>
        <v>0</v>
      </c>
      <c r="M45" s="264">
        <f>Tabla4[[#This Row],[Teléfono Móvil Participante]]</f>
        <v>0</v>
      </c>
      <c r="N45" s="266">
        <f>Tabla4[[#This Row],[E-mail Participante]]</f>
        <v>0</v>
      </c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42"/>
    </row>
    <row r="46" spans="1:34" x14ac:dyDescent="0.55000000000000004">
      <c r="A46" s="222">
        <v>44</v>
      </c>
      <c r="B46" s="213">
        <f>Tabla4[[#This Row],[DNI/NIE Participante / Menor de edad]]</f>
        <v>0</v>
      </c>
      <c r="C46" s="252">
        <f>Tabla4[[#This Row],[Nombre Participante]]</f>
        <v>0</v>
      </c>
      <c r="D46" s="252">
        <f>Tabla4[[#This Row],[Primer Apellido Participante]]</f>
        <v>0</v>
      </c>
      <c r="E46" s="252">
        <f>Tabla4[[#This Row],[Segundo Apellido Participante]]</f>
        <v>0</v>
      </c>
      <c r="F46" s="215">
        <f>Tabla4[[#This Row],[Fecha de Nacimiento Participante]]</f>
        <v>0</v>
      </c>
      <c r="G46" s="257">
        <f>Tabla4[[#This Row],[Sexo Participante]]</f>
        <v>0</v>
      </c>
      <c r="H46" s="258">
        <f>Tabla4[[#This Row],[Cód. Provincia Participante]]</f>
        <v>0</v>
      </c>
      <c r="I46" s="258">
        <f>Tabla4[[#This Row],[Cód. Localidad Participante]]</f>
        <v>0</v>
      </c>
      <c r="J46" s="259">
        <f>Tabla4[[#This Row],[Código Postal Participante]]</f>
        <v>0</v>
      </c>
      <c r="K46" s="260">
        <f>Tabla4[[#This Row],[Dirección Participante]]</f>
        <v>0</v>
      </c>
      <c r="L46" s="261">
        <f>Tabla4[[#This Row],[Teléfono Fijo Participante]]</f>
        <v>0</v>
      </c>
      <c r="M46" s="261">
        <f>Tabla4[[#This Row],[Teléfono Móvil Participante]]</f>
        <v>0</v>
      </c>
      <c r="N46" s="263">
        <f>Tabla4[[#This Row],[E-mail Participante]]</f>
        <v>0</v>
      </c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42"/>
    </row>
    <row r="47" spans="1:34" x14ac:dyDescent="0.55000000000000004">
      <c r="A47" s="222">
        <v>45</v>
      </c>
      <c r="B47" s="224">
        <f>Tabla4[[#This Row],[DNI/NIE Participante / Menor de edad]]</f>
        <v>0</v>
      </c>
      <c r="C47" s="254">
        <f>Tabla4[[#This Row],[Nombre Participante]]</f>
        <v>0</v>
      </c>
      <c r="D47" s="254">
        <f>Tabla4[[#This Row],[Primer Apellido Participante]]</f>
        <v>0</v>
      </c>
      <c r="E47" s="254">
        <f>Tabla4[[#This Row],[Segundo Apellido Participante]]</f>
        <v>0</v>
      </c>
      <c r="F47" s="225">
        <f>Tabla4[[#This Row],[Fecha de Nacimiento Participante]]</f>
        <v>0</v>
      </c>
      <c r="G47" s="264">
        <f>Tabla4[[#This Row],[Sexo Participante]]</f>
        <v>0</v>
      </c>
      <c r="H47" s="264">
        <f>Tabla4[[#This Row],[Cód. Provincia Participante]]</f>
        <v>0</v>
      </c>
      <c r="I47" s="264">
        <f>Tabla4[[#This Row],[Cód. Localidad Participante]]</f>
        <v>0</v>
      </c>
      <c r="J47" s="264">
        <f>Tabla4[[#This Row],[Código Postal Participante]]</f>
        <v>0</v>
      </c>
      <c r="K47" s="265">
        <f>Tabla4[[#This Row],[Dirección Participante]]</f>
        <v>0</v>
      </c>
      <c r="L47" s="264">
        <f>Tabla4[[#This Row],[Teléfono Fijo Participante]]</f>
        <v>0</v>
      </c>
      <c r="M47" s="264">
        <f>Tabla4[[#This Row],[Teléfono Móvil Participante]]</f>
        <v>0</v>
      </c>
      <c r="N47" s="266">
        <f>Tabla4[[#This Row],[E-mail Participante]]</f>
        <v>0</v>
      </c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42"/>
    </row>
    <row r="48" spans="1:34" x14ac:dyDescent="0.55000000000000004">
      <c r="A48" s="222">
        <v>46</v>
      </c>
      <c r="B48" s="213">
        <f>Tabla4[[#This Row],[DNI/NIE Participante / Menor de edad]]</f>
        <v>0</v>
      </c>
      <c r="C48" s="252">
        <f>Tabla4[[#This Row],[Nombre Participante]]</f>
        <v>0</v>
      </c>
      <c r="D48" s="252">
        <f>Tabla4[[#This Row],[Primer Apellido Participante]]</f>
        <v>0</v>
      </c>
      <c r="E48" s="252">
        <f>Tabla4[[#This Row],[Segundo Apellido Participante]]</f>
        <v>0</v>
      </c>
      <c r="F48" s="215">
        <f>Tabla4[[#This Row],[Fecha de Nacimiento Participante]]</f>
        <v>0</v>
      </c>
      <c r="G48" s="257">
        <f>Tabla4[[#This Row],[Sexo Participante]]</f>
        <v>0</v>
      </c>
      <c r="H48" s="258">
        <f>Tabla4[[#This Row],[Cód. Provincia Participante]]</f>
        <v>0</v>
      </c>
      <c r="I48" s="258">
        <f>Tabla4[[#This Row],[Cód. Localidad Participante]]</f>
        <v>0</v>
      </c>
      <c r="J48" s="259">
        <f>Tabla4[[#This Row],[Código Postal Participante]]</f>
        <v>0</v>
      </c>
      <c r="K48" s="260">
        <f>Tabla4[[#This Row],[Dirección Participante]]</f>
        <v>0</v>
      </c>
      <c r="L48" s="261">
        <f>Tabla4[[#This Row],[Teléfono Fijo Participante]]</f>
        <v>0</v>
      </c>
      <c r="M48" s="261">
        <f>Tabla4[[#This Row],[Teléfono Móvil Participante]]</f>
        <v>0</v>
      </c>
      <c r="N48" s="263">
        <f>Tabla4[[#This Row],[E-mail Participante]]</f>
        <v>0</v>
      </c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42"/>
    </row>
    <row r="49" spans="1:34" x14ac:dyDescent="0.55000000000000004">
      <c r="A49" s="222">
        <v>47</v>
      </c>
      <c r="B49" s="224">
        <f>Tabla4[[#This Row],[DNI/NIE Participante / Menor de edad]]</f>
        <v>0</v>
      </c>
      <c r="C49" s="254">
        <f>Tabla4[[#This Row],[Nombre Participante]]</f>
        <v>0</v>
      </c>
      <c r="D49" s="254">
        <f>Tabla4[[#This Row],[Primer Apellido Participante]]</f>
        <v>0</v>
      </c>
      <c r="E49" s="254">
        <f>Tabla4[[#This Row],[Segundo Apellido Participante]]</f>
        <v>0</v>
      </c>
      <c r="F49" s="225">
        <f>Tabla4[[#This Row],[Fecha de Nacimiento Participante]]</f>
        <v>0</v>
      </c>
      <c r="G49" s="264">
        <f>Tabla4[[#This Row],[Sexo Participante]]</f>
        <v>0</v>
      </c>
      <c r="H49" s="264">
        <f>Tabla4[[#This Row],[Cód. Provincia Participante]]</f>
        <v>0</v>
      </c>
      <c r="I49" s="264">
        <f>Tabla4[[#This Row],[Cód. Localidad Participante]]</f>
        <v>0</v>
      </c>
      <c r="J49" s="264">
        <f>Tabla4[[#This Row],[Código Postal Participante]]</f>
        <v>0</v>
      </c>
      <c r="K49" s="265">
        <f>Tabla4[[#This Row],[Dirección Participante]]</f>
        <v>0</v>
      </c>
      <c r="L49" s="264">
        <f>Tabla4[[#This Row],[Teléfono Fijo Participante]]</f>
        <v>0</v>
      </c>
      <c r="M49" s="264">
        <f>Tabla4[[#This Row],[Teléfono Móvil Participante]]</f>
        <v>0</v>
      </c>
      <c r="N49" s="266">
        <f>Tabla4[[#This Row],[E-mail Participante]]</f>
        <v>0</v>
      </c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42"/>
    </row>
    <row r="50" spans="1:34" x14ac:dyDescent="0.55000000000000004">
      <c r="A50" s="222">
        <v>48</v>
      </c>
      <c r="B50" s="213">
        <f>Tabla4[[#This Row],[DNI/NIE Participante / Menor de edad]]</f>
        <v>0</v>
      </c>
      <c r="C50" s="252">
        <f>Tabla4[[#This Row],[Nombre Participante]]</f>
        <v>0</v>
      </c>
      <c r="D50" s="252">
        <f>Tabla4[[#This Row],[Primer Apellido Participante]]</f>
        <v>0</v>
      </c>
      <c r="E50" s="252">
        <f>Tabla4[[#This Row],[Segundo Apellido Participante]]</f>
        <v>0</v>
      </c>
      <c r="F50" s="215">
        <f>Tabla4[[#This Row],[Fecha de Nacimiento Participante]]</f>
        <v>0</v>
      </c>
      <c r="G50" s="257">
        <f>Tabla4[[#This Row],[Sexo Participante]]</f>
        <v>0</v>
      </c>
      <c r="H50" s="258">
        <f>Tabla4[[#This Row],[Cód. Provincia Participante]]</f>
        <v>0</v>
      </c>
      <c r="I50" s="258">
        <f>Tabla4[[#This Row],[Cód. Localidad Participante]]</f>
        <v>0</v>
      </c>
      <c r="J50" s="259">
        <f>Tabla4[[#This Row],[Código Postal Participante]]</f>
        <v>0</v>
      </c>
      <c r="K50" s="260">
        <f>Tabla4[[#This Row],[Dirección Participante]]</f>
        <v>0</v>
      </c>
      <c r="L50" s="261">
        <f>Tabla4[[#This Row],[Teléfono Fijo Participante]]</f>
        <v>0</v>
      </c>
      <c r="M50" s="261">
        <f>Tabla4[[#This Row],[Teléfono Móvil Participante]]</f>
        <v>0</v>
      </c>
      <c r="N50" s="263">
        <f>Tabla4[[#This Row],[E-mail Participante]]</f>
        <v>0</v>
      </c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42"/>
    </row>
    <row r="51" spans="1:34" x14ac:dyDescent="0.55000000000000004">
      <c r="A51" s="222">
        <v>49</v>
      </c>
      <c r="B51" s="224">
        <f>Tabla4[[#This Row],[DNI/NIE Participante / Menor de edad]]</f>
        <v>0</v>
      </c>
      <c r="C51" s="254">
        <f>Tabla4[[#This Row],[Nombre Participante]]</f>
        <v>0</v>
      </c>
      <c r="D51" s="254">
        <f>Tabla4[[#This Row],[Primer Apellido Participante]]</f>
        <v>0</v>
      </c>
      <c r="E51" s="254">
        <f>Tabla4[[#This Row],[Segundo Apellido Participante]]</f>
        <v>0</v>
      </c>
      <c r="F51" s="225">
        <f>Tabla4[[#This Row],[Fecha de Nacimiento Participante]]</f>
        <v>0</v>
      </c>
      <c r="G51" s="264">
        <f>Tabla4[[#This Row],[Sexo Participante]]</f>
        <v>0</v>
      </c>
      <c r="H51" s="264">
        <f>Tabla4[[#This Row],[Cód. Provincia Participante]]</f>
        <v>0</v>
      </c>
      <c r="I51" s="264">
        <f>Tabla4[[#This Row],[Cód. Localidad Participante]]</f>
        <v>0</v>
      </c>
      <c r="J51" s="264">
        <f>Tabla4[[#This Row],[Código Postal Participante]]</f>
        <v>0</v>
      </c>
      <c r="K51" s="265">
        <f>Tabla4[[#This Row],[Dirección Participante]]</f>
        <v>0</v>
      </c>
      <c r="L51" s="264">
        <f>Tabla4[[#This Row],[Teléfono Fijo Participante]]</f>
        <v>0</v>
      </c>
      <c r="M51" s="264">
        <f>Tabla4[[#This Row],[Teléfono Móvil Participante]]</f>
        <v>0</v>
      </c>
      <c r="N51" s="266">
        <f>Tabla4[[#This Row],[E-mail Participante]]</f>
        <v>0</v>
      </c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42"/>
    </row>
    <row r="52" spans="1:34" x14ac:dyDescent="0.55000000000000004">
      <c r="A52" s="222">
        <v>50</v>
      </c>
      <c r="B52" s="213">
        <f>Tabla4[[#This Row],[DNI/NIE Participante / Menor de edad]]</f>
        <v>0</v>
      </c>
      <c r="C52" s="252">
        <f>Tabla4[[#This Row],[Nombre Participante]]</f>
        <v>0</v>
      </c>
      <c r="D52" s="252">
        <f>Tabla4[[#This Row],[Primer Apellido Participante]]</f>
        <v>0</v>
      </c>
      <c r="E52" s="252">
        <f>Tabla4[[#This Row],[Segundo Apellido Participante]]</f>
        <v>0</v>
      </c>
      <c r="F52" s="215">
        <f>Tabla4[[#This Row],[Fecha de Nacimiento Participante]]</f>
        <v>0</v>
      </c>
      <c r="G52" s="257">
        <f>Tabla4[[#This Row],[Sexo Participante]]</f>
        <v>0</v>
      </c>
      <c r="H52" s="258">
        <f>Tabla4[[#This Row],[Cód. Provincia Participante]]</f>
        <v>0</v>
      </c>
      <c r="I52" s="258">
        <f>Tabla4[[#This Row],[Cód. Localidad Participante]]</f>
        <v>0</v>
      </c>
      <c r="J52" s="259">
        <f>Tabla4[[#This Row],[Código Postal Participante]]</f>
        <v>0</v>
      </c>
      <c r="K52" s="260">
        <f>Tabla4[[#This Row],[Dirección Participante]]</f>
        <v>0</v>
      </c>
      <c r="L52" s="261">
        <f>Tabla4[[#This Row],[Teléfono Fijo Participante]]</f>
        <v>0</v>
      </c>
      <c r="M52" s="261">
        <f>Tabla4[[#This Row],[Teléfono Móvil Participante]]</f>
        <v>0</v>
      </c>
      <c r="N52" s="263">
        <f>Tabla4[[#This Row],[E-mail Participante]]</f>
        <v>0</v>
      </c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42"/>
    </row>
    <row r="53" spans="1:34" x14ac:dyDescent="0.55000000000000004">
      <c r="A53" s="222">
        <v>51</v>
      </c>
      <c r="B53" s="224">
        <f>Tabla4[[#This Row],[DNI/NIE Participante / Menor de edad]]</f>
        <v>0</v>
      </c>
      <c r="C53" s="254">
        <f>Tabla4[[#This Row],[Nombre Participante]]</f>
        <v>0</v>
      </c>
      <c r="D53" s="254">
        <f>Tabla4[[#This Row],[Primer Apellido Participante]]</f>
        <v>0</v>
      </c>
      <c r="E53" s="254">
        <f>Tabla4[[#This Row],[Segundo Apellido Participante]]</f>
        <v>0</v>
      </c>
      <c r="F53" s="225">
        <f>Tabla4[[#This Row],[Fecha de Nacimiento Participante]]</f>
        <v>0</v>
      </c>
      <c r="G53" s="264">
        <f>Tabla4[[#This Row],[Sexo Participante]]</f>
        <v>0</v>
      </c>
      <c r="H53" s="264">
        <f>Tabla4[[#This Row],[Cód. Provincia Participante]]</f>
        <v>0</v>
      </c>
      <c r="I53" s="264">
        <f>Tabla4[[#This Row],[Cód. Localidad Participante]]</f>
        <v>0</v>
      </c>
      <c r="J53" s="264">
        <f>Tabla4[[#This Row],[Código Postal Participante]]</f>
        <v>0</v>
      </c>
      <c r="K53" s="265">
        <f>Tabla4[[#This Row],[Dirección Participante]]</f>
        <v>0</v>
      </c>
      <c r="L53" s="264">
        <f>Tabla4[[#This Row],[Teléfono Fijo Participante]]</f>
        <v>0</v>
      </c>
      <c r="M53" s="264">
        <f>Tabla4[[#This Row],[Teléfono Móvil Participante]]</f>
        <v>0</v>
      </c>
      <c r="N53" s="266">
        <f>Tabla4[[#This Row],[E-mail Participante]]</f>
        <v>0</v>
      </c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42"/>
    </row>
    <row r="54" spans="1:34" x14ac:dyDescent="0.55000000000000004">
      <c r="A54" s="222">
        <v>52</v>
      </c>
      <c r="B54" s="213">
        <f>Tabla4[[#This Row],[DNI/NIE Participante / Menor de edad]]</f>
        <v>0</v>
      </c>
      <c r="C54" s="252">
        <f>Tabla4[[#This Row],[Nombre Participante]]</f>
        <v>0</v>
      </c>
      <c r="D54" s="252">
        <f>Tabla4[[#This Row],[Primer Apellido Participante]]</f>
        <v>0</v>
      </c>
      <c r="E54" s="252">
        <f>Tabla4[[#This Row],[Segundo Apellido Participante]]</f>
        <v>0</v>
      </c>
      <c r="F54" s="215">
        <f>Tabla4[[#This Row],[Fecha de Nacimiento Participante]]</f>
        <v>0</v>
      </c>
      <c r="G54" s="257">
        <f>Tabla4[[#This Row],[Sexo Participante]]</f>
        <v>0</v>
      </c>
      <c r="H54" s="258">
        <f>Tabla4[[#This Row],[Cód. Provincia Participante]]</f>
        <v>0</v>
      </c>
      <c r="I54" s="258">
        <f>Tabla4[[#This Row],[Cód. Localidad Participante]]</f>
        <v>0</v>
      </c>
      <c r="J54" s="259">
        <f>Tabla4[[#This Row],[Código Postal Participante]]</f>
        <v>0</v>
      </c>
      <c r="K54" s="260">
        <f>Tabla4[[#This Row],[Dirección Participante]]</f>
        <v>0</v>
      </c>
      <c r="L54" s="261">
        <f>Tabla4[[#This Row],[Teléfono Fijo Participante]]</f>
        <v>0</v>
      </c>
      <c r="M54" s="261">
        <f>Tabla4[[#This Row],[Teléfono Móvil Participante]]</f>
        <v>0</v>
      </c>
      <c r="N54" s="263">
        <f>Tabla4[[#This Row],[E-mail Participante]]</f>
        <v>0</v>
      </c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42"/>
    </row>
    <row r="55" spans="1:34" x14ac:dyDescent="0.55000000000000004">
      <c r="A55" s="222">
        <v>53</v>
      </c>
      <c r="B55" s="224">
        <f>Tabla4[[#This Row],[DNI/NIE Participante / Menor de edad]]</f>
        <v>0</v>
      </c>
      <c r="C55" s="254">
        <f>Tabla4[[#This Row],[Nombre Participante]]</f>
        <v>0</v>
      </c>
      <c r="D55" s="254">
        <f>Tabla4[[#This Row],[Primer Apellido Participante]]</f>
        <v>0</v>
      </c>
      <c r="E55" s="254">
        <f>Tabla4[[#This Row],[Segundo Apellido Participante]]</f>
        <v>0</v>
      </c>
      <c r="F55" s="225">
        <f>Tabla4[[#This Row],[Fecha de Nacimiento Participante]]</f>
        <v>0</v>
      </c>
      <c r="G55" s="264">
        <f>Tabla4[[#This Row],[Sexo Participante]]</f>
        <v>0</v>
      </c>
      <c r="H55" s="264">
        <f>Tabla4[[#This Row],[Cód. Provincia Participante]]</f>
        <v>0</v>
      </c>
      <c r="I55" s="264">
        <f>Tabla4[[#This Row],[Cód. Localidad Participante]]</f>
        <v>0</v>
      </c>
      <c r="J55" s="264">
        <f>Tabla4[[#This Row],[Código Postal Participante]]</f>
        <v>0</v>
      </c>
      <c r="K55" s="265">
        <f>Tabla4[[#This Row],[Dirección Participante]]</f>
        <v>0</v>
      </c>
      <c r="L55" s="264">
        <f>Tabla4[[#This Row],[Teléfono Fijo Participante]]</f>
        <v>0</v>
      </c>
      <c r="M55" s="264">
        <f>Tabla4[[#This Row],[Teléfono Móvil Participante]]</f>
        <v>0</v>
      </c>
      <c r="N55" s="266">
        <f>Tabla4[[#This Row],[E-mail Participante]]</f>
        <v>0</v>
      </c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42"/>
    </row>
    <row r="56" spans="1:34" x14ac:dyDescent="0.55000000000000004">
      <c r="A56" s="222">
        <v>54</v>
      </c>
      <c r="B56" s="213">
        <f>Tabla4[[#This Row],[DNI/NIE Participante / Menor de edad]]</f>
        <v>0</v>
      </c>
      <c r="C56" s="252">
        <f>Tabla4[[#This Row],[Nombre Participante]]</f>
        <v>0</v>
      </c>
      <c r="D56" s="252">
        <f>Tabla4[[#This Row],[Primer Apellido Participante]]</f>
        <v>0</v>
      </c>
      <c r="E56" s="252">
        <f>Tabla4[[#This Row],[Segundo Apellido Participante]]</f>
        <v>0</v>
      </c>
      <c r="F56" s="215">
        <f>Tabla4[[#This Row],[Fecha de Nacimiento Participante]]</f>
        <v>0</v>
      </c>
      <c r="G56" s="257">
        <f>Tabla4[[#This Row],[Sexo Participante]]</f>
        <v>0</v>
      </c>
      <c r="H56" s="258">
        <f>Tabla4[[#This Row],[Cód. Provincia Participante]]</f>
        <v>0</v>
      </c>
      <c r="I56" s="258">
        <f>Tabla4[[#This Row],[Cód. Localidad Participante]]</f>
        <v>0</v>
      </c>
      <c r="J56" s="259">
        <f>Tabla4[[#This Row],[Código Postal Participante]]</f>
        <v>0</v>
      </c>
      <c r="K56" s="260">
        <f>Tabla4[[#This Row],[Dirección Participante]]</f>
        <v>0</v>
      </c>
      <c r="L56" s="261">
        <f>Tabla4[[#This Row],[Teléfono Fijo Participante]]</f>
        <v>0</v>
      </c>
      <c r="M56" s="261">
        <f>Tabla4[[#This Row],[Teléfono Móvil Participante]]</f>
        <v>0</v>
      </c>
      <c r="N56" s="263">
        <f>Tabla4[[#This Row],[E-mail Participante]]</f>
        <v>0</v>
      </c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42"/>
    </row>
    <row r="57" spans="1:34" x14ac:dyDescent="0.55000000000000004">
      <c r="A57" s="222">
        <v>55</v>
      </c>
      <c r="B57" s="224">
        <f>Tabla4[[#This Row],[DNI/NIE Participante / Menor de edad]]</f>
        <v>0</v>
      </c>
      <c r="C57" s="254">
        <f>Tabla4[[#This Row],[Nombre Participante]]</f>
        <v>0</v>
      </c>
      <c r="D57" s="254">
        <f>Tabla4[[#This Row],[Primer Apellido Participante]]</f>
        <v>0</v>
      </c>
      <c r="E57" s="254">
        <f>Tabla4[[#This Row],[Segundo Apellido Participante]]</f>
        <v>0</v>
      </c>
      <c r="F57" s="225">
        <f>Tabla4[[#This Row],[Fecha de Nacimiento Participante]]</f>
        <v>0</v>
      </c>
      <c r="G57" s="264">
        <f>Tabla4[[#This Row],[Sexo Participante]]</f>
        <v>0</v>
      </c>
      <c r="H57" s="264">
        <f>Tabla4[[#This Row],[Cód. Provincia Participante]]</f>
        <v>0</v>
      </c>
      <c r="I57" s="264">
        <f>Tabla4[[#This Row],[Cód. Localidad Participante]]</f>
        <v>0</v>
      </c>
      <c r="J57" s="264">
        <f>Tabla4[[#This Row],[Código Postal Participante]]</f>
        <v>0</v>
      </c>
      <c r="K57" s="265">
        <f>Tabla4[[#This Row],[Dirección Participante]]</f>
        <v>0</v>
      </c>
      <c r="L57" s="264">
        <f>Tabla4[[#This Row],[Teléfono Fijo Participante]]</f>
        <v>0</v>
      </c>
      <c r="M57" s="264">
        <f>Tabla4[[#This Row],[Teléfono Móvil Participante]]</f>
        <v>0</v>
      </c>
      <c r="N57" s="266">
        <f>Tabla4[[#This Row],[E-mail Participante]]</f>
        <v>0</v>
      </c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42"/>
    </row>
    <row r="58" spans="1:34" x14ac:dyDescent="0.55000000000000004">
      <c r="A58" s="222">
        <v>56</v>
      </c>
      <c r="B58" s="213">
        <f>Tabla4[[#This Row],[DNI/NIE Participante / Menor de edad]]</f>
        <v>0</v>
      </c>
      <c r="C58" s="252">
        <f>Tabla4[[#This Row],[Nombre Participante]]</f>
        <v>0</v>
      </c>
      <c r="D58" s="252">
        <f>Tabla4[[#This Row],[Primer Apellido Participante]]</f>
        <v>0</v>
      </c>
      <c r="E58" s="252">
        <f>Tabla4[[#This Row],[Segundo Apellido Participante]]</f>
        <v>0</v>
      </c>
      <c r="F58" s="215">
        <f>Tabla4[[#This Row],[Fecha de Nacimiento Participante]]</f>
        <v>0</v>
      </c>
      <c r="G58" s="257">
        <f>Tabla4[[#This Row],[Sexo Participante]]</f>
        <v>0</v>
      </c>
      <c r="H58" s="258">
        <f>Tabla4[[#This Row],[Cód. Provincia Participante]]</f>
        <v>0</v>
      </c>
      <c r="I58" s="258">
        <f>Tabla4[[#This Row],[Cód. Localidad Participante]]</f>
        <v>0</v>
      </c>
      <c r="J58" s="259">
        <f>Tabla4[[#This Row],[Código Postal Participante]]</f>
        <v>0</v>
      </c>
      <c r="K58" s="260">
        <f>Tabla4[[#This Row],[Dirección Participante]]</f>
        <v>0</v>
      </c>
      <c r="L58" s="261">
        <f>Tabla4[[#This Row],[Teléfono Fijo Participante]]</f>
        <v>0</v>
      </c>
      <c r="M58" s="261">
        <f>Tabla4[[#This Row],[Teléfono Móvil Participante]]</f>
        <v>0</v>
      </c>
      <c r="N58" s="263">
        <f>Tabla4[[#This Row],[E-mail Participante]]</f>
        <v>0</v>
      </c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42"/>
    </row>
    <row r="59" spans="1:34" x14ac:dyDescent="0.55000000000000004">
      <c r="A59" s="222">
        <v>57</v>
      </c>
      <c r="B59" s="224">
        <f>Tabla4[[#This Row],[DNI/NIE Participante / Menor de edad]]</f>
        <v>0</v>
      </c>
      <c r="C59" s="254">
        <f>Tabla4[[#This Row],[Nombre Participante]]</f>
        <v>0</v>
      </c>
      <c r="D59" s="254">
        <f>Tabla4[[#This Row],[Primer Apellido Participante]]</f>
        <v>0</v>
      </c>
      <c r="E59" s="254">
        <f>Tabla4[[#This Row],[Segundo Apellido Participante]]</f>
        <v>0</v>
      </c>
      <c r="F59" s="225">
        <f>Tabla4[[#This Row],[Fecha de Nacimiento Participante]]</f>
        <v>0</v>
      </c>
      <c r="G59" s="264">
        <f>Tabla4[[#This Row],[Sexo Participante]]</f>
        <v>0</v>
      </c>
      <c r="H59" s="264">
        <f>Tabla4[[#This Row],[Cód. Provincia Participante]]</f>
        <v>0</v>
      </c>
      <c r="I59" s="264">
        <f>Tabla4[[#This Row],[Cód. Localidad Participante]]</f>
        <v>0</v>
      </c>
      <c r="J59" s="264">
        <f>Tabla4[[#This Row],[Código Postal Participante]]</f>
        <v>0</v>
      </c>
      <c r="K59" s="265">
        <f>Tabla4[[#This Row],[Dirección Participante]]</f>
        <v>0</v>
      </c>
      <c r="L59" s="264">
        <f>Tabla4[[#This Row],[Teléfono Fijo Participante]]</f>
        <v>0</v>
      </c>
      <c r="M59" s="264">
        <f>Tabla4[[#This Row],[Teléfono Móvil Participante]]</f>
        <v>0</v>
      </c>
      <c r="N59" s="266">
        <f>Tabla4[[#This Row],[E-mail Participante]]</f>
        <v>0</v>
      </c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42"/>
    </row>
    <row r="60" spans="1:34" x14ac:dyDescent="0.55000000000000004">
      <c r="A60" s="222">
        <v>58</v>
      </c>
      <c r="B60" s="213">
        <f>Tabla4[[#This Row],[DNI/NIE Participante / Menor de edad]]</f>
        <v>0</v>
      </c>
      <c r="C60" s="252">
        <f>Tabla4[[#This Row],[Nombre Participante]]</f>
        <v>0</v>
      </c>
      <c r="D60" s="252">
        <f>Tabla4[[#This Row],[Primer Apellido Participante]]</f>
        <v>0</v>
      </c>
      <c r="E60" s="252">
        <f>Tabla4[[#This Row],[Segundo Apellido Participante]]</f>
        <v>0</v>
      </c>
      <c r="F60" s="215">
        <f>Tabla4[[#This Row],[Fecha de Nacimiento Participante]]</f>
        <v>0</v>
      </c>
      <c r="G60" s="257">
        <f>Tabla4[[#This Row],[Sexo Participante]]</f>
        <v>0</v>
      </c>
      <c r="H60" s="258">
        <f>Tabla4[[#This Row],[Cód. Provincia Participante]]</f>
        <v>0</v>
      </c>
      <c r="I60" s="258">
        <f>Tabla4[[#This Row],[Cód. Localidad Participante]]</f>
        <v>0</v>
      </c>
      <c r="J60" s="259">
        <f>Tabla4[[#This Row],[Código Postal Participante]]</f>
        <v>0</v>
      </c>
      <c r="K60" s="260">
        <f>Tabla4[[#This Row],[Dirección Participante]]</f>
        <v>0</v>
      </c>
      <c r="L60" s="261">
        <f>Tabla4[[#This Row],[Teléfono Fijo Participante]]</f>
        <v>0</v>
      </c>
      <c r="M60" s="261">
        <f>Tabla4[[#This Row],[Teléfono Móvil Participante]]</f>
        <v>0</v>
      </c>
      <c r="N60" s="263">
        <f>Tabla4[[#This Row],[E-mail Participante]]</f>
        <v>0</v>
      </c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42"/>
    </row>
    <row r="61" spans="1:34" x14ac:dyDescent="0.55000000000000004">
      <c r="A61" s="222">
        <v>59</v>
      </c>
      <c r="B61" s="224">
        <f>Tabla4[[#This Row],[DNI/NIE Participante / Menor de edad]]</f>
        <v>0</v>
      </c>
      <c r="C61" s="254">
        <f>Tabla4[[#This Row],[Nombre Participante]]</f>
        <v>0</v>
      </c>
      <c r="D61" s="254">
        <f>Tabla4[[#This Row],[Primer Apellido Participante]]</f>
        <v>0</v>
      </c>
      <c r="E61" s="254">
        <f>Tabla4[[#This Row],[Segundo Apellido Participante]]</f>
        <v>0</v>
      </c>
      <c r="F61" s="225">
        <f>Tabla4[[#This Row],[Fecha de Nacimiento Participante]]</f>
        <v>0</v>
      </c>
      <c r="G61" s="264">
        <f>Tabla4[[#This Row],[Sexo Participante]]</f>
        <v>0</v>
      </c>
      <c r="H61" s="264">
        <f>Tabla4[[#This Row],[Cód. Provincia Participante]]</f>
        <v>0</v>
      </c>
      <c r="I61" s="264">
        <f>Tabla4[[#This Row],[Cód. Localidad Participante]]</f>
        <v>0</v>
      </c>
      <c r="J61" s="264">
        <f>Tabla4[[#This Row],[Código Postal Participante]]</f>
        <v>0</v>
      </c>
      <c r="K61" s="265">
        <f>Tabla4[[#This Row],[Dirección Participante]]</f>
        <v>0</v>
      </c>
      <c r="L61" s="264">
        <f>Tabla4[[#This Row],[Teléfono Fijo Participante]]</f>
        <v>0</v>
      </c>
      <c r="M61" s="264">
        <f>Tabla4[[#This Row],[Teléfono Móvil Participante]]</f>
        <v>0</v>
      </c>
      <c r="N61" s="266">
        <f>Tabla4[[#This Row],[E-mail Participante]]</f>
        <v>0</v>
      </c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42"/>
    </row>
    <row r="62" spans="1:34" x14ac:dyDescent="0.55000000000000004">
      <c r="A62" s="222">
        <v>60</v>
      </c>
      <c r="B62" s="213">
        <f>Tabla4[[#This Row],[DNI/NIE Participante / Menor de edad]]</f>
        <v>0</v>
      </c>
      <c r="C62" s="252">
        <f>Tabla4[[#This Row],[Nombre Participante]]</f>
        <v>0</v>
      </c>
      <c r="D62" s="252">
        <f>Tabla4[[#This Row],[Primer Apellido Participante]]</f>
        <v>0</v>
      </c>
      <c r="E62" s="252">
        <f>Tabla4[[#This Row],[Segundo Apellido Participante]]</f>
        <v>0</v>
      </c>
      <c r="F62" s="215">
        <f>Tabla4[[#This Row],[Fecha de Nacimiento Participante]]</f>
        <v>0</v>
      </c>
      <c r="G62" s="257">
        <f>Tabla4[[#This Row],[Sexo Participante]]</f>
        <v>0</v>
      </c>
      <c r="H62" s="258">
        <f>Tabla4[[#This Row],[Cód. Provincia Participante]]</f>
        <v>0</v>
      </c>
      <c r="I62" s="258">
        <f>Tabla4[[#This Row],[Cód. Localidad Participante]]</f>
        <v>0</v>
      </c>
      <c r="J62" s="259">
        <f>Tabla4[[#This Row],[Código Postal Participante]]</f>
        <v>0</v>
      </c>
      <c r="K62" s="260">
        <f>Tabla4[[#This Row],[Dirección Participante]]</f>
        <v>0</v>
      </c>
      <c r="L62" s="261">
        <f>Tabla4[[#This Row],[Teléfono Fijo Participante]]</f>
        <v>0</v>
      </c>
      <c r="M62" s="261">
        <f>Tabla4[[#This Row],[Teléfono Móvil Participante]]</f>
        <v>0</v>
      </c>
      <c r="N62" s="263">
        <f>Tabla4[[#This Row],[E-mail Participante]]</f>
        <v>0</v>
      </c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42"/>
    </row>
    <row r="63" spans="1:34" x14ac:dyDescent="0.55000000000000004">
      <c r="A63" s="222">
        <v>61</v>
      </c>
      <c r="B63" s="224">
        <f>Tabla4[[#This Row],[DNI/NIE Participante / Menor de edad]]</f>
        <v>0</v>
      </c>
      <c r="C63" s="254">
        <f>Tabla4[[#This Row],[Nombre Participante]]</f>
        <v>0</v>
      </c>
      <c r="D63" s="254">
        <f>Tabla4[[#This Row],[Primer Apellido Participante]]</f>
        <v>0</v>
      </c>
      <c r="E63" s="254">
        <f>Tabla4[[#This Row],[Segundo Apellido Participante]]</f>
        <v>0</v>
      </c>
      <c r="F63" s="225">
        <f>Tabla4[[#This Row],[Fecha de Nacimiento Participante]]</f>
        <v>0</v>
      </c>
      <c r="G63" s="264">
        <f>Tabla4[[#This Row],[Sexo Participante]]</f>
        <v>0</v>
      </c>
      <c r="H63" s="264">
        <f>Tabla4[[#This Row],[Cód. Provincia Participante]]</f>
        <v>0</v>
      </c>
      <c r="I63" s="264">
        <f>Tabla4[[#This Row],[Cód. Localidad Participante]]</f>
        <v>0</v>
      </c>
      <c r="J63" s="264">
        <f>Tabla4[[#This Row],[Código Postal Participante]]</f>
        <v>0</v>
      </c>
      <c r="K63" s="265">
        <f>Tabla4[[#This Row],[Dirección Participante]]</f>
        <v>0</v>
      </c>
      <c r="L63" s="264">
        <f>Tabla4[[#This Row],[Teléfono Fijo Participante]]</f>
        <v>0</v>
      </c>
      <c r="M63" s="264">
        <f>Tabla4[[#This Row],[Teléfono Móvil Participante]]</f>
        <v>0</v>
      </c>
      <c r="N63" s="266">
        <f>Tabla4[[#This Row],[E-mail Participante]]</f>
        <v>0</v>
      </c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42"/>
    </row>
    <row r="64" spans="1:34" x14ac:dyDescent="0.55000000000000004">
      <c r="A64" s="222">
        <v>62</v>
      </c>
      <c r="B64" s="213">
        <f>Tabla4[[#This Row],[DNI/NIE Participante / Menor de edad]]</f>
        <v>0</v>
      </c>
      <c r="C64" s="252">
        <f>Tabla4[[#This Row],[Nombre Participante]]</f>
        <v>0</v>
      </c>
      <c r="D64" s="252">
        <f>Tabla4[[#This Row],[Primer Apellido Participante]]</f>
        <v>0</v>
      </c>
      <c r="E64" s="252">
        <f>Tabla4[[#This Row],[Segundo Apellido Participante]]</f>
        <v>0</v>
      </c>
      <c r="F64" s="215">
        <f>Tabla4[[#This Row],[Fecha de Nacimiento Participante]]</f>
        <v>0</v>
      </c>
      <c r="G64" s="257">
        <f>Tabla4[[#This Row],[Sexo Participante]]</f>
        <v>0</v>
      </c>
      <c r="H64" s="258">
        <f>Tabla4[[#This Row],[Cód. Provincia Participante]]</f>
        <v>0</v>
      </c>
      <c r="I64" s="258">
        <f>Tabla4[[#This Row],[Cód. Localidad Participante]]</f>
        <v>0</v>
      </c>
      <c r="J64" s="259">
        <f>Tabla4[[#This Row],[Código Postal Participante]]</f>
        <v>0</v>
      </c>
      <c r="K64" s="260">
        <f>Tabla4[[#This Row],[Dirección Participante]]</f>
        <v>0</v>
      </c>
      <c r="L64" s="261">
        <f>Tabla4[[#This Row],[Teléfono Fijo Participante]]</f>
        <v>0</v>
      </c>
      <c r="M64" s="261">
        <f>Tabla4[[#This Row],[Teléfono Móvil Participante]]</f>
        <v>0</v>
      </c>
      <c r="N64" s="263">
        <f>Tabla4[[#This Row],[E-mail Participante]]</f>
        <v>0</v>
      </c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42"/>
    </row>
    <row r="65" spans="1:34" x14ac:dyDescent="0.55000000000000004">
      <c r="A65" s="222">
        <v>63</v>
      </c>
      <c r="B65" s="224">
        <f>Tabla4[[#This Row],[DNI/NIE Participante / Menor de edad]]</f>
        <v>0</v>
      </c>
      <c r="C65" s="254">
        <f>Tabla4[[#This Row],[Nombre Participante]]</f>
        <v>0</v>
      </c>
      <c r="D65" s="254">
        <f>Tabla4[[#This Row],[Primer Apellido Participante]]</f>
        <v>0</v>
      </c>
      <c r="E65" s="254">
        <f>Tabla4[[#This Row],[Segundo Apellido Participante]]</f>
        <v>0</v>
      </c>
      <c r="F65" s="225">
        <f>Tabla4[[#This Row],[Fecha de Nacimiento Participante]]</f>
        <v>0</v>
      </c>
      <c r="G65" s="264">
        <f>Tabla4[[#This Row],[Sexo Participante]]</f>
        <v>0</v>
      </c>
      <c r="H65" s="264">
        <f>Tabla4[[#This Row],[Cód. Provincia Participante]]</f>
        <v>0</v>
      </c>
      <c r="I65" s="264">
        <f>Tabla4[[#This Row],[Cód. Localidad Participante]]</f>
        <v>0</v>
      </c>
      <c r="J65" s="264">
        <f>Tabla4[[#This Row],[Código Postal Participante]]</f>
        <v>0</v>
      </c>
      <c r="K65" s="265">
        <f>Tabla4[[#This Row],[Dirección Participante]]</f>
        <v>0</v>
      </c>
      <c r="L65" s="264">
        <f>Tabla4[[#This Row],[Teléfono Fijo Participante]]</f>
        <v>0</v>
      </c>
      <c r="M65" s="264">
        <f>Tabla4[[#This Row],[Teléfono Móvil Participante]]</f>
        <v>0</v>
      </c>
      <c r="N65" s="266">
        <f>Tabla4[[#This Row],[E-mail Participante]]</f>
        <v>0</v>
      </c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42"/>
    </row>
    <row r="66" spans="1:34" x14ac:dyDescent="0.55000000000000004">
      <c r="A66" s="222">
        <v>64</v>
      </c>
      <c r="B66" s="213">
        <f>Tabla4[[#This Row],[DNI/NIE Participante / Menor de edad]]</f>
        <v>0</v>
      </c>
      <c r="C66" s="252">
        <f>Tabla4[[#This Row],[Nombre Participante]]</f>
        <v>0</v>
      </c>
      <c r="D66" s="252">
        <f>Tabla4[[#This Row],[Primer Apellido Participante]]</f>
        <v>0</v>
      </c>
      <c r="E66" s="252">
        <f>Tabla4[[#This Row],[Segundo Apellido Participante]]</f>
        <v>0</v>
      </c>
      <c r="F66" s="215">
        <f>Tabla4[[#This Row],[Fecha de Nacimiento Participante]]</f>
        <v>0</v>
      </c>
      <c r="G66" s="257">
        <f>Tabla4[[#This Row],[Sexo Participante]]</f>
        <v>0</v>
      </c>
      <c r="H66" s="258">
        <f>Tabla4[[#This Row],[Cód. Provincia Participante]]</f>
        <v>0</v>
      </c>
      <c r="I66" s="258">
        <f>Tabla4[[#This Row],[Cód. Localidad Participante]]</f>
        <v>0</v>
      </c>
      <c r="J66" s="259">
        <f>Tabla4[[#This Row],[Código Postal Participante]]</f>
        <v>0</v>
      </c>
      <c r="K66" s="260">
        <f>Tabla4[[#This Row],[Dirección Participante]]</f>
        <v>0</v>
      </c>
      <c r="L66" s="261">
        <f>Tabla4[[#This Row],[Teléfono Fijo Participante]]</f>
        <v>0</v>
      </c>
      <c r="M66" s="261">
        <f>Tabla4[[#This Row],[Teléfono Móvil Participante]]</f>
        <v>0</v>
      </c>
      <c r="N66" s="263">
        <f>Tabla4[[#This Row],[E-mail Participante]]</f>
        <v>0</v>
      </c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42"/>
    </row>
    <row r="67" spans="1:34" x14ac:dyDescent="0.55000000000000004">
      <c r="A67" s="222">
        <v>65</v>
      </c>
      <c r="B67" s="224">
        <f>Tabla4[[#This Row],[DNI/NIE Participante / Menor de edad]]</f>
        <v>0</v>
      </c>
      <c r="C67" s="254">
        <f>Tabla4[[#This Row],[Nombre Participante]]</f>
        <v>0</v>
      </c>
      <c r="D67" s="254">
        <f>Tabla4[[#This Row],[Primer Apellido Participante]]</f>
        <v>0</v>
      </c>
      <c r="E67" s="254">
        <f>Tabla4[[#This Row],[Segundo Apellido Participante]]</f>
        <v>0</v>
      </c>
      <c r="F67" s="225">
        <f>Tabla4[[#This Row],[Fecha de Nacimiento Participante]]</f>
        <v>0</v>
      </c>
      <c r="G67" s="264">
        <f>Tabla4[[#This Row],[Sexo Participante]]</f>
        <v>0</v>
      </c>
      <c r="H67" s="264">
        <f>Tabla4[[#This Row],[Cód. Provincia Participante]]</f>
        <v>0</v>
      </c>
      <c r="I67" s="264">
        <f>Tabla4[[#This Row],[Cód. Localidad Participante]]</f>
        <v>0</v>
      </c>
      <c r="J67" s="264">
        <f>Tabla4[[#This Row],[Código Postal Participante]]</f>
        <v>0</v>
      </c>
      <c r="K67" s="265">
        <f>Tabla4[[#This Row],[Dirección Participante]]</f>
        <v>0</v>
      </c>
      <c r="L67" s="264">
        <f>Tabla4[[#This Row],[Teléfono Fijo Participante]]</f>
        <v>0</v>
      </c>
      <c r="M67" s="264">
        <f>Tabla4[[#This Row],[Teléfono Móvil Participante]]</f>
        <v>0</v>
      </c>
      <c r="N67" s="266">
        <f>Tabla4[[#This Row],[E-mail Participante]]</f>
        <v>0</v>
      </c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42"/>
    </row>
    <row r="68" spans="1:34" x14ac:dyDescent="0.55000000000000004">
      <c r="A68" s="222">
        <v>66</v>
      </c>
      <c r="B68" s="213">
        <f>Tabla4[[#This Row],[DNI/NIE Participante / Menor de edad]]</f>
        <v>0</v>
      </c>
      <c r="C68" s="252">
        <f>Tabla4[[#This Row],[Nombre Participante]]</f>
        <v>0</v>
      </c>
      <c r="D68" s="252">
        <f>Tabla4[[#This Row],[Primer Apellido Participante]]</f>
        <v>0</v>
      </c>
      <c r="E68" s="252">
        <f>Tabla4[[#This Row],[Segundo Apellido Participante]]</f>
        <v>0</v>
      </c>
      <c r="F68" s="215">
        <f>Tabla4[[#This Row],[Fecha de Nacimiento Participante]]</f>
        <v>0</v>
      </c>
      <c r="G68" s="257">
        <f>Tabla4[[#This Row],[Sexo Participante]]</f>
        <v>0</v>
      </c>
      <c r="H68" s="258">
        <f>Tabla4[[#This Row],[Cód. Provincia Participante]]</f>
        <v>0</v>
      </c>
      <c r="I68" s="258">
        <f>Tabla4[[#This Row],[Cód. Localidad Participante]]</f>
        <v>0</v>
      </c>
      <c r="J68" s="259">
        <f>Tabla4[[#This Row],[Código Postal Participante]]</f>
        <v>0</v>
      </c>
      <c r="K68" s="260">
        <f>Tabla4[[#This Row],[Dirección Participante]]</f>
        <v>0</v>
      </c>
      <c r="L68" s="261">
        <f>Tabla4[[#This Row],[Teléfono Fijo Participante]]</f>
        <v>0</v>
      </c>
      <c r="M68" s="261">
        <f>Tabla4[[#This Row],[Teléfono Móvil Participante]]</f>
        <v>0</v>
      </c>
      <c r="N68" s="263">
        <f>Tabla4[[#This Row],[E-mail Participante]]</f>
        <v>0</v>
      </c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42"/>
    </row>
    <row r="69" spans="1:34" x14ac:dyDescent="0.55000000000000004">
      <c r="A69" s="222">
        <v>67</v>
      </c>
      <c r="B69" s="224">
        <f>Tabla4[[#This Row],[DNI/NIE Participante / Menor de edad]]</f>
        <v>0</v>
      </c>
      <c r="C69" s="254">
        <f>Tabla4[[#This Row],[Nombre Participante]]</f>
        <v>0</v>
      </c>
      <c r="D69" s="254">
        <f>Tabla4[[#This Row],[Primer Apellido Participante]]</f>
        <v>0</v>
      </c>
      <c r="E69" s="254">
        <f>Tabla4[[#This Row],[Segundo Apellido Participante]]</f>
        <v>0</v>
      </c>
      <c r="F69" s="225">
        <f>Tabla4[[#This Row],[Fecha de Nacimiento Participante]]</f>
        <v>0</v>
      </c>
      <c r="G69" s="264">
        <f>Tabla4[[#This Row],[Sexo Participante]]</f>
        <v>0</v>
      </c>
      <c r="H69" s="264">
        <f>Tabla4[[#This Row],[Cód. Provincia Participante]]</f>
        <v>0</v>
      </c>
      <c r="I69" s="264">
        <f>Tabla4[[#This Row],[Cód. Localidad Participante]]</f>
        <v>0</v>
      </c>
      <c r="J69" s="264">
        <f>Tabla4[[#This Row],[Código Postal Participante]]</f>
        <v>0</v>
      </c>
      <c r="K69" s="265">
        <f>Tabla4[[#This Row],[Dirección Participante]]</f>
        <v>0</v>
      </c>
      <c r="L69" s="264">
        <f>Tabla4[[#This Row],[Teléfono Fijo Participante]]</f>
        <v>0</v>
      </c>
      <c r="M69" s="264">
        <f>Tabla4[[#This Row],[Teléfono Móvil Participante]]</f>
        <v>0</v>
      </c>
      <c r="N69" s="266">
        <f>Tabla4[[#This Row],[E-mail Participante]]</f>
        <v>0</v>
      </c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42"/>
    </row>
    <row r="70" spans="1:34" x14ac:dyDescent="0.55000000000000004">
      <c r="A70" s="222">
        <v>68</v>
      </c>
      <c r="B70" s="213">
        <f>Tabla4[[#This Row],[DNI/NIE Participante / Menor de edad]]</f>
        <v>0</v>
      </c>
      <c r="C70" s="252">
        <f>Tabla4[[#This Row],[Nombre Participante]]</f>
        <v>0</v>
      </c>
      <c r="D70" s="252">
        <f>Tabla4[[#This Row],[Primer Apellido Participante]]</f>
        <v>0</v>
      </c>
      <c r="E70" s="252">
        <f>Tabla4[[#This Row],[Segundo Apellido Participante]]</f>
        <v>0</v>
      </c>
      <c r="F70" s="215">
        <f>Tabla4[[#This Row],[Fecha de Nacimiento Participante]]</f>
        <v>0</v>
      </c>
      <c r="G70" s="257">
        <f>Tabla4[[#This Row],[Sexo Participante]]</f>
        <v>0</v>
      </c>
      <c r="H70" s="258">
        <f>Tabla4[[#This Row],[Cód. Provincia Participante]]</f>
        <v>0</v>
      </c>
      <c r="I70" s="258">
        <f>Tabla4[[#This Row],[Cód. Localidad Participante]]</f>
        <v>0</v>
      </c>
      <c r="J70" s="259">
        <f>Tabla4[[#This Row],[Código Postal Participante]]</f>
        <v>0</v>
      </c>
      <c r="K70" s="260">
        <f>Tabla4[[#This Row],[Dirección Participante]]</f>
        <v>0</v>
      </c>
      <c r="L70" s="261">
        <f>Tabla4[[#This Row],[Teléfono Fijo Participante]]</f>
        <v>0</v>
      </c>
      <c r="M70" s="261">
        <f>Tabla4[[#This Row],[Teléfono Móvil Participante]]</f>
        <v>0</v>
      </c>
      <c r="N70" s="263">
        <f>Tabla4[[#This Row],[E-mail Participante]]</f>
        <v>0</v>
      </c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42"/>
    </row>
    <row r="71" spans="1:34" x14ac:dyDescent="0.55000000000000004">
      <c r="A71" s="222">
        <v>69</v>
      </c>
      <c r="B71" s="224">
        <f>Tabla4[[#This Row],[DNI/NIE Participante / Menor de edad]]</f>
        <v>0</v>
      </c>
      <c r="C71" s="254">
        <f>Tabla4[[#This Row],[Nombre Participante]]</f>
        <v>0</v>
      </c>
      <c r="D71" s="254">
        <f>Tabla4[[#This Row],[Primer Apellido Participante]]</f>
        <v>0</v>
      </c>
      <c r="E71" s="254">
        <f>Tabla4[[#This Row],[Segundo Apellido Participante]]</f>
        <v>0</v>
      </c>
      <c r="F71" s="225">
        <f>Tabla4[[#This Row],[Fecha de Nacimiento Participante]]</f>
        <v>0</v>
      </c>
      <c r="G71" s="264">
        <f>Tabla4[[#This Row],[Sexo Participante]]</f>
        <v>0</v>
      </c>
      <c r="H71" s="264">
        <f>Tabla4[[#This Row],[Cód. Provincia Participante]]</f>
        <v>0</v>
      </c>
      <c r="I71" s="264">
        <f>Tabla4[[#This Row],[Cód. Localidad Participante]]</f>
        <v>0</v>
      </c>
      <c r="J71" s="264">
        <f>Tabla4[[#This Row],[Código Postal Participante]]</f>
        <v>0</v>
      </c>
      <c r="K71" s="265">
        <f>Tabla4[[#This Row],[Dirección Participante]]</f>
        <v>0</v>
      </c>
      <c r="L71" s="264">
        <f>Tabla4[[#This Row],[Teléfono Fijo Participante]]</f>
        <v>0</v>
      </c>
      <c r="M71" s="264">
        <f>Tabla4[[#This Row],[Teléfono Móvil Participante]]</f>
        <v>0</v>
      </c>
      <c r="N71" s="266">
        <f>Tabla4[[#This Row],[E-mail Participante]]</f>
        <v>0</v>
      </c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42"/>
    </row>
    <row r="72" spans="1:34" x14ac:dyDescent="0.55000000000000004">
      <c r="A72" s="222">
        <v>70</v>
      </c>
      <c r="B72" s="213">
        <f>Tabla4[[#This Row],[DNI/NIE Participante / Menor de edad]]</f>
        <v>0</v>
      </c>
      <c r="C72" s="252">
        <f>Tabla4[[#This Row],[Nombre Participante]]</f>
        <v>0</v>
      </c>
      <c r="D72" s="252">
        <f>Tabla4[[#This Row],[Primer Apellido Participante]]</f>
        <v>0</v>
      </c>
      <c r="E72" s="252">
        <f>Tabla4[[#This Row],[Segundo Apellido Participante]]</f>
        <v>0</v>
      </c>
      <c r="F72" s="215">
        <f>Tabla4[[#This Row],[Fecha de Nacimiento Participante]]</f>
        <v>0</v>
      </c>
      <c r="G72" s="257">
        <f>Tabla4[[#This Row],[Sexo Participante]]</f>
        <v>0</v>
      </c>
      <c r="H72" s="258">
        <f>Tabla4[[#This Row],[Cód. Provincia Participante]]</f>
        <v>0</v>
      </c>
      <c r="I72" s="258">
        <f>Tabla4[[#This Row],[Cód. Localidad Participante]]</f>
        <v>0</v>
      </c>
      <c r="J72" s="259">
        <f>Tabla4[[#This Row],[Código Postal Participante]]</f>
        <v>0</v>
      </c>
      <c r="K72" s="260">
        <f>Tabla4[[#This Row],[Dirección Participante]]</f>
        <v>0</v>
      </c>
      <c r="L72" s="261">
        <f>Tabla4[[#This Row],[Teléfono Fijo Participante]]</f>
        <v>0</v>
      </c>
      <c r="M72" s="261">
        <f>Tabla4[[#This Row],[Teléfono Móvil Participante]]</f>
        <v>0</v>
      </c>
      <c r="N72" s="263">
        <f>Tabla4[[#This Row],[E-mail Participante]]</f>
        <v>0</v>
      </c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42"/>
    </row>
    <row r="73" spans="1:34" x14ac:dyDescent="0.55000000000000004">
      <c r="A73" s="222">
        <v>71</v>
      </c>
      <c r="B73" s="224">
        <f>Tabla4[[#This Row],[DNI/NIE Participante / Menor de edad]]</f>
        <v>0</v>
      </c>
      <c r="C73" s="254">
        <f>Tabla4[[#This Row],[Nombre Participante]]</f>
        <v>0</v>
      </c>
      <c r="D73" s="254">
        <f>Tabla4[[#This Row],[Primer Apellido Participante]]</f>
        <v>0</v>
      </c>
      <c r="E73" s="254">
        <f>Tabla4[[#This Row],[Segundo Apellido Participante]]</f>
        <v>0</v>
      </c>
      <c r="F73" s="225">
        <f>Tabla4[[#This Row],[Fecha de Nacimiento Participante]]</f>
        <v>0</v>
      </c>
      <c r="G73" s="264">
        <f>Tabla4[[#This Row],[Sexo Participante]]</f>
        <v>0</v>
      </c>
      <c r="H73" s="264">
        <f>Tabla4[[#This Row],[Cód. Provincia Participante]]</f>
        <v>0</v>
      </c>
      <c r="I73" s="264">
        <f>Tabla4[[#This Row],[Cód. Localidad Participante]]</f>
        <v>0</v>
      </c>
      <c r="J73" s="264">
        <f>Tabla4[[#This Row],[Código Postal Participante]]</f>
        <v>0</v>
      </c>
      <c r="K73" s="265">
        <f>Tabla4[[#This Row],[Dirección Participante]]</f>
        <v>0</v>
      </c>
      <c r="L73" s="264">
        <f>Tabla4[[#This Row],[Teléfono Fijo Participante]]</f>
        <v>0</v>
      </c>
      <c r="M73" s="264">
        <f>Tabla4[[#This Row],[Teléfono Móvil Participante]]</f>
        <v>0</v>
      </c>
      <c r="N73" s="266">
        <f>Tabla4[[#This Row],[E-mail Participante]]</f>
        <v>0</v>
      </c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42"/>
    </row>
    <row r="74" spans="1:34" x14ac:dyDescent="0.55000000000000004">
      <c r="A74" s="222">
        <v>72</v>
      </c>
      <c r="B74" s="213">
        <f>Tabla4[[#This Row],[DNI/NIE Participante / Menor de edad]]</f>
        <v>0</v>
      </c>
      <c r="C74" s="252">
        <f>Tabla4[[#This Row],[Nombre Participante]]</f>
        <v>0</v>
      </c>
      <c r="D74" s="252">
        <f>Tabla4[[#This Row],[Primer Apellido Participante]]</f>
        <v>0</v>
      </c>
      <c r="E74" s="252">
        <f>Tabla4[[#This Row],[Segundo Apellido Participante]]</f>
        <v>0</v>
      </c>
      <c r="F74" s="215">
        <f>Tabla4[[#This Row],[Fecha de Nacimiento Participante]]</f>
        <v>0</v>
      </c>
      <c r="G74" s="257">
        <f>Tabla4[[#This Row],[Sexo Participante]]</f>
        <v>0</v>
      </c>
      <c r="H74" s="258">
        <f>Tabla4[[#This Row],[Cód. Provincia Participante]]</f>
        <v>0</v>
      </c>
      <c r="I74" s="258">
        <f>Tabla4[[#This Row],[Cód. Localidad Participante]]</f>
        <v>0</v>
      </c>
      <c r="J74" s="259">
        <f>Tabla4[[#This Row],[Código Postal Participante]]</f>
        <v>0</v>
      </c>
      <c r="K74" s="260">
        <f>Tabla4[[#This Row],[Dirección Participante]]</f>
        <v>0</v>
      </c>
      <c r="L74" s="261">
        <f>Tabla4[[#This Row],[Teléfono Fijo Participante]]</f>
        <v>0</v>
      </c>
      <c r="M74" s="261">
        <f>Tabla4[[#This Row],[Teléfono Móvil Participante]]</f>
        <v>0</v>
      </c>
      <c r="N74" s="263">
        <f>Tabla4[[#This Row],[E-mail Participante]]</f>
        <v>0</v>
      </c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42"/>
    </row>
    <row r="75" spans="1:34" x14ac:dyDescent="0.55000000000000004">
      <c r="A75" s="222">
        <v>73</v>
      </c>
      <c r="B75" s="224">
        <f>Tabla4[[#This Row],[DNI/NIE Participante / Menor de edad]]</f>
        <v>0</v>
      </c>
      <c r="C75" s="254">
        <f>Tabla4[[#This Row],[Nombre Participante]]</f>
        <v>0</v>
      </c>
      <c r="D75" s="254">
        <f>Tabla4[[#This Row],[Primer Apellido Participante]]</f>
        <v>0</v>
      </c>
      <c r="E75" s="254">
        <f>Tabla4[[#This Row],[Segundo Apellido Participante]]</f>
        <v>0</v>
      </c>
      <c r="F75" s="225">
        <f>Tabla4[[#This Row],[Fecha de Nacimiento Participante]]</f>
        <v>0</v>
      </c>
      <c r="G75" s="264">
        <f>Tabla4[[#This Row],[Sexo Participante]]</f>
        <v>0</v>
      </c>
      <c r="H75" s="264">
        <f>Tabla4[[#This Row],[Cód. Provincia Participante]]</f>
        <v>0</v>
      </c>
      <c r="I75" s="264">
        <f>Tabla4[[#This Row],[Cód. Localidad Participante]]</f>
        <v>0</v>
      </c>
      <c r="J75" s="264">
        <f>Tabla4[[#This Row],[Código Postal Participante]]</f>
        <v>0</v>
      </c>
      <c r="K75" s="265">
        <f>Tabla4[[#This Row],[Dirección Participante]]</f>
        <v>0</v>
      </c>
      <c r="L75" s="264">
        <f>Tabla4[[#This Row],[Teléfono Fijo Participante]]</f>
        <v>0</v>
      </c>
      <c r="M75" s="264">
        <f>Tabla4[[#This Row],[Teléfono Móvil Participante]]</f>
        <v>0</v>
      </c>
      <c r="N75" s="266">
        <f>Tabla4[[#This Row],[E-mail Participante]]</f>
        <v>0</v>
      </c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42"/>
    </row>
    <row r="76" spans="1:34" x14ac:dyDescent="0.55000000000000004">
      <c r="A76" s="222">
        <v>74</v>
      </c>
      <c r="B76" s="213">
        <f>Tabla4[[#This Row],[DNI/NIE Participante / Menor de edad]]</f>
        <v>0</v>
      </c>
      <c r="C76" s="252">
        <f>Tabla4[[#This Row],[Nombre Participante]]</f>
        <v>0</v>
      </c>
      <c r="D76" s="252">
        <f>Tabla4[[#This Row],[Primer Apellido Participante]]</f>
        <v>0</v>
      </c>
      <c r="E76" s="252">
        <f>Tabla4[[#This Row],[Segundo Apellido Participante]]</f>
        <v>0</v>
      </c>
      <c r="F76" s="215">
        <f>Tabla4[[#This Row],[Fecha de Nacimiento Participante]]</f>
        <v>0</v>
      </c>
      <c r="G76" s="257">
        <f>Tabla4[[#This Row],[Sexo Participante]]</f>
        <v>0</v>
      </c>
      <c r="H76" s="258">
        <f>Tabla4[[#This Row],[Cód. Provincia Participante]]</f>
        <v>0</v>
      </c>
      <c r="I76" s="258">
        <f>Tabla4[[#This Row],[Cód. Localidad Participante]]</f>
        <v>0</v>
      </c>
      <c r="J76" s="259">
        <f>Tabla4[[#This Row],[Código Postal Participante]]</f>
        <v>0</v>
      </c>
      <c r="K76" s="260">
        <f>Tabla4[[#This Row],[Dirección Participante]]</f>
        <v>0</v>
      </c>
      <c r="L76" s="261">
        <f>Tabla4[[#This Row],[Teléfono Fijo Participante]]</f>
        <v>0</v>
      </c>
      <c r="M76" s="261">
        <f>Tabla4[[#This Row],[Teléfono Móvil Participante]]</f>
        <v>0</v>
      </c>
      <c r="N76" s="263">
        <f>Tabla4[[#This Row],[E-mail Participante]]</f>
        <v>0</v>
      </c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42"/>
    </row>
    <row r="77" spans="1:34" x14ac:dyDescent="0.55000000000000004">
      <c r="A77" s="222">
        <v>75</v>
      </c>
      <c r="B77" s="224">
        <f>Tabla4[[#This Row],[DNI/NIE Participante / Menor de edad]]</f>
        <v>0</v>
      </c>
      <c r="C77" s="254">
        <f>Tabla4[[#This Row],[Nombre Participante]]</f>
        <v>0</v>
      </c>
      <c r="D77" s="254">
        <f>Tabla4[[#This Row],[Primer Apellido Participante]]</f>
        <v>0</v>
      </c>
      <c r="E77" s="254">
        <f>Tabla4[[#This Row],[Segundo Apellido Participante]]</f>
        <v>0</v>
      </c>
      <c r="F77" s="225">
        <f>Tabla4[[#This Row],[Fecha de Nacimiento Participante]]</f>
        <v>0</v>
      </c>
      <c r="G77" s="264">
        <f>Tabla4[[#This Row],[Sexo Participante]]</f>
        <v>0</v>
      </c>
      <c r="H77" s="264">
        <f>Tabla4[[#This Row],[Cód. Provincia Participante]]</f>
        <v>0</v>
      </c>
      <c r="I77" s="264">
        <f>Tabla4[[#This Row],[Cód. Localidad Participante]]</f>
        <v>0</v>
      </c>
      <c r="J77" s="264">
        <f>Tabla4[[#This Row],[Código Postal Participante]]</f>
        <v>0</v>
      </c>
      <c r="K77" s="265">
        <f>Tabla4[[#This Row],[Dirección Participante]]</f>
        <v>0</v>
      </c>
      <c r="L77" s="264">
        <f>Tabla4[[#This Row],[Teléfono Fijo Participante]]</f>
        <v>0</v>
      </c>
      <c r="M77" s="264">
        <f>Tabla4[[#This Row],[Teléfono Móvil Participante]]</f>
        <v>0</v>
      </c>
      <c r="N77" s="266">
        <f>Tabla4[[#This Row],[E-mail Participante]]</f>
        <v>0</v>
      </c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42"/>
    </row>
    <row r="78" spans="1:34" x14ac:dyDescent="0.55000000000000004">
      <c r="A78" s="222">
        <v>76</v>
      </c>
      <c r="B78" s="213">
        <f>Tabla4[[#This Row],[DNI/NIE Participante / Menor de edad]]</f>
        <v>0</v>
      </c>
      <c r="C78" s="252">
        <f>Tabla4[[#This Row],[Nombre Participante]]</f>
        <v>0</v>
      </c>
      <c r="D78" s="252">
        <f>Tabla4[[#This Row],[Primer Apellido Participante]]</f>
        <v>0</v>
      </c>
      <c r="E78" s="252">
        <f>Tabla4[[#This Row],[Segundo Apellido Participante]]</f>
        <v>0</v>
      </c>
      <c r="F78" s="215">
        <f>Tabla4[[#This Row],[Fecha de Nacimiento Participante]]</f>
        <v>0</v>
      </c>
      <c r="G78" s="257">
        <f>Tabla4[[#This Row],[Sexo Participante]]</f>
        <v>0</v>
      </c>
      <c r="H78" s="258">
        <f>Tabla4[[#This Row],[Cód. Provincia Participante]]</f>
        <v>0</v>
      </c>
      <c r="I78" s="258">
        <f>Tabla4[[#This Row],[Cód. Localidad Participante]]</f>
        <v>0</v>
      </c>
      <c r="J78" s="259">
        <f>Tabla4[[#This Row],[Código Postal Participante]]</f>
        <v>0</v>
      </c>
      <c r="K78" s="260">
        <f>Tabla4[[#This Row],[Dirección Participante]]</f>
        <v>0</v>
      </c>
      <c r="L78" s="261">
        <f>Tabla4[[#This Row],[Teléfono Fijo Participante]]</f>
        <v>0</v>
      </c>
      <c r="M78" s="261">
        <f>Tabla4[[#This Row],[Teléfono Móvil Participante]]</f>
        <v>0</v>
      </c>
      <c r="N78" s="263">
        <f>Tabla4[[#This Row],[E-mail Participante]]</f>
        <v>0</v>
      </c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42"/>
    </row>
    <row r="79" spans="1:34" x14ac:dyDescent="0.55000000000000004">
      <c r="A79" s="222">
        <v>77</v>
      </c>
      <c r="B79" s="224">
        <f>Tabla4[[#This Row],[DNI/NIE Participante / Menor de edad]]</f>
        <v>0</v>
      </c>
      <c r="C79" s="254">
        <f>Tabla4[[#This Row],[Nombre Participante]]</f>
        <v>0</v>
      </c>
      <c r="D79" s="254">
        <f>Tabla4[[#This Row],[Primer Apellido Participante]]</f>
        <v>0</v>
      </c>
      <c r="E79" s="254">
        <f>Tabla4[[#This Row],[Segundo Apellido Participante]]</f>
        <v>0</v>
      </c>
      <c r="F79" s="225">
        <f>Tabla4[[#This Row],[Fecha de Nacimiento Participante]]</f>
        <v>0</v>
      </c>
      <c r="G79" s="264">
        <f>Tabla4[[#This Row],[Sexo Participante]]</f>
        <v>0</v>
      </c>
      <c r="H79" s="264">
        <f>Tabla4[[#This Row],[Cód. Provincia Participante]]</f>
        <v>0</v>
      </c>
      <c r="I79" s="264">
        <f>Tabla4[[#This Row],[Cód. Localidad Participante]]</f>
        <v>0</v>
      </c>
      <c r="J79" s="264">
        <f>Tabla4[[#This Row],[Código Postal Participante]]</f>
        <v>0</v>
      </c>
      <c r="K79" s="265">
        <f>Tabla4[[#This Row],[Dirección Participante]]</f>
        <v>0</v>
      </c>
      <c r="L79" s="264">
        <f>Tabla4[[#This Row],[Teléfono Fijo Participante]]</f>
        <v>0</v>
      </c>
      <c r="M79" s="264">
        <f>Tabla4[[#This Row],[Teléfono Móvil Participante]]</f>
        <v>0</v>
      </c>
      <c r="N79" s="266">
        <f>Tabla4[[#This Row],[E-mail Participante]]</f>
        <v>0</v>
      </c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42"/>
    </row>
    <row r="80" spans="1:34" x14ac:dyDescent="0.55000000000000004">
      <c r="A80" s="222">
        <v>78</v>
      </c>
      <c r="B80" s="213">
        <f>Tabla4[[#This Row],[DNI/NIE Participante / Menor de edad]]</f>
        <v>0</v>
      </c>
      <c r="C80" s="252">
        <f>Tabla4[[#This Row],[Nombre Participante]]</f>
        <v>0</v>
      </c>
      <c r="D80" s="252">
        <f>Tabla4[[#This Row],[Primer Apellido Participante]]</f>
        <v>0</v>
      </c>
      <c r="E80" s="252">
        <f>Tabla4[[#This Row],[Segundo Apellido Participante]]</f>
        <v>0</v>
      </c>
      <c r="F80" s="215">
        <f>Tabla4[[#This Row],[Fecha de Nacimiento Participante]]</f>
        <v>0</v>
      </c>
      <c r="G80" s="257">
        <f>Tabla4[[#This Row],[Sexo Participante]]</f>
        <v>0</v>
      </c>
      <c r="H80" s="258">
        <f>Tabla4[[#This Row],[Cód. Provincia Participante]]</f>
        <v>0</v>
      </c>
      <c r="I80" s="258">
        <f>Tabla4[[#This Row],[Cód. Localidad Participante]]</f>
        <v>0</v>
      </c>
      <c r="J80" s="259">
        <f>Tabla4[[#This Row],[Código Postal Participante]]</f>
        <v>0</v>
      </c>
      <c r="K80" s="260">
        <f>Tabla4[[#This Row],[Dirección Participante]]</f>
        <v>0</v>
      </c>
      <c r="L80" s="261">
        <f>Tabla4[[#This Row],[Teléfono Fijo Participante]]</f>
        <v>0</v>
      </c>
      <c r="M80" s="261">
        <f>Tabla4[[#This Row],[Teléfono Móvil Participante]]</f>
        <v>0</v>
      </c>
      <c r="N80" s="263">
        <f>Tabla4[[#This Row],[E-mail Participante]]</f>
        <v>0</v>
      </c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42"/>
    </row>
    <row r="81" spans="1:34" x14ac:dyDescent="0.55000000000000004">
      <c r="A81" s="222">
        <v>79</v>
      </c>
      <c r="B81" s="224">
        <f>Tabla4[[#This Row],[DNI/NIE Participante / Menor de edad]]</f>
        <v>0</v>
      </c>
      <c r="C81" s="254">
        <f>Tabla4[[#This Row],[Nombre Participante]]</f>
        <v>0</v>
      </c>
      <c r="D81" s="254">
        <f>Tabla4[[#This Row],[Primer Apellido Participante]]</f>
        <v>0</v>
      </c>
      <c r="E81" s="254">
        <f>Tabla4[[#This Row],[Segundo Apellido Participante]]</f>
        <v>0</v>
      </c>
      <c r="F81" s="225">
        <f>Tabla4[[#This Row],[Fecha de Nacimiento Participante]]</f>
        <v>0</v>
      </c>
      <c r="G81" s="264">
        <f>Tabla4[[#This Row],[Sexo Participante]]</f>
        <v>0</v>
      </c>
      <c r="H81" s="264">
        <f>Tabla4[[#This Row],[Cód. Provincia Participante]]</f>
        <v>0</v>
      </c>
      <c r="I81" s="264">
        <f>Tabla4[[#This Row],[Cód. Localidad Participante]]</f>
        <v>0</v>
      </c>
      <c r="J81" s="264">
        <f>Tabla4[[#This Row],[Código Postal Participante]]</f>
        <v>0</v>
      </c>
      <c r="K81" s="265">
        <f>Tabla4[[#This Row],[Dirección Participante]]</f>
        <v>0</v>
      </c>
      <c r="L81" s="264">
        <f>Tabla4[[#This Row],[Teléfono Fijo Participante]]</f>
        <v>0</v>
      </c>
      <c r="M81" s="264">
        <f>Tabla4[[#This Row],[Teléfono Móvil Participante]]</f>
        <v>0</v>
      </c>
      <c r="N81" s="266">
        <f>Tabla4[[#This Row],[E-mail Participante]]</f>
        <v>0</v>
      </c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42"/>
    </row>
    <row r="82" spans="1:34" x14ac:dyDescent="0.55000000000000004">
      <c r="A82" s="222">
        <v>80</v>
      </c>
      <c r="B82" s="213">
        <f>Tabla4[[#This Row],[DNI/NIE Participante / Menor de edad]]</f>
        <v>0</v>
      </c>
      <c r="C82" s="252">
        <f>Tabla4[[#This Row],[Nombre Participante]]</f>
        <v>0</v>
      </c>
      <c r="D82" s="252">
        <f>Tabla4[[#This Row],[Primer Apellido Participante]]</f>
        <v>0</v>
      </c>
      <c r="E82" s="252">
        <f>Tabla4[[#This Row],[Segundo Apellido Participante]]</f>
        <v>0</v>
      </c>
      <c r="F82" s="215">
        <f>Tabla4[[#This Row],[Fecha de Nacimiento Participante]]</f>
        <v>0</v>
      </c>
      <c r="G82" s="257">
        <f>Tabla4[[#This Row],[Sexo Participante]]</f>
        <v>0</v>
      </c>
      <c r="H82" s="258">
        <f>Tabla4[[#This Row],[Cód. Provincia Participante]]</f>
        <v>0</v>
      </c>
      <c r="I82" s="258">
        <f>Tabla4[[#This Row],[Cód. Localidad Participante]]</f>
        <v>0</v>
      </c>
      <c r="J82" s="259">
        <f>Tabla4[[#This Row],[Código Postal Participante]]</f>
        <v>0</v>
      </c>
      <c r="K82" s="260">
        <f>Tabla4[[#This Row],[Dirección Participante]]</f>
        <v>0</v>
      </c>
      <c r="L82" s="261">
        <f>Tabla4[[#This Row],[Teléfono Fijo Participante]]</f>
        <v>0</v>
      </c>
      <c r="M82" s="261">
        <f>Tabla4[[#This Row],[Teléfono Móvil Participante]]</f>
        <v>0</v>
      </c>
      <c r="N82" s="263">
        <f>Tabla4[[#This Row],[E-mail Participante]]</f>
        <v>0</v>
      </c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42"/>
    </row>
    <row r="83" spans="1:34" x14ac:dyDescent="0.55000000000000004">
      <c r="A83" s="222">
        <v>81</v>
      </c>
      <c r="B83" s="224">
        <f>Tabla4[[#This Row],[DNI/NIE Participante / Menor de edad]]</f>
        <v>0</v>
      </c>
      <c r="C83" s="254">
        <f>Tabla4[[#This Row],[Nombre Participante]]</f>
        <v>0</v>
      </c>
      <c r="D83" s="254">
        <f>Tabla4[[#This Row],[Primer Apellido Participante]]</f>
        <v>0</v>
      </c>
      <c r="E83" s="254">
        <f>Tabla4[[#This Row],[Segundo Apellido Participante]]</f>
        <v>0</v>
      </c>
      <c r="F83" s="225">
        <f>Tabla4[[#This Row],[Fecha de Nacimiento Participante]]</f>
        <v>0</v>
      </c>
      <c r="G83" s="264">
        <f>Tabla4[[#This Row],[Sexo Participante]]</f>
        <v>0</v>
      </c>
      <c r="H83" s="264">
        <f>Tabla4[[#This Row],[Cód. Provincia Participante]]</f>
        <v>0</v>
      </c>
      <c r="I83" s="264">
        <f>Tabla4[[#This Row],[Cód. Localidad Participante]]</f>
        <v>0</v>
      </c>
      <c r="J83" s="264">
        <f>Tabla4[[#This Row],[Código Postal Participante]]</f>
        <v>0</v>
      </c>
      <c r="K83" s="265">
        <f>Tabla4[[#This Row],[Dirección Participante]]</f>
        <v>0</v>
      </c>
      <c r="L83" s="264">
        <f>Tabla4[[#This Row],[Teléfono Fijo Participante]]</f>
        <v>0</v>
      </c>
      <c r="M83" s="264">
        <f>Tabla4[[#This Row],[Teléfono Móvil Participante]]</f>
        <v>0</v>
      </c>
      <c r="N83" s="266">
        <f>Tabla4[[#This Row],[E-mail Participante]]</f>
        <v>0</v>
      </c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42"/>
    </row>
    <row r="84" spans="1:34" x14ac:dyDescent="0.55000000000000004">
      <c r="A84" s="222">
        <v>82</v>
      </c>
      <c r="B84" s="213">
        <f>Tabla4[[#This Row],[DNI/NIE Participante / Menor de edad]]</f>
        <v>0</v>
      </c>
      <c r="C84" s="252">
        <f>Tabla4[[#This Row],[Nombre Participante]]</f>
        <v>0</v>
      </c>
      <c r="D84" s="252">
        <f>Tabla4[[#This Row],[Primer Apellido Participante]]</f>
        <v>0</v>
      </c>
      <c r="E84" s="252">
        <f>Tabla4[[#This Row],[Segundo Apellido Participante]]</f>
        <v>0</v>
      </c>
      <c r="F84" s="215">
        <f>Tabla4[[#This Row],[Fecha de Nacimiento Participante]]</f>
        <v>0</v>
      </c>
      <c r="G84" s="257">
        <f>Tabla4[[#This Row],[Sexo Participante]]</f>
        <v>0</v>
      </c>
      <c r="H84" s="258">
        <f>Tabla4[[#This Row],[Cód. Provincia Participante]]</f>
        <v>0</v>
      </c>
      <c r="I84" s="258">
        <f>Tabla4[[#This Row],[Cód. Localidad Participante]]</f>
        <v>0</v>
      </c>
      <c r="J84" s="259">
        <f>Tabla4[[#This Row],[Código Postal Participante]]</f>
        <v>0</v>
      </c>
      <c r="K84" s="260">
        <f>Tabla4[[#This Row],[Dirección Participante]]</f>
        <v>0</v>
      </c>
      <c r="L84" s="261">
        <f>Tabla4[[#This Row],[Teléfono Fijo Participante]]</f>
        <v>0</v>
      </c>
      <c r="M84" s="261">
        <f>Tabla4[[#This Row],[Teléfono Móvil Participante]]</f>
        <v>0</v>
      </c>
      <c r="N84" s="263">
        <f>Tabla4[[#This Row],[E-mail Participante]]</f>
        <v>0</v>
      </c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42"/>
    </row>
    <row r="85" spans="1:34" x14ac:dyDescent="0.55000000000000004">
      <c r="A85" s="222">
        <v>83</v>
      </c>
      <c r="B85" s="224">
        <f>Tabla4[[#This Row],[DNI/NIE Participante / Menor de edad]]</f>
        <v>0</v>
      </c>
      <c r="C85" s="254">
        <f>Tabla4[[#This Row],[Nombre Participante]]</f>
        <v>0</v>
      </c>
      <c r="D85" s="254">
        <f>Tabla4[[#This Row],[Primer Apellido Participante]]</f>
        <v>0</v>
      </c>
      <c r="E85" s="254">
        <f>Tabla4[[#This Row],[Segundo Apellido Participante]]</f>
        <v>0</v>
      </c>
      <c r="F85" s="225">
        <f>Tabla4[[#This Row],[Fecha de Nacimiento Participante]]</f>
        <v>0</v>
      </c>
      <c r="G85" s="264">
        <f>Tabla4[[#This Row],[Sexo Participante]]</f>
        <v>0</v>
      </c>
      <c r="H85" s="264">
        <f>Tabla4[[#This Row],[Cód. Provincia Participante]]</f>
        <v>0</v>
      </c>
      <c r="I85" s="264">
        <f>Tabla4[[#This Row],[Cód. Localidad Participante]]</f>
        <v>0</v>
      </c>
      <c r="J85" s="264">
        <f>Tabla4[[#This Row],[Código Postal Participante]]</f>
        <v>0</v>
      </c>
      <c r="K85" s="265">
        <f>Tabla4[[#This Row],[Dirección Participante]]</f>
        <v>0</v>
      </c>
      <c r="L85" s="264">
        <f>Tabla4[[#This Row],[Teléfono Fijo Participante]]</f>
        <v>0</v>
      </c>
      <c r="M85" s="264">
        <f>Tabla4[[#This Row],[Teléfono Móvil Participante]]</f>
        <v>0</v>
      </c>
      <c r="N85" s="266">
        <f>Tabla4[[#This Row],[E-mail Participante]]</f>
        <v>0</v>
      </c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42"/>
    </row>
    <row r="86" spans="1:34" x14ac:dyDescent="0.55000000000000004">
      <c r="A86" s="222">
        <v>84</v>
      </c>
      <c r="B86" s="213">
        <f>Tabla4[[#This Row],[DNI/NIE Participante / Menor de edad]]</f>
        <v>0</v>
      </c>
      <c r="C86" s="252">
        <f>Tabla4[[#This Row],[Nombre Participante]]</f>
        <v>0</v>
      </c>
      <c r="D86" s="252">
        <f>Tabla4[[#This Row],[Primer Apellido Participante]]</f>
        <v>0</v>
      </c>
      <c r="E86" s="252">
        <f>Tabla4[[#This Row],[Segundo Apellido Participante]]</f>
        <v>0</v>
      </c>
      <c r="F86" s="215">
        <f>Tabla4[[#This Row],[Fecha de Nacimiento Participante]]</f>
        <v>0</v>
      </c>
      <c r="G86" s="257">
        <f>Tabla4[[#This Row],[Sexo Participante]]</f>
        <v>0</v>
      </c>
      <c r="H86" s="258">
        <f>Tabla4[[#This Row],[Cód. Provincia Participante]]</f>
        <v>0</v>
      </c>
      <c r="I86" s="258">
        <f>Tabla4[[#This Row],[Cód. Localidad Participante]]</f>
        <v>0</v>
      </c>
      <c r="J86" s="259">
        <f>Tabla4[[#This Row],[Código Postal Participante]]</f>
        <v>0</v>
      </c>
      <c r="K86" s="260">
        <f>Tabla4[[#This Row],[Dirección Participante]]</f>
        <v>0</v>
      </c>
      <c r="L86" s="261">
        <f>Tabla4[[#This Row],[Teléfono Fijo Participante]]</f>
        <v>0</v>
      </c>
      <c r="M86" s="261">
        <f>Tabla4[[#This Row],[Teléfono Móvil Participante]]</f>
        <v>0</v>
      </c>
      <c r="N86" s="263">
        <f>Tabla4[[#This Row],[E-mail Participante]]</f>
        <v>0</v>
      </c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42"/>
    </row>
    <row r="87" spans="1:34" x14ac:dyDescent="0.55000000000000004">
      <c r="A87" s="222">
        <v>85</v>
      </c>
      <c r="B87" s="224">
        <f>Tabla4[[#This Row],[DNI/NIE Participante / Menor de edad]]</f>
        <v>0</v>
      </c>
      <c r="C87" s="254">
        <f>Tabla4[[#This Row],[Nombre Participante]]</f>
        <v>0</v>
      </c>
      <c r="D87" s="254">
        <f>Tabla4[[#This Row],[Primer Apellido Participante]]</f>
        <v>0</v>
      </c>
      <c r="E87" s="254">
        <f>Tabla4[[#This Row],[Segundo Apellido Participante]]</f>
        <v>0</v>
      </c>
      <c r="F87" s="225">
        <f>Tabla4[[#This Row],[Fecha de Nacimiento Participante]]</f>
        <v>0</v>
      </c>
      <c r="G87" s="264">
        <f>Tabla4[[#This Row],[Sexo Participante]]</f>
        <v>0</v>
      </c>
      <c r="H87" s="264">
        <f>Tabla4[[#This Row],[Cód. Provincia Participante]]</f>
        <v>0</v>
      </c>
      <c r="I87" s="264">
        <f>Tabla4[[#This Row],[Cód. Localidad Participante]]</f>
        <v>0</v>
      </c>
      <c r="J87" s="264">
        <f>Tabla4[[#This Row],[Código Postal Participante]]</f>
        <v>0</v>
      </c>
      <c r="K87" s="265">
        <f>Tabla4[[#This Row],[Dirección Participante]]</f>
        <v>0</v>
      </c>
      <c r="L87" s="264">
        <f>Tabla4[[#This Row],[Teléfono Fijo Participante]]</f>
        <v>0</v>
      </c>
      <c r="M87" s="264">
        <f>Tabla4[[#This Row],[Teléfono Móvil Participante]]</f>
        <v>0</v>
      </c>
      <c r="N87" s="266">
        <f>Tabla4[[#This Row],[E-mail Participante]]</f>
        <v>0</v>
      </c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42"/>
    </row>
    <row r="88" spans="1:34" x14ac:dyDescent="0.55000000000000004">
      <c r="A88" s="222">
        <v>86</v>
      </c>
      <c r="B88" s="213">
        <f>Tabla4[[#This Row],[DNI/NIE Participante / Menor de edad]]</f>
        <v>0</v>
      </c>
      <c r="C88" s="252">
        <f>Tabla4[[#This Row],[Nombre Participante]]</f>
        <v>0</v>
      </c>
      <c r="D88" s="252">
        <f>Tabla4[[#This Row],[Primer Apellido Participante]]</f>
        <v>0</v>
      </c>
      <c r="E88" s="252">
        <f>Tabla4[[#This Row],[Segundo Apellido Participante]]</f>
        <v>0</v>
      </c>
      <c r="F88" s="215">
        <f>Tabla4[[#This Row],[Fecha de Nacimiento Participante]]</f>
        <v>0</v>
      </c>
      <c r="G88" s="257">
        <f>Tabla4[[#This Row],[Sexo Participante]]</f>
        <v>0</v>
      </c>
      <c r="H88" s="258">
        <f>Tabla4[[#This Row],[Cód. Provincia Participante]]</f>
        <v>0</v>
      </c>
      <c r="I88" s="258">
        <f>Tabla4[[#This Row],[Cód. Localidad Participante]]</f>
        <v>0</v>
      </c>
      <c r="J88" s="259">
        <f>Tabla4[[#This Row],[Código Postal Participante]]</f>
        <v>0</v>
      </c>
      <c r="K88" s="260">
        <f>Tabla4[[#This Row],[Dirección Participante]]</f>
        <v>0</v>
      </c>
      <c r="L88" s="261">
        <f>Tabla4[[#This Row],[Teléfono Fijo Participante]]</f>
        <v>0</v>
      </c>
      <c r="M88" s="261">
        <f>Tabla4[[#This Row],[Teléfono Móvil Participante]]</f>
        <v>0</v>
      </c>
      <c r="N88" s="263">
        <f>Tabla4[[#This Row],[E-mail Participante]]</f>
        <v>0</v>
      </c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42"/>
    </row>
    <row r="89" spans="1:34" x14ac:dyDescent="0.55000000000000004">
      <c r="A89" s="222">
        <v>87</v>
      </c>
      <c r="B89" s="224">
        <f>Tabla4[[#This Row],[DNI/NIE Participante / Menor de edad]]</f>
        <v>0</v>
      </c>
      <c r="C89" s="254">
        <f>Tabla4[[#This Row],[Nombre Participante]]</f>
        <v>0</v>
      </c>
      <c r="D89" s="254">
        <f>Tabla4[[#This Row],[Primer Apellido Participante]]</f>
        <v>0</v>
      </c>
      <c r="E89" s="254">
        <f>Tabla4[[#This Row],[Segundo Apellido Participante]]</f>
        <v>0</v>
      </c>
      <c r="F89" s="225">
        <f>Tabla4[[#This Row],[Fecha de Nacimiento Participante]]</f>
        <v>0</v>
      </c>
      <c r="G89" s="264">
        <f>Tabla4[[#This Row],[Sexo Participante]]</f>
        <v>0</v>
      </c>
      <c r="H89" s="264">
        <f>Tabla4[[#This Row],[Cód. Provincia Participante]]</f>
        <v>0</v>
      </c>
      <c r="I89" s="264">
        <f>Tabla4[[#This Row],[Cód. Localidad Participante]]</f>
        <v>0</v>
      </c>
      <c r="J89" s="264">
        <f>Tabla4[[#This Row],[Código Postal Participante]]</f>
        <v>0</v>
      </c>
      <c r="K89" s="265">
        <f>Tabla4[[#This Row],[Dirección Participante]]</f>
        <v>0</v>
      </c>
      <c r="L89" s="264">
        <f>Tabla4[[#This Row],[Teléfono Fijo Participante]]</f>
        <v>0</v>
      </c>
      <c r="M89" s="264">
        <f>Tabla4[[#This Row],[Teléfono Móvil Participante]]</f>
        <v>0</v>
      </c>
      <c r="N89" s="266">
        <f>Tabla4[[#This Row],[E-mail Participante]]</f>
        <v>0</v>
      </c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42"/>
    </row>
    <row r="90" spans="1:34" x14ac:dyDescent="0.55000000000000004">
      <c r="A90" s="222">
        <v>88</v>
      </c>
      <c r="B90" s="213">
        <f>Tabla4[[#This Row],[DNI/NIE Participante / Menor de edad]]</f>
        <v>0</v>
      </c>
      <c r="C90" s="252">
        <f>Tabla4[[#This Row],[Nombre Participante]]</f>
        <v>0</v>
      </c>
      <c r="D90" s="252">
        <f>Tabla4[[#This Row],[Primer Apellido Participante]]</f>
        <v>0</v>
      </c>
      <c r="E90" s="252">
        <f>Tabla4[[#This Row],[Segundo Apellido Participante]]</f>
        <v>0</v>
      </c>
      <c r="F90" s="215">
        <f>Tabla4[[#This Row],[Fecha de Nacimiento Participante]]</f>
        <v>0</v>
      </c>
      <c r="G90" s="257">
        <f>Tabla4[[#This Row],[Sexo Participante]]</f>
        <v>0</v>
      </c>
      <c r="H90" s="258">
        <f>Tabla4[[#This Row],[Cód. Provincia Participante]]</f>
        <v>0</v>
      </c>
      <c r="I90" s="258">
        <f>Tabla4[[#This Row],[Cód. Localidad Participante]]</f>
        <v>0</v>
      </c>
      <c r="J90" s="259">
        <f>Tabla4[[#This Row],[Código Postal Participante]]</f>
        <v>0</v>
      </c>
      <c r="K90" s="260">
        <f>Tabla4[[#This Row],[Dirección Participante]]</f>
        <v>0</v>
      </c>
      <c r="L90" s="261">
        <f>Tabla4[[#This Row],[Teléfono Fijo Participante]]</f>
        <v>0</v>
      </c>
      <c r="M90" s="261">
        <f>Tabla4[[#This Row],[Teléfono Móvil Participante]]</f>
        <v>0</v>
      </c>
      <c r="N90" s="263">
        <f>Tabla4[[#This Row],[E-mail Participante]]</f>
        <v>0</v>
      </c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42"/>
    </row>
    <row r="91" spans="1:34" x14ac:dyDescent="0.55000000000000004">
      <c r="A91" s="222">
        <v>89</v>
      </c>
      <c r="B91" s="224">
        <f>Tabla4[[#This Row],[DNI/NIE Participante / Menor de edad]]</f>
        <v>0</v>
      </c>
      <c r="C91" s="254">
        <f>Tabla4[[#This Row],[Nombre Participante]]</f>
        <v>0</v>
      </c>
      <c r="D91" s="254">
        <f>Tabla4[[#This Row],[Primer Apellido Participante]]</f>
        <v>0</v>
      </c>
      <c r="E91" s="254">
        <f>Tabla4[[#This Row],[Segundo Apellido Participante]]</f>
        <v>0</v>
      </c>
      <c r="F91" s="225">
        <f>Tabla4[[#This Row],[Fecha de Nacimiento Participante]]</f>
        <v>0</v>
      </c>
      <c r="G91" s="264">
        <f>Tabla4[[#This Row],[Sexo Participante]]</f>
        <v>0</v>
      </c>
      <c r="H91" s="264">
        <f>Tabla4[[#This Row],[Cód. Provincia Participante]]</f>
        <v>0</v>
      </c>
      <c r="I91" s="264">
        <f>Tabla4[[#This Row],[Cód. Localidad Participante]]</f>
        <v>0</v>
      </c>
      <c r="J91" s="264">
        <f>Tabla4[[#This Row],[Código Postal Participante]]</f>
        <v>0</v>
      </c>
      <c r="K91" s="265">
        <f>Tabla4[[#This Row],[Dirección Participante]]</f>
        <v>0</v>
      </c>
      <c r="L91" s="264">
        <f>Tabla4[[#This Row],[Teléfono Fijo Participante]]</f>
        <v>0</v>
      </c>
      <c r="M91" s="264">
        <f>Tabla4[[#This Row],[Teléfono Móvil Participante]]</f>
        <v>0</v>
      </c>
      <c r="N91" s="266">
        <f>Tabla4[[#This Row],[E-mail Participante]]</f>
        <v>0</v>
      </c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42"/>
    </row>
    <row r="92" spans="1:34" x14ac:dyDescent="0.55000000000000004">
      <c r="A92" s="222">
        <v>90</v>
      </c>
      <c r="B92" s="213">
        <f>Tabla4[[#This Row],[DNI/NIE Participante / Menor de edad]]</f>
        <v>0</v>
      </c>
      <c r="C92" s="252">
        <f>Tabla4[[#This Row],[Nombre Participante]]</f>
        <v>0</v>
      </c>
      <c r="D92" s="252">
        <f>Tabla4[[#This Row],[Primer Apellido Participante]]</f>
        <v>0</v>
      </c>
      <c r="E92" s="252">
        <f>Tabla4[[#This Row],[Segundo Apellido Participante]]</f>
        <v>0</v>
      </c>
      <c r="F92" s="215">
        <f>Tabla4[[#This Row],[Fecha de Nacimiento Participante]]</f>
        <v>0</v>
      </c>
      <c r="G92" s="257">
        <f>Tabla4[[#This Row],[Sexo Participante]]</f>
        <v>0</v>
      </c>
      <c r="H92" s="258">
        <f>Tabla4[[#This Row],[Cód. Provincia Participante]]</f>
        <v>0</v>
      </c>
      <c r="I92" s="258">
        <f>Tabla4[[#This Row],[Cód. Localidad Participante]]</f>
        <v>0</v>
      </c>
      <c r="J92" s="259">
        <f>Tabla4[[#This Row],[Código Postal Participante]]</f>
        <v>0</v>
      </c>
      <c r="K92" s="260">
        <f>Tabla4[[#This Row],[Dirección Participante]]</f>
        <v>0</v>
      </c>
      <c r="L92" s="261">
        <f>Tabla4[[#This Row],[Teléfono Fijo Participante]]</f>
        <v>0</v>
      </c>
      <c r="M92" s="261">
        <f>Tabla4[[#This Row],[Teléfono Móvil Participante]]</f>
        <v>0</v>
      </c>
      <c r="N92" s="263">
        <f>Tabla4[[#This Row],[E-mail Participante]]</f>
        <v>0</v>
      </c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42"/>
    </row>
    <row r="93" spans="1:34" x14ac:dyDescent="0.55000000000000004">
      <c r="A93" s="222">
        <v>91</v>
      </c>
      <c r="B93" s="224">
        <f>Tabla4[[#This Row],[DNI/NIE Participante / Menor de edad]]</f>
        <v>0</v>
      </c>
      <c r="C93" s="254">
        <f>Tabla4[[#This Row],[Nombre Participante]]</f>
        <v>0</v>
      </c>
      <c r="D93" s="254">
        <f>Tabla4[[#This Row],[Primer Apellido Participante]]</f>
        <v>0</v>
      </c>
      <c r="E93" s="254">
        <f>Tabla4[[#This Row],[Segundo Apellido Participante]]</f>
        <v>0</v>
      </c>
      <c r="F93" s="225">
        <f>Tabla4[[#This Row],[Fecha de Nacimiento Participante]]</f>
        <v>0</v>
      </c>
      <c r="G93" s="264">
        <f>Tabla4[[#This Row],[Sexo Participante]]</f>
        <v>0</v>
      </c>
      <c r="H93" s="264">
        <f>Tabla4[[#This Row],[Cód. Provincia Participante]]</f>
        <v>0</v>
      </c>
      <c r="I93" s="264">
        <f>Tabla4[[#This Row],[Cód. Localidad Participante]]</f>
        <v>0</v>
      </c>
      <c r="J93" s="264">
        <f>Tabla4[[#This Row],[Código Postal Participante]]</f>
        <v>0</v>
      </c>
      <c r="K93" s="265">
        <f>Tabla4[[#This Row],[Dirección Participante]]</f>
        <v>0</v>
      </c>
      <c r="L93" s="264">
        <f>Tabla4[[#This Row],[Teléfono Fijo Participante]]</f>
        <v>0</v>
      </c>
      <c r="M93" s="264">
        <f>Tabla4[[#This Row],[Teléfono Móvil Participante]]</f>
        <v>0</v>
      </c>
      <c r="N93" s="266">
        <f>Tabla4[[#This Row],[E-mail Participante]]</f>
        <v>0</v>
      </c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42"/>
    </row>
    <row r="94" spans="1:34" x14ac:dyDescent="0.55000000000000004">
      <c r="A94" s="222">
        <v>92</v>
      </c>
      <c r="B94" s="213">
        <f>Tabla4[[#This Row],[DNI/NIE Participante / Menor de edad]]</f>
        <v>0</v>
      </c>
      <c r="C94" s="252">
        <f>Tabla4[[#This Row],[Nombre Participante]]</f>
        <v>0</v>
      </c>
      <c r="D94" s="252">
        <f>Tabla4[[#This Row],[Primer Apellido Participante]]</f>
        <v>0</v>
      </c>
      <c r="E94" s="252">
        <f>Tabla4[[#This Row],[Segundo Apellido Participante]]</f>
        <v>0</v>
      </c>
      <c r="F94" s="215">
        <f>Tabla4[[#This Row],[Fecha de Nacimiento Participante]]</f>
        <v>0</v>
      </c>
      <c r="G94" s="257">
        <f>Tabla4[[#This Row],[Sexo Participante]]</f>
        <v>0</v>
      </c>
      <c r="H94" s="258">
        <f>Tabla4[[#This Row],[Cód. Provincia Participante]]</f>
        <v>0</v>
      </c>
      <c r="I94" s="258">
        <f>Tabla4[[#This Row],[Cód. Localidad Participante]]</f>
        <v>0</v>
      </c>
      <c r="J94" s="259">
        <f>Tabla4[[#This Row],[Código Postal Participante]]</f>
        <v>0</v>
      </c>
      <c r="K94" s="260">
        <f>Tabla4[[#This Row],[Dirección Participante]]</f>
        <v>0</v>
      </c>
      <c r="L94" s="261">
        <f>Tabla4[[#This Row],[Teléfono Fijo Participante]]</f>
        <v>0</v>
      </c>
      <c r="M94" s="261">
        <f>Tabla4[[#This Row],[Teléfono Móvil Participante]]</f>
        <v>0</v>
      </c>
      <c r="N94" s="263">
        <f>Tabla4[[#This Row],[E-mail Participante]]</f>
        <v>0</v>
      </c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42"/>
    </row>
    <row r="95" spans="1:34" x14ac:dyDescent="0.55000000000000004">
      <c r="A95" s="222">
        <v>93</v>
      </c>
      <c r="B95" s="224">
        <f>Tabla4[[#This Row],[DNI/NIE Participante / Menor de edad]]</f>
        <v>0</v>
      </c>
      <c r="C95" s="254">
        <f>Tabla4[[#This Row],[Nombre Participante]]</f>
        <v>0</v>
      </c>
      <c r="D95" s="254">
        <f>Tabla4[[#This Row],[Primer Apellido Participante]]</f>
        <v>0</v>
      </c>
      <c r="E95" s="254">
        <f>Tabla4[[#This Row],[Segundo Apellido Participante]]</f>
        <v>0</v>
      </c>
      <c r="F95" s="225">
        <f>Tabla4[[#This Row],[Fecha de Nacimiento Participante]]</f>
        <v>0</v>
      </c>
      <c r="G95" s="264">
        <f>Tabla4[[#This Row],[Sexo Participante]]</f>
        <v>0</v>
      </c>
      <c r="H95" s="264">
        <f>Tabla4[[#This Row],[Cód. Provincia Participante]]</f>
        <v>0</v>
      </c>
      <c r="I95" s="264">
        <f>Tabla4[[#This Row],[Cód. Localidad Participante]]</f>
        <v>0</v>
      </c>
      <c r="J95" s="264">
        <f>Tabla4[[#This Row],[Código Postal Participante]]</f>
        <v>0</v>
      </c>
      <c r="K95" s="265">
        <f>Tabla4[[#This Row],[Dirección Participante]]</f>
        <v>0</v>
      </c>
      <c r="L95" s="264">
        <f>Tabla4[[#This Row],[Teléfono Fijo Participante]]</f>
        <v>0</v>
      </c>
      <c r="M95" s="264">
        <f>Tabla4[[#This Row],[Teléfono Móvil Participante]]</f>
        <v>0</v>
      </c>
      <c r="N95" s="266">
        <f>Tabla4[[#This Row],[E-mail Participante]]</f>
        <v>0</v>
      </c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42"/>
    </row>
    <row r="96" spans="1:34" x14ac:dyDescent="0.55000000000000004">
      <c r="A96" s="222">
        <v>94</v>
      </c>
      <c r="B96" s="213">
        <f>Tabla4[[#This Row],[DNI/NIE Participante / Menor de edad]]</f>
        <v>0</v>
      </c>
      <c r="C96" s="252">
        <f>Tabla4[[#This Row],[Nombre Participante]]</f>
        <v>0</v>
      </c>
      <c r="D96" s="252">
        <f>Tabla4[[#This Row],[Primer Apellido Participante]]</f>
        <v>0</v>
      </c>
      <c r="E96" s="252">
        <f>Tabla4[[#This Row],[Segundo Apellido Participante]]</f>
        <v>0</v>
      </c>
      <c r="F96" s="215">
        <f>Tabla4[[#This Row],[Fecha de Nacimiento Participante]]</f>
        <v>0</v>
      </c>
      <c r="G96" s="257">
        <f>Tabla4[[#This Row],[Sexo Participante]]</f>
        <v>0</v>
      </c>
      <c r="H96" s="258">
        <f>Tabla4[[#This Row],[Cód. Provincia Participante]]</f>
        <v>0</v>
      </c>
      <c r="I96" s="258">
        <f>Tabla4[[#This Row],[Cód. Localidad Participante]]</f>
        <v>0</v>
      </c>
      <c r="J96" s="259">
        <f>Tabla4[[#This Row],[Código Postal Participante]]</f>
        <v>0</v>
      </c>
      <c r="K96" s="260">
        <f>Tabla4[[#This Row],[Dirección Participante]]</f>
        <v>0</v>
      </c>
      <c r="L96" s="261">
        <f>Tabla4[[#This Row],[Teléfono Fijo Participante]]</f>
        <v>0</v>
      </c>
      <c r="M96" s="261">
        <f>Tabla4[[#This Row],[Teléfono Móvil Participante]]</f>
        <v>0</v>
      </c>
      <c r="N96" s="263">
        <f>Tabla4[[#This Row],[E-mail Participante]]</f>
        <v>0</v>
      </c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42"/>
    </row>
    <row r="97" spans="1:34" x14ac:dyDescent="0.55000000000000004">
      <c r="A97" s="222">
        <v>95</v>
      </c>
      <c r="B97" s="224">
        <f>Tabla4[[#This Row],[DNI/NIE Participante / Menor de edad]]</f>
        <v>0</v>
      </c>
      <c r="C97" s="254">
        <f>Tabla4[[#This Row],[Nombre Participante]]</f>
        <v>0</v>
      </c>
      <c r="D97" s="254">
        <f>Tabla4[[#This Row],[Primer Apellido Participante]]</f>
        <v>0</v>
      </c>
      <c r="E97" s="254">
        <f>Tabla4[[#This Row],[Segundo Apellido Participante]]</f>
        <v>0</v>
      </c>
      <c r="F97" s="225">
        <f>Tabla4[[#This Row],[Fecha de Nacimiento Participante]]</f>
        <v>0</v>
      </c>
      <c r="G97" s="264">
        <f>Tabla4[[#This Row],[Sexo Participante]]</f>
        <v>0</v>
      </c>
      <c r="H97" s="264">
        <f>Tabla4[[#This Row],[Cód. Provincia Participante]]</f>
        <v>0</v>
      </c>
      <c r="I97" s="264">
        <f>Tabla4[[#This Row],[Cód. Localidad Participante]]</f>
        <v>0</v>
      </c>
      <c r="J97" s="264">
        <f>Tabla4[[#This Row],[Código Postal Participante]]</f>
        <v>0</v>
      </c>
      <c r="K97" s="265">
        <f>Tabla4[[#This Row],[Dirección Participante]]</f>
        <v>0</v>
      </c>
      <c r="L97" s="264">
        <f>Tabla4[[#This Row],[Teléfono Fijo Participante]]</f>
        <v>0</v>
      </c>
      <c r="M97" s="264">
        <f>Tabla4[[#This Row],[Teléfono Móvil Participante]]</f>
        <v>0</v>
      </c>
      <c r="N97" s="266">
        <f>Tabla4[[#This Row],[E-mail Participante]]</f>
        <v>0</v>
      </c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42"/>
    </row>
    <row r="98" spans="1:34" x14ac:dyDescent="0.55000000000000004">
      <c r="A98" s="222">
        <v>96</v>
      </c>
      <c r="B98" s="213">
        <f>Tabla4[[#This Row],[DNI/NIE Participante / Menor de edad]]</f>
        <v>0</v>
      </c>
      <c r="C98" s="252">
        <f>Tabla4[[#This Row],[Nombre Participante]]</f>
        <v>0</v>
      </c>
      <c r="D98" s="252">
        <f>Tabla4[[#This Row],[Primer Apellido Participante]]</f>
        <v>0</v>
      </c>
      <c r="E98" s="252">
        <f>Tabla4[[#This Row],[Segundo Apellido Participante]]</f>
        <v>0</v>
      </c>
      <c r="F98" s="215">
        <f>Tabla4[[#This Row],[Fecha de Nacimiento Participante]]</f>
        <v>0</v>
      </c>
      <c r="G98" s="257">
        <f>Tabla4[[#This Row],[Sexo Participante]]</f>
        <v>0</v>
      </c>
      <c r="H98" s="258">
        <f>Tabla4[[#This Row],[Cód. Provincia Participante]]</f>
        <v>0</v>
      </c>
      <c r="I98" s="258">
        <f>Tabla4[[#This Row],[Cód. Localidad Participante]]</f>
        <v>0</v>
      </c>
      <c r="J98" s="259">
        <f>Tabla4[[#This Row],[Código Postal Participante]]</f>
        <v>0</v>
      </c>
      <c r="K98" s="260">
        <f>Tabla4[[#This Row],[Dirección Participante]]</f>
        <v>0</v>
      </c>
      <c r="L98" s="261">
        <f>Tabla4[[#This Row],[Teléfono Fijo Participante]]</f>
        <v>0</v>
      </c>
      <c r="M98" s="261">
        <f>Tabla4[[#This Row],[Teléfono Móvil Participante]]</f>
        <v>0</v>
      </c>
      <c r="N98" s="263">
        <f>Tabla4[[#This Row],[E-mail Participante]]</f>
        <v>0</v>
      </c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42"/>
    </row>
    <row r="99" spans="1:34" x14ac:dyDescent="0.55000000000000004">
      <c r="A99" s="222">
        <v>97</v>
      </c>
      <c r="B99" s="224">
        <f>Tabla4[[#This Row],[DNI/NIE Participante / Menor de edad]]</f>
        <v>0</v>
      </c>
      <c r="C99" s="254">
        <f>Tabla4[[#This Row],[Nombre Participante]]</f>
        <v>0</v>
      </c>
      <c r="D99" s="254">
        <f>Tabla4[[#This Row],[Primer Apellido Participante]]</f>
        <v>0</v>
      </c>
      <c r="E99" s="254">
        <f>Tabla4[[#This Row],[Segundo Apellido Participante]]</f>
        <v>0</v>
      </c>
      <c r="F99" s="225">
        <f>Tabla4[[#This Row],[Fecha de Nacimiento Participante]]</f>
        <v>0</v>
      </c>
      <c r="G99" s="264">
        <f>Tabla4[[#This Row],[Sexo Participante]]</f>
        <v>0</v>
      </c>
      <c r="H99" s="264">
        <f>Tabla4[[#This Row],[Cód. Provincia Participante]]</f>
        <v>0</v>
      </c>
      <c r="I99" s="264">
        <f>Tabla4[[#This Row],[Cód. Localidad Participante]]</f>
        <v>0</v>
      </c>
      <c r="J99" s="264">
        <f>Tabla4[[#This Row],[Código Postal Participante]]</f>
        <v>0</v>
      </c>
      <c r="K99" s="265">
        <f>Tabla4[[#This Row],[Dirección Participante]]</f>
        <v>0</v>
      </c>
      <c r="L99" s="264">
        <f>Tabla4[[#This Row],[Teléfono Fijo Participante]]</f>
        <v>0</v>
      </c>
      <c r="M99" s="264">
        <f>Tabla4[[#This Row],[Teléfono Móvil Participante]]</f>
        <v>0</v>
      </c>
      <c r="N99" s="266">
        <f>Tabla4[[#This Row],[E-mail Participante]]</f>
        <v>0</v>
      </c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42"/>
    </row>
    <row r="100" spans="1:34" x14ac:dyDescent="0.55000000000000004">
      <c r="A100" s="222">
        <v>98</v>
      </c>
      <c r="B100" s="213">
        <f>Tabla4[[#This Row],[DNI/NIE Participante / Menor de edad]]</f>
        <v>0</v>
      </c>
      <c r="C100" s="252">
        <f>Tabla4[[#This Row],[Nombre Participante]]</f>
        <v>0</v>
      </c>
      <c r="D100" s="252">
        <f>Tabla4[[#This Row],[Primer Apellido Participante]]</f>
        <v>0</v>
      </c>
      <c r="E100" s="252">
        <f>Tabla4[[#This Row],[Segundo Apellido Participante]]</f>
        <v>0</v>
      </c>
      <c r="F100" s="215">
        <f>Tabla4[[#This Row],[Fecha de Nacimiento Participante]]</f>
        <v>0</v>
      </c>
      <c r="G100" s="257">
        <f>Tabla4[[#This Row],[Sexo Participante]]</f>
        <v>0</v>
      </c>
      <c r="H100" s="258">
        <f>Tabla4[[#This Row],[Cód. Provincia Participante]]</f>
        <v>0</v>
      </c>
      <c r="I100" s="258">
        <f>Tabla4[[#This Row],[Cód. Localidad Participante]]</f>
        <v>0</v>
      </c>
      <c r="J100" s="259">
        <f>Tabla4[[#This Row],[Código Postal Participante]]</f>
        <v>0</v>
      </c>
      <c r="K100" s="260">
        <f>Tabla4[[#This Row],[Dirección Participante]]</f>
        <v>0</v>
      </c>
      <c r="L100" s="261">
        <f>Tabla4[[#This Row],[Teléfono Fijo Participante]]</f>
        <v>0</v>
      </c>
      <c r="M100" s="261">
        <f>Tabla4[[#This Row],[Teléfono Móvil Participante]]</f>
        <v>0</v>
      </c>
      <c r="N100" s="263">
        <f>Tabla4[[#This Row],[E-mail Participante]]</f>
        <v>0</v>
      </c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42"/>
    </row>
    <row r="101" spans="1:34" x14ac:dyDescent="0.55000000000000004">
      <c r="A101" s="222">
        <v>99</v>
      </c>
      <c r="B101" s="224">
        <f>Tabla4[[#This Row],[DNI/NIE Participante / Menor de edad]]</f>
        <v>0</v>
      </c>
      <c r="C101" s="254">
        <f>Tabla4[[#This Row],[Nombre Participante]]</f>
        <v>0</v>
      </c>
      <c r="D101" s="254">
        <f>Tabla4[[#This Row],[Primer Apellido Participante]]</f>
        <v>0</v>
      </c>
      <c r="E101" s="254">
        <f>Tabla4[[#This Row],[Segundo Apellido Participante]]</f>
        <v>0</v>
      </c>
      <c r="F101" s="225">
        <f>Tabla4[[#This Row],[Fecha de Nacimiento Participante]]</f>
        <v>0</v>
      </c>
      <c r="G101" s="264">
        <f>Tabla4[[#This Row],[Sexo Participante]]</f>
        <v>0</v>
      </c>
      <c r="H101" s="264">
        <f>Tabla4[[#This Row],[Cód. Provincia Participante]]</f>
        <v>0</v>
      </c>
      <c r="I101" s="264">
        <f>Tabla4[[#This Row],[Cód. Localidad Participante]]</f>
        <v>0</v>
      </c>
      <c r="J101" s="264">
        <f>Tabla4[[#This Row],[Código Postal Participante]]</f>
        <v>0</v>
      </c>
      <c r="K101" s="265">
        <f>Tabla4[[#This Row],[Dirección Participante]]</f>
        <v>0</v>
      </c>
      <c r="L101" s="264">
        <f>Tabla4[[#This Row],[Teléfono Fijo Participante]]</f>
        <v>0</v>
      </c>
      <c r="M101" s="264">
        <f>Tabla4[[#This Row],[Teléfono Móvil Participante]]</f>
        <v>0</v>
      </c>
      <c r="N101" s="266">
        <f>Tabla4[[#This Row],[E-mail Participante]]</f>
        <v>0</v>
      </c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42"/>
    </row>
    <row r="102" spans="1:34" x14ac:dyDescent="0.55000000000000004">
      <c r="A102" s="222">
        <v>100</v>
      </c>
      <c r="B102" s="213">
        <f>Tabla4[[#This Row],[DNI/NIE Participante / Menor de edad]]</f>
        <v>0</v>
      </c>
      <c r="C102" s="252">
        <f>Tabla4[[#This Row],[Nombre Participante]]</f>
        <v>0</v>
      </c>
      <c r="D102" s="252">
        <f>Tabla4[[#This Row],[Primer Apellido Participante]]</f>
        <v>0</v>
      </c>
      <c r="E102" s="252">
        <f>Tabla4[[#This Row],[Segundo Apellido Participante]]</f>
        <v>0</v>
      </c>
      <c r="F102" s="215">
        <f>Tabla4[[#This Row],[Fecha de Nacimiento Participante]]</f>
        <v>0</v>
      </c>
      <c r="G102" s="257">
        <f>Tabla4[[#This Row],[Sexo Participante]]</f>
        <v>0</v>
      </c>
      <c r="H102" s="258">
        <f>Tabla4[[#This Row],[Cód. Provincia Participante]]</f>
        <v>0</v>
      </c>
      <c r="I102" s="258">
        <f>Tabla4[[#This Row],[Cód. Localidad Participante]]</f>
        <v>0</v>
      </c>
      <c r="J102" s="259">
        <f>Tabla4[[#This Row],[Código Postal Participante]]</f>
        <v>0</v>
      </c>
      <c r="K102" s="260">
        <f>Tabla4[[#This Row],[Dirección Participante]]</f>
        <v>0</v>
      </c>
      <c r="L102" s="261">
        <f>Tabla4[[#This Row],[Teléfono Fijo Participante]]</f>
        <v>0</v>
      </c>
      <c r="M102" s="261">
        <f>Tabla4[[#This Row],[Teléfono Móvil Participante]]</f>
        <v>0</v>
      </c>
      <c r="N102" s="263">
        <f>Tabla4[[#This Row],[E-mail Participante]]</f>
        <v>0</v>
      </c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42"/>
    </row>
    <row r="103" spans="1:34" x14ac:dyDescent="0.55000000000000004">
      <c r="A103" s="222">
        <v>101</v>
      </c>
      <c r="B103" s="224">
        <f>Tabla4[[#This Row],[DNI/NIE Participante / Menor de edad]]</f>
        <v>0</v>
      </c>
      <c r="C103" s="254">
        <f>Tabla4[[#This Row],[Nombre Participante]]</f>
        <v>0</v>
      </c>
      <c r="D103" s="254">
        <f>Tabla4[[#This Row],[Primer Apellido Participante]]</f>
        <v>0</v>
      </c>
      <c r="E103" s="254">
        <f>Tabla4[[#This Row],[Segundo Apellido Participante]]</f>
        <v>0</v>
      </c>
      <c r="F103" s="225">
        <f>Tabla4[[#This Row],[Fecha de Nacimiento Participante]]</f>
        <v>0</v>
      </c>
      <c r="G103" s="264">
        <f>Tabla4[[#This Row],[Sexo Participante]]</f>
        <v>0</v>
      </c>
      <c r="H103" s="264">
        <f>Tabla4[[#This Row],[Cód. Provincia Participante]]</f>
        <v>0</v>
      </c>
      <c r="I103" s="264">
        <f>Tabla4[[#This Row],[Cód. Localidad Participante]]</f>
        <v>0</v>
      </c>
      <c r="J103" s="264">
        <f>Tabla4[[#This Row],[Código Postal Participante]]</f>
        <v>0</v>
      </c>
      <c r="K103" s="265">
        <f>Tabla4[[#This Row],[Dirección Participante]]</f>
        <v>0</v>
      </c>
      <c r="L103" s="264">
        <f>Tabla4[[#This Row],[Teléfono Fijo Participante]]</f>
        <v>0</v>
      </c>
      <c r="M103" s="264">
        <f>Tabla4[[#This Row],[Teléfono Móvil Participante]]</f>
        <v>0</v>
      </c>
      <c r="N103" s="266">
        <f>Tabla4[[#This Row],[E-mail Participante]]</f>
        <v>0</v>
      </c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42"/>
    </row>
    <row r="104" spans="1:34" x14ac:dyDescent="0.55000000000000004">
      <c r="A104" s="222">
        <v>102</v>
      </c>
      <c r="B104" s="213">
        <f>Tabla4[[#This Row],[DNI/NIE Participante / Menor de edad]]</f>
        <v>0</v>
      </c>
      <c r="C104" s="252">
        <f>Tabla4[[#This Row],[Nombre Participante]]</f>
        <v>0</v>
      </c>
      <c r="D104" s="252">
        <f>Tabla4[[#This Row],[Primer Apellido Participante]]</f>
        <v>0</v>
      </c>
      <c r="E104" s="252">
        <f>Tabla4[[#This Row],[Segundo Apellido Participante]]</f>
        <v>0</v>
      </c>
      <c r="F104" s="215">
        <f>Tabla4[[#This Row],[Fecha de Nacimiento Participante]]</f>
        <v>0</v>
      </c>
      <c r="G104" s="257">
        <f>Tabla4[[#This Row],[Sexo Participante]]</f>
        <v>0</v>
      </c>
      <c r="H104" s="258">
        <f>Tabla4[[#This Row],[Cód. Provincia Participante]]</f>
        <v>0</v>
      </c>
      <c r="I104" s="258">
        <f>Tabla4[[#This Row],[Cód. Localidad Participante]]</f>
        <v>0</v>
      </c>
      <c r="J104" s="259">
        <f>Tabla4[[#This Row],[Código Postal Participante]]</f>
        <v>0</v>
      </c>
      <c r="K104" s="260">
        <f>Tabla4[[#This Row],[Dirección Participante]]</f>
        <v>0</v>
      </c>
      <c r="L104" s="261">
        <f>Tabla4[[#This Row],[Teléfono Fijo Participante]]</f>
        <v>0</v>
      </c>
      <c r="M104" s="261">
        <f>Tabla4[[#This Row],[Teléfono Móvil Participante]]</f>
        <v>0</v>
      </c>
      <c r="N104" s="263">
        <f>Tabla4[[#This Row],[E-mail Participante]]</f>
        <v>0</v>
      </c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42"/>
    </row>
    <row r="105" spans="1:34" x14ac:dyDescent="0.55000000000000004">
      <c r="A105" s="222">
        <v>103</v>
      </c>
      <c r="B105" s="224">
        <f>Tabla4[[#This Row],[DNI/NIE Participante / Menor de edad]]</f>
        <v>0</v>
      </c>
      <c r="C105" s="254">
        <f>Tabla4[[#This Row],[Nombre Participante]]</f>
        <v>0</v>
      </c>
      <c r="D105" s="254">
        <f>Tabla4[[#This Row],[Primer Apellido Participante]]</f>
        <v>0</v>
      </c>
      <c r="E105" s="254">
        <f>Tabla4[[#This Row],[Segundo Apellido Participante]]</f>
        <v>0</v>
      </c>
      <c r="F105" s="225">
        <f>Tabla4[[#This Row],[Fecha de Nacimiento Participante]]</f>
        <v>0</v>
      </c>
      <c r="G105" s="264">
        <f>Tabla4[[#This Row],[Sexo Participante]]</f>
        <v>0</v>
      </c>
      <c r="H105" s="264">
        <f>Tabla4[[#This Row],[Cód. Provincia Participante]]</f>
        <v>0</v>
      </c>
      <c r="I105" s="264">
        <f>Tabla4[[#This Row],[Cód. Localidad Participante]]</f>
        <v>0</v>
      </c>
      <c r="J105" s="264">
        <f>Tabla4[[#This Row],[Código Postal Participante]]</f>
        <v>0</v>
      </c>
      <c r="K105" s="265">
        <f>Tabla4[[#This Row],[Dirección Participante]]</f>
        <v>0</v>
      </c>
      <c r="L105" s="264">
        <f>Tabla4[[#This Row],[Teléfono Fijo Participante]]</f>
        <v>0</v>
      </c>
      <c r="M105" s="264">
        <f>Tabla4[[#This Row],[Teléfono Móvil Participante]]</f>
        <v>0</v>
      </c>
      <c r="N105" s="266">
        <f>Tabla4[[#This Row],[E-mail Participante]]</f>
        <v>0</v>
      </c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42"/>
    </row>
    <row r="106" spans="1:34" x14ac:dyDescent="0.55000000000000004">
      <c r="A106" s="222">
        <v>104</v>
      </c>
      <c r="B106" s="213">
        <f>Tabla4[[#This Row],[DNI/NIE Participante / Menor de edad]]</f>
        <v>0</v>
      </c>
      <c r="C106" s="252">
        <f>Tabla4[[#This Row],[Nombre Participante]]</f>
        <v>0</v>
      </c>
      <c r="D106" s="252">
        <f>Tabla4[[#This Row],[Primer Apellido Participante]]</f>
        <v>0</v>
      </c>
      <c r="E106" s="252">
        <f>Tabla4[[#This Row],[Segundo Apellido Participante]]</f>
        <v>0</v>
      </c>
      <c r="F106" s="215">
        <f>Tabla4[[#This Row],[Fecha de Nacimiento Participante]]</f>
        <v>0</v>
      </c>
      <c r="G106" s="257">
        <f>Tabla4[[#This Row],[Sexo Participante]]</f>
        <v>0</v>
      </c>
      <c r="H106" s="258">
        <f>Tabla4[[#This Row],[Cód. Provincia Participante]]</f>
        <v>0</v>
      </c>
      <c r="I106" s="258">
        <f>Tabla4[[#This Row],[Cód. Localidad Participante]]</f>
        <v>0</v>
      </c>
      <c r="J106" s="259">
        <f>Tabla4[[#This Row],[Código Postal Participante]]</f>
        <v>0</v>
      </c>
      <c r="K106" s="260">
        <f>Tabla4[[#This Row],[Dirección Participante]]</f>
        <v>0</v>
      </c>
      <c r="L106" s="261">
        <f>Tabla4[[#This Row],[Teléfono Fijo Participante]]</f>
        <v>0</v>
      </c>
      <c r="M106" s="261">
        <f>Tabla4[[#This Row],[Teléfono Móvil Participante]]</f>
        <v>0</v>
      </c>
      <c r="N106" s="263">
        <f>Tabla4[[#This Row],[E-mail Participante]]</f>
        <v>0</v>
      </c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42"/>
    </row>
    <row r="107" spans="1:34" x14ac:dyDescent="0.55000000000000004">
      <c r="A107" s="222">
        <v>105</v>
      </c>
      <c r="B107" s="224">
        <f>Tabla4[[#This Row],[DNI/NIE Participante / Menor de edad]]</f>
        <v>0</v>
      </c>
      <c r="C107" s="254">
        <f>Tabla4[[#This Row],[Nombre Participante]]</f>
        <v>0</v>
      </c>
      <c r="D107" s="254">
        <f>Tabla4[[#This Row],[Primer Apellido Participante]]</f>
        <v>0</v>
      </c>
      <c r="E107" s="254">
        <f>Tabla4[[#This Row],[Segundo Apellido Participante]]</f>
        <v>0</v>
      </c>
      <c r="F107" s="225">
        <f>Tabla4[[#This Row],[Fecha de Nacimiento Participante]]</f>
        <v>0</v>
      </c>
      <c r="G107" s="264">
        <f>Tabla4[[#This Row],[Sexo Participante]]</f>
        <v>0</v>
      </c>
      <c r="H107" s="264">
        <f>Tabla4[[#This Row],[Cód. Provincia Participante]]</f>
        <v>0</v>
      </c>
      <c r="I107" s="264">
        <f>Tabla4[[#This Row],[Cód. Localidad Participante]]</f>
        <v>0</v>
      </c>
      <c r="J107" s="264">
        <f>Tabla4[[#This Row],[Código Postal Participante]]</f>
        <v>0</v>
      </c>
      <c r="K107" s="265">
        <f>Tabla4[[#This Row],[Dirección Participante]]</f>
        <v>0</v>
      </c>
      <c r="L107" s="264">
        <f>Tabla4[[#This Row],[Teléfono Fijo Participante]]</f>
        <v>0</v>
      </c>
      <c r="M107" s="264">
        <f>Tabla4[[#This Row],[Teléfono Móvil Participante]]</f>
        <v>0</v>
      </c>
      <c r="N107" s="266">
        <f>Tabla4[[#This Row],[E-mail Participante]]</f>
        <v>0</v>
      </c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42"/>
    </row>
    <row r="108" spans="1:34" x14ac:dyDescent="0.55000000000000004">
      <c r="A108" s="222">
        <v>106</v>
      </c>
      <c r="B108" s="213">
        <f>Tabla4[[#This Row],[DNI/NIE Participante / Menor de edad]]</f>
        <v>0</v>
      </c>
      <c r="C108" s="252">
        <f>Tabla4[[#This Row],[Nombre Participante]]</f>
        <v>0</v>
      </c>
      <c r="D108" s="252">
        <f>Tabla4[[#This Row],[Primer Apellido Participante]]</f>
        <v>0</v>
      </c>
      <c r="E108" s="252">
        <f>Tabla4[[#This Row],[Segundo Apellido Participante]]</f>
        <v>0</v>
      </c>
      <c r="F108" s="215">
        <f>Tabla4[[#This Row],[Fecha de Nacimiento Participante]]</f>
        <v>0</v>
      </c>
      <c r="G108" s="257">
        <f>Tabla4[[#This Row],[Sexo Participante]]</f>
        <v>0</v>
      </c>
      <c r="H108" s="258">
        <f>Tabla4[[#This Row],[Cód. Provincia Participante]]</f>
        <v>0</v>
      </c>
      <c r="I108" s="258">
        <f>Tabla4[[#This Row],[Cód. Localidad Participante]]</f>
        <v>0</v>
      </c>
      <c r="J108" s="259">
        <f>Tabla4[[#This Row],[Código Postal Participante]]</f>
        <v>0</v>
      </c>
      <c r="K108" s="260">
        <f>Tabla4[[#This Row],[Dirección Participante]]</f>
        <v>0</v>
      </c>
      <c r="L108" s="261">
        <f>Tabla4[[#This Row],[Teléfono Fijo Participante]]</f>
        <v>0</v>
      </c>
      <c r="M108" s="261">
        <f>Tabla4[[#This Row],[Teléfono Móvil Participante]]</f>
        <v>0</v>
      </c>
      <c r="N108" s="263">
        <f>Tabla4[[#This Row],[E-mail Participante]]</f>
        <v>0</v>
      </c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42"/>
    </row>
    <row r="109" spans="1:34" x14ac:dyDescent="0.55000000000000004">
      <c r="A109" s="222">
        <v>107</v>
      </c>
      <c r="B109" s="224">
        <f>Tabla4[[#This Row],[DNI/NIE Participante / Menor de edad]]</f>
        <v>0</v>
      </c>
      <c r="C109" s="254">
        <f>Tabla4[[#This Row],[Nombre Participante]]</f>
        <v>0</v>
      </c>
      <c r="D109" s="254">
        <f>Tabla4[[#This Row],[Primer Apellido Participante]]</f>
        <v>0</v>
      </c>
      <c r="E109" s="254">
        <f>Tabla4[[#This Row],[Segundo Apellido Participante]]</f>
        <v>0</v>
      </c>
      <c r="F109" s="225">
        <f>Tabla4[[#This Row],[Fecha de Nacimiento Participante]]</f>
        <v>0</v>
      </c>
      <c r="G109" s="264">
        <f>Tabla4[[#This Row],[Sexo Participante]]</f>
        <v>0</v>
      </c>
      <c r="H109" s="264">
        <f>Tabla4[[#This Row],[Cód. Provincia Participante]]</f>
        <v>0</v>
      </c>
      <c r="I109" s="264">
        <f>Tabla4[[#This Row],[Cód. Localidad Participante]]</f>
        <v>0</v>
      </c>
      <c r="J109" s="264">
        <f>Tabla4[[#This Row],[Código Postal Participante]]</f>
        <v>0</v>
      </c>
      <c r="K109" s="265">
        <f>Tabla4[[#This Row],[Dirección Participante]]</f>
        <v>0</v>
      </c>
      <c r="L109" s="264">
        <f>Tabla4[[#This Row],[Teléfono Fijo Participante]]</f>
        <v>0</v>
      </c>
      <c r="M109" s="264">
        <f>Tabla4[[#This Row],[Teléfono Móvil Participante]]</f>
        <v>0</v>
      </c>
      <c r="N109" s="266">
        <f>Tabla4[[#This Row],[E-mail Participante]]</f>
        <v>0</v>
      </c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42"/>
    </row>
    <row r="110" spans="1:34" x14ac:dyDescent="0.55000000000000004">
      <c r="A110" s="222">
        <v>108</v>
      </c>
      <c r="B110" s="213">
        <f>Tabla4[[#This Row],[DNI/NIE Participante / Menor de edad]]</f>
        <v>0</v>
      </c>
      <c r="C110" s="252">
        <f>Tabla4[[#This Row],[Nombre Participante]]</f>
        <v>0</v>
      </c>
      <c r="D110" s="252">
        <f>Tabla4[[#This Row],[Primer Apellido Participante]]</f>
        <v>0</v>
      </c>
      <c r="E110" s="252">
        <f>Tabla4[[#This Row],[Segundo Apellido Participante]]</f>
        <v>0</v>
      </c>
      <c r="F110" s="215">
        <f>Tabla4[[#This Row],[Fecha de Nacimiento Participante]]</f>
        <v>0</v>
      </c>
      <c r="G110" s="257">
        <f>Tabla4[[#This Row],[Sexo Participante]]</f>
        <v>0</v>
      </c>
      <c r="H110" s="258">
        <f>Tabla4[[#This Row],[Cód. Provincia Participante]]</f>
        <v>0</v>
      </c>
      <c r="I110" s="258">
        <f>Tabla4[[#This Row],[Cód. Localidad Participante]]</f>
        <v>0</v>
      </c>
      <c r="J110" s="259">
        <f>Tabla4[[#This Row],[Código Postal Participante]]</f>
        <v>0</v>
      </c>
      <c r="K110" s="260">
        <f>Tabla4[[#This Row],[Dirección Participante]]</f>
        <v>0</v>
      </c>
      <c r="L110" s="261">
        <f>Tabla4[[#This Row],[Teléfono Fijo Participante]]</f>
        <v>0</v>
      </c>
      <c r="M110" s="261">
        <f>Tabla4[[#This Row],[Teléfono Móvil Participante]]</f>
        <v>0</v>
      </c>
      <c r="N110" s="263">
        <f>Tabla4[[#This Row],[E-mail Participante]]</f>
        <v>0</v>
      </c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42"/>
    </row>
    <row r="111" spans="1:34" x14ac:dyDescent="0.55000000000000004">
      <c r="A111" s="222">
        <v>109</v>
      </c>
      <c r="B111" s="224">
        <f>Tabla4[[#This Row],[DNI/NIE Participante / Menor de edad]]</f>
        <v>0</v>
      </c>
      <c r="C111" s="254">
        <f>Tabla4[[#This Row],[Nombre Participante]]</f>
        <v>0</v>
      </c>
      <c r="D111" s="254">
        <f>Tabla4[[#This Row],[Primer Apellido Participante]]</f>
        <v>0</v>
      </c>
      <c r="E111" s="254">
        <f>Tabla4[[#This Row],[Segundo Apellido Participante]]</f>
        <v>0</v>
      </c>
      <c r="F111" s="225">
        <f>Tabla4[[#This Row],[Fecha de Nacimiento Participante]]</f>
        <v>0</v>
      </c>
      <c r="G111" s="264">
        <f>Tabla4[[#This Row],[Sexo Participante]]</f>
        <v>0</v>
      </c>
      <c r="H111" s="264">
        <f>Tabla4[[#This Row],[Cód. Provincia Participante]]</f>
        <v>0</v>
      </c>
      <c r="I111" s="264">
        <f>Tabla4[[#This Row],[Cód. Localidad Participante]]</f>
        <v>0</v>
      </c>
      <c r="J111" s="264">
        <f>Tabla4[[#This Row],[Código Postal Participante]]</f>
        <v>0</v>
      </c>
      <c r="K111" s="265">
        <f>Tabla4[[#This Row],[Dirección Participante]]</f>
        <v>0</v>
      </c>
      <c r="L111" s="264">
        <f>Tabla4[[#This Row],[Teléfono Fijo Participante]]</f>
        <v>0</v>
      </c>
      <c r="M111" s="264">
        <f>Tabla4[[#This Row],[Teléfono Móvil Participante]]</f>
        <v>0</v>
      </c>
      <c r="N111" s="266">
        <f>Tabla4[[#This Row],[E-mail Participante]]</f>
        <v>0</v>
      </c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42"/>
    </row>
    <row r="112" spans="1:34" x14ac:dyDescent="0.55000000000000004">
      <c r="A112" s="222">
        <v>110</v>
      </c>
      <c r="B112" s="213">
        <f>Tabla4[[#This Row],[DNI/NIE Participante / Menor de edad]]</f>
        <v>0</v>
      </c>
      <c r="C112" s="252">
        <f>Tabla4[[#This Row],[Nombre Participante]]</f>
        <v>0</v>
      </c>
      <c r="D112" s="252">
        <f>Tabla4[[#This Row],[Primer Apellido Participante]]</f>
        <v>0</v>
      </c>
      <c r="E112" s="252">
        <f>Tabla4[[#This Row],[Segundo Apellido Participante]]</f>
        <v>0</v>
      </c>
      <c r="F112" s="215">
        <f>Tabla4[[#This Row],[Fecha de Nacimiento Participante]]</f>
        <v>0</v>
      </c>
      <c r="G112" s="257">
        <f>Tabla4[[#This Row],[Sexo Participante]]</f>
        <v>0</v>
      </c>
      <c r="H112" s="258">
        <f>Tabla4[[#This Row],[Cód. Provincia Participante]]</f>
        <v>0</v>
      </c>
      <c r="I112" s="258">
        <f>Tabla4[[#This Row],[Cód. Localidad Participante]]</f>
        <v>0</v>
      </c>
      <c r="J112" s="259">
        <f>Tabla4[[#This Row],[Código Postal Participante]]</f>
        <v>0</v>
      </c>
      <c r="K112" s="260">
        <f>Tabla4[[#This Row],[Dirección Participante]]</f>
        <v>0</v>
      </c>
      <c r="L112" s="261">
        <f>Tabla4[[#This Row],[Teléfono Fijo Participante]]</f>
        <v>0</v>
      </c>
      <c r="M112" s="261">
        <f>Tabla4[[#This Row],[Teléfono Móvil Participante]]</f>
        <v>0</v>
      </c>
      <c r="N112" s="263">
        <f>Tabla4[[#This Row],[E-mail Participante]]</f>
        <v>0</v>
      </c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42"/>
    </row>
    <row r="113" spans="1:34" x14ac:dyDescent="0.55000000000000004">
      <c r="A113" s="222">
        <v>111</v>
      </c>
      <c r="B113" s="224">
        <f>Tabla4[[#This Row],[DNI/NIE Participante / Menor de edad]]</f>
        <v>0</v>
      </c>
      <c r="C113" s="254">
        <f>Tabla4[[#This Row],[Nombre Participante]]</f>
        <v>0</v>
      </c>
      <c r="D113" s="254">
        <f>Tabla4[[#This Row],[Primer Apellido Participante]]</f>
        <v>0</v>
      </c>
      <c r="E113" s="254">
        <f>Tabla4[[#This Row],[Segundo Apellido Participante]]</f>
        <v>0</v>
      </c>
      <c r="F113" s="225">
        <f>Tabla4[[#This Row],[Fecha de Nacimiento Participante]]</f>
        <v>0</v>
      </c>
      <c r="G113" s="264">
        <f>Tabla4[[#This Row],[Sexo Participante]]</f>
        <v>0</v>
      </c>
      <c r="H113" s="264">
        <f>Tabla4[[#This Row],[Cód. Provincia Participante]]</f>
        <v>0</v>
      </c>
      <c r="I113" s="264">
        <f>Tabla4[[#This Row],[Cód. Localidad Participante]]</f>
        <v>0</v>
      </c>
      <c r="J113" s="264">
        <f>Tabla4[[#This Row],[Código Postal Participante]]</f>
        <v>0</v>
      </c>
      <c r="K113" s="265">
        <f>Tabla4[[#This Row],[Dirección Participante]]</f>
        <v>0</v>
      </c>
      <c r="L113" s="264">
        <f>Tabla4[[#This Row],[Teléfono Fijo Participante]]</f>
        <v>0</v>
      </c>
      <c r="M113" s="264">
        <f>Tabla4[[#This Row],[Teléfono Móvil Participante]]</f>
        <v>0</v>
      </c>
      <c r="N113" s="266">
        <f>Tabla4[[#This Row],[E-mail Participante]]</f>
        <v>0</v>
      </c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42"/>
    </row>
    <row r="114" spans="1:34" x14ac:dyDescent="0.55000000000000004">
      <c r="A114" s="222">
        <v>112</v>
      </c>
      <c r="B114" s="213">
        <f>Tabla4[[#This Row],[DNI/NIE Participante / Menor de edad]]</f>
        <v>0</v>
      </c>
      <c r="C114" s="252">
        <f>Tabla4[[#This Row],[Nombre Participante]]</f>
        <v>0</v>
      </c>
      <c r="D114" s="252">
        <f>Tabla4[[#This Row],[Primer Apellido Participante]]</f>
        <v>0</v>
      </c>
      <c r="E114" s="252">
        <f>Tabla4[[#This Row],[Segundo Apellido Participante]]</f>
        <v>0</v>
      </c>
      <c r="F114" s="215">
        <f>Tabla4[[#This Row],[Fecha de Nacimiento Participante]]</f>
        <v>0</v>
      </c>
      <c r="G114" s="257">
        <f>Tabla4[[#This Row],[Sexo Participante]]</f>
        <v>0</v>
      </c>
      <c r="H114" s="258">
        <f>Tabla4[[#This Row],[Cód. Provincia Participante]]</f>
        <v>0</v>
      </c>
      <c r="I114" s="258">
        <f>Tabla4[[#This Row],[Cód. Localidad Participante]]</f>
        <v>0</v>
      </c>
      <c r="J114" s="259">
        <f>Tabla4[[#This Row],[Código Postal Participante]]</f>
        <v>0</v>
      </c>
      <c r="K114" s="260">
        <f>Tabla4[[#This Row],[Dirección Participante]]</f>
        <v>0</v>
      </c>
      <c r="L114" s="261">
        <f>Tabla4[[#This Row],[Teléfono Fijo Participante]]</f>
        <v>0</v>
      </c>
      <c r="M114" s="261">
        <f>Tabla4[[#This Row],[Teléfono Móvil Participante]]</f>
        <v>0</v>
      </c>
      <c r="N114" s="263">
        <f>Tabla4[[#This Row],[E-mail Participante]]</f>
        <v>0</v>
      </c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42"/>
    </row>
    <row r="115" spans="1:34" x14ac:dyDescent="0.55000000000000004">
      <c r="A115" s="222">
        <v>113</v>
      </c>
      <c r="B115" s="224">
        <f>Tabla4[[#This Row],[DNI/NIE Participante / Menor de edad]]</f>
        <v>0</v>
      </c>
      <c r="C115" s="254">
        <f>Tabla4[[#This Row],[Nombre Participante]]</f>
        <v>0</v>
      </c>
      <c r="D115" s="254">
        <f>Tabla4[[#This Row],[Primer Apellido Participante]]</f>
        <v>0</v>
      </c>
      <c r="E115" s="254">
        <f>Tabla4[[#This Row],[Segundo Apellido Participante]]</f>
        <v>0</v>
      </c>
      <c r="F115" s="225">
        <f>Tabla4[[#This Row],[Fecha de Nacimiento Participante]]</f>
        <v>0</v>
      </c>
      <c r="G115" s="264">
        <f>Tabla4[[#This Row],[Sexo Participante]]</f>
        <v>0</v>
      </c>
      <c r="H115" s="264">
        <f>Tabla4[[#This Row],[Cód. Provincia Participante]]</f>
        <v>0</v>
      </c>
      <c r="I115" s="264">
        <f>Tabla4[[#This Row],[Cód. Localidad Participante]]</f>
        <v>0</v>
      </c>
      <c r="J115" s="264">
        <f>Tabla4[[#This Row],[Código Postal Participante]]</f>
        <v>0</v>
      </c>
      <c r="K115" s="265">
        <f>Tabla4[[#This Row],[Dirección Participante]]</f>
        <v>0</v>
      </c>
      <c r="L115" s="264">
        <f>Tabla4[[#This Row],[Teléfono Fijo Participante]]</f>
        <v>0</v>
      </c>
      <c r="M115" s="264">
        <f>Tabla4[[#This Row],[Teléfono Móvil Participante]]</f>
        <v>0</v>
      </c>
      <c r="N115" s="266">
        <f>Tabla4[[#This Row],[E-mail Participante]]</f>
        <v>0</v>
      </c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42"/>
    </row>
    <row r="116" spans="1:34" x14ac:dyDescent="0.55000000000000004">
      <c r="A116" s="222">
        <v>114</v>
      </c>
      <c r="B116" s="213">
        <f>Tabla4[[#This Row],[DNI/NIE Participante / Menor de edad]]</f>
        <v>0</v>
      </c>
      <c r="C116" s="252">
        <f>Tabla4[[#This Row],[Nombre Participante]]</f>
        <v>0</v>
      </c>
      <c r="D116" s="252">
        <f>Tabla4[[#This Row],[Primer Apellido Participante]]</f>
        <v>0</v>
      </c>
      <c r="E116" s="252">
        <f>Tabla4[[#This Row],[Segundo Apellido Participante]]</f>
        <v>0</v>
      </c>
      <c r="F116" s="215">
        <f>Tabla4[[#This Row],[Fecha de Nacimiento Participante]]</f>
        <v>0</v>
      </c>
      <c r="G116" s="257">
        <f>Tabla4[[#This Row],[Sexo Participante]]</f>
        <v>0</v>
      </c>
      <c r="H116" s="258">
        <f>Tabla4[[#This Row],[Cód. Provincia Participante]]</f>
        <v>0</v>
      </c>
      <c r="I116" s="258">
        <f>Tabla4[[#This Row],[Cód. Localidad Participante]]</f>
        <v>0</v>
      </c>
      <c r="J116" s="259">
        <f>Tabla4[[#This Row],[Código Postal Participante]]</f>
        <v>0</v>
      </c>
      <c r="K116" s="260">
        <f>Tabla4[[#This Row],[Dirección Participante]]</f>
        <v>0</v>
      </c>
      <c r="L116" s="261">
        <f>Tabla4[[#This Row],[Teléfono Fijo Participante]]</f>
        <v>0</v>
      </c>
      <c r="M116" s="261">
        <f>Tabla4[[#This Row],[Teléfono Móvil Participante]]</f>
        <v>0</v>
      </c>
      <c r="N116" s="263">
        <f>Tabla4[[#This Row],[E-mail Participante]]</f>
        <v>0</v>
      </c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42"/>
    </row>
    <row r="117" spans="1:34" x14ac:dyDescent="0.55000000000000004">
      <c r="A117" s="222">
        <v>115</v>
      </c>
      <c r="B117" s="224">
        <f>Tabla4[[#This Row],[DNI/NIE Participante / Menor de edad]]</f>
        <v>0</v>
      </c>
      <c r="C117" s="254">
        <f>Tabla4[[#This Row],[Nombre Participante]]</f>
        <v>0</v>
      </c>
      <c r="D117" s="254">
        <f>Tabla4[[#This Row],[Primer Apellido Participante]]</f>
        <v>0</v>
      </c>
      <c r="E117" s="254">
        <f>Tabla4[[#This Row],[Segundo Apellido Participante]]</f>
        <v>0</v>
      </c>
      <c r="F117" s="225">
        <f>Tabla4[[#This Row],[Fecha de Nacimiento Participante]]</f>
        <v>0</v>
      </c>
      <c r="G117" s="264">
        <f>Tabla4[[#This Row],[Sexo Participante]]</f>
        <v>0</v>
      </c>
      <c r="H117" s="264">
        <f>Tabla4[[#This Row],[Cód. Provincia Participante]]</f>
        <v>0</v>
      </c>
      <c r="I117" s="264">
        <f>Tabla4[[#This Row],[Cód. Localidad Participante]]</f>
        <v>0</v>
      </c>
      <c r="J117" s="264">
        <f>Tabla4[[#This Row],[Código Postal Participante]]</f>
        <v>0</v>
      </c>
      <c r="K117" s="265">
        <f>Tabla4[[#This Row],[Dirección Participante]]</f>
        <v>0</v>
      </c>
      <c r="L117" s="264">
        <f>Tabla4[[#This Row],[Teléfono Fijo Participante]]</f>
        <v>0</v>
      </c>
      <c r="M117" s="264">
        <f>Tabla4[[#This Row],[Teléfono Móvil Participante]]</f>
        <v>0</v>
      </c>
      <c r="N117" s="266">
        <f>Tabla4[[#This Row],[E-mail Participante]]</f>
        <v>0</v>
      </c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42"/>
    </row>
    <row r="118" spans="1:34" x14ac:dyDescent="0.55000000000000004">
      <c r="A118" s="222">
        <v>116</v>
      </c>
      <c r="B118" s="213">
        <f>Tabla4[[#This Row],[DNI/NIE Participante / Menor de edad]]</f>
        <v>0</v>
      </c>
      <c r="C118" s="252">
        <f>Tabla4[[#This Row],[Nombre Participante]]</f>
        <v>0</v>
      </c>
      <c r="D118" s="252">
        <f>Tabla4[[#This Row],[Primer Apellido Participante]]</f>
        <v>0</v>
      </c>
      <c r="E118" s="252">
        <f>Tabla4[[#This Row],[Segundo Apellido Participante]]</f>
        <v>0</v>
      </c>
      <c r="F118" s="215">
        <f>Tabla4[[#This Row],[Fecha de Nacimiento Participante]]</f>
        <v>0</v>
      </c>
      <c r="G118" s="257">
        <f>Tabla4[[#This Row],[Sexo Participante]]</f>
        <v>0</v>
      </c>
      <c r="H118" s="258">
        <f>Tabla4[[#This Row],[Cód. Provincia Participante]]</f>
        <v>0</v>
      </c>
      <c r="I118" s="258">
        <f>Tabla4[[#This Row],[Cód. Localidad Participante]]</f>
        <v>0</v>
      </c>
      <c r="J118" s="259">
        <f>Tabla4[[#This Row],[Código Postal Participante]]</f>
        <v>0</v>
      </c>
      <c r="K118" s="260">
        <f>Tabla4[[#This Row],[Dirección Participante]]</f>
        <v>0</v>
      </c>
      <c r="L118" s="261">
        <f>Tabla4[[#This Row],[Teléfono Fijo Participante]]</f>
        <v>0</v>
      </c>
      <c r="M118" s="261">
        <f>Tabla4[[#This Row],[Teléfono Móvil Participante]]</f>
        <v>0</v>
      </c>
      <c r="N118" s="263">
        <f>Tabla4[[#This Row],[E-mail Participante]]</f>
        <v>0</v>
      </c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42"/>
    </row>
    <row r="119" spans="1:34" x14ac:dyDescent="0.55000000000000004">
      <c r="A119" s="222">
        <v>117</v>
      </c>
      <c r="B119" s="224">
        <f>Tabla4[[#This Row],[DNI/NIE Participante / Menor de edad]]</f>
        <v>0</v>
      </c>
      <c r="C119" s="254">
        <f>Tabla4[[#This Row],[Nombre Participante]]</f>
        <v>0</v>
      </c>
      <c r="D119" s="254">
        <f>Tabla4[[#This Row],[Primer Apellido Participante]]</f>
        <v>0</v>
      </c>
      <c r="E119" s="254">
        <f>Tabla4[[#This Row],[Segundo Apellido Participante]]</f>
        <v>0</v>
      </c>
      <c r="F119" s="225">
        <f>Tabla4[[#This Row],[Fecha de Nacimiento Participante]]</f>
        <v>0</v>
      </c>
      <c r="G119" s="264">
        <f>Tabla4[[#This Row],[Sexo Participante]]</f>
        <v>0</v>
      </c>
      <c r="H119" s="264">
        <f>Tabla4[[#This Row],[Cód. Provincia Participante]]</f>
        <v>0</v>
      </c>
      <c r="I119" s="264">
        <f>Tabla4[[#This Row],[Cód. Localidad Participante]]</f>
        <v>0</v>
      </c>
      <c r="J119" s="264">
        <f>Tabla4[[#This Row],[Código Postal Participante]]</f>
        <v>0</v>
      </c>
      <c r="K119" s="265">
        <f>Tabla4[[#This Row],[Dirección Participante]]</f>
        <v>0</v>
      </c>
      <c r="L119" s="264">
        <f>Tabla4[[#This Row],[Teléfono Fijo Participante]]</f>
        <v>0</v>
      </c>
      <c r="M119" s="264">
        <f>Tabla4[[#This Row],[Teléfono Móvil Participante]]</f>
        <v>0</v>
      </c>
      <c r="N119" s="266">
        <f>Tabla4[[#This Row],[E-mail Participante]]</f>
        <v>0</v>
      </c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42"/>
    </row>
    <row r="120" spans="1:34" x14ac:dyDescent="0.55000000000000004">
      <c r="A120" s="222">
        <v>118</v>
      </c>
      <c r="B120" s="213">
        <f>Tabla4[[#This Row],[DNI/NIE Participante / Menor de edad]]</f>
        <v>0</v>
      </c>
      <c r="C120" s="252">
        <f>Tabla4[[#This Row],[Nombre Participante]]</f>
        <v>0</v>
      </c>
      <c r="D120" s="252">
        <f>Tabla4[[#This Row],[Primer Apellido Participante]]</f>
        <v>0</v>
      </c>
      <c r="E120" s="252">
        <f>Tabla4[[#This Row],[Segundo Apellido Participante]]</f>
        <v>0</v>
      </c>
      <c r="F120" s="215">
        <f>Tabla4[[#This Row],[Fecha de Nacimiento Participante]]</f>
        <v>0</v>
      </c>
      <c r="G120" s="257">
        <f>Tabla4[[#This Row],[Sexo Participante]]</f>
        <v>0</v>
      </c>
      <c r="H120" s="258">
        <f>Tabla4[[#This Row],[Cód. Provincia Participante]]</f>
        <v>0</v>
      </c>
      <c r="I120" s="258">
        <f>Tabla4[[#This Row],[Cód. Localidad Participante]]</f>
        <v>0</v>
      </c>
      <c r="J120" s="259">
        <f>Tabla4[[#This Row],[Código Postal Participante]]</f>
        <v>0</v>
      </c>
      <c r="K120" s="260">
        <f>Tabla4[[#This Row],[Dirección Participante]]</f>
        <v>0</v>
      </c>
      <c r="L120" s="261">
        <f>Tabla4[[#This Row],[Teléfono Fijo Participante]]</f>
        <v>0</v>
      </c>
      <c r="M120" s="261">
        <f>Tabla4[[#This Row],[Teléfono Móvil Participante]]</f>
        <v>0</v>
      </c>
      <c r="N120" s="263">
        <f>Tabla4[[#This Row],[E-mail Participante]]</f>
        <v>0</v>
      </c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42"/>
    </row>
    <row r="121" spans="1:34" x14ac:dyDescent="0.55000000000000004">
      <c r="A121" s="222">
        <v>119</v>
      </c>
      <c r="B121" s="224">
        <f>Tabla4[[#This Row],[DNI/NIE Participante / Menor de edad]]</f>
        <v>0</v>
      </c>
      <c r="C121" s="254">
        <f>Tabla4[[#This Row],[Nombre Participante]]</f>
        <v>0</v>
      </c>
      <c r="D121" s="254">
        <f>Tabla4[[#This Row],[Primer Apellido Participante]]</f>
        <v>0</v>
      </c>
      <c r="E121" s="254">
        <f>Tabla4[[#This Row],[Segundo Apellido Participante]]</f>
        <v>0</v>
      </c>
      <c r="F121" s="225">
        <f>Tabla4[[#This Row],[Fecha de Nacimiento Participante]]</f>
        <v>0</v>
      </c>
      <c r="G121" s="264">
        <f>Tabla4[[#This Row],[Sexo Participante]]</f>
        <v>0</v>
      </c>
      <c r="H121" s="264">
        <f>Tabla4[[#This Row],[Cód. Provincia Participante]]</f>
        <v>0</v>
      </c>
      <c r="I121" s="264">
        <f>Tabla4[[#This Row],[Cód. Localidad Participante]]</f>
        <v>0</v>
      </c>
      <c r="J121" s="264">
        <f>Tabla4[[#This Row],[Código Postal Participante]]</f>
        <v>0</v>
      </c>
      <c r="K121" s="265">
        <f>Tabla4[[#This Row],[Dirección Participante]]</f>
        <v>0</v>
      </c>
      <c r="L121" s="264">
        <f>Tabla4[[#This Row],[Teléfono Fijo Participante]]</f>
        <v>0</v>
      </c>
      <c r="M121" s="264">
        <f>Tabla4[[#This Row],[Teléfono Móvil Participante]]</f>
        <v>0</v>
      </c>
      <c r="N121" s="266">
        <f>Tabla4[[#This Row],[E-mail Participante]]</f>
        <v>0</v>
      </c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42"/>
    </row>
    <row r="122" spans="1:34" x14ac:dyDescent="0.55000000000000004">
      <c r="A122" s="222">
        <v>120</v>
      </c>
      <c r="B122" s="213">
        <f>Tabla4[[#This Row],[DNI/NIE Participante / Menor de edad]]</f>
        <v>0</v>
      </c>
      <c r="C122" s="252">
        <f>Tabla4[[#This Row],[Nombre Participante]]</f>
        <v>0</v>
      </c>
      <c r="D122" s="252">
        <f>Tabla4[[#This Row],[Primer Apellido Participante]]</f>
        <v>0</v>
      </c>
      <c r="E122" s="252">
        <f>Tabla4[[#This Row],[Segundo Apellido Participante]]</f>
        <v>0</v>
      </c>
      <c r="F122" s="215">
        <f>Tabla4[[#This Row],[Fecha de Nacimiento Participante]]</f>
        <v>0</v>
      </c>
      <c r="G122" s="257">
        <f>Tabla4[[#This Row],[Sexo Participante]]</f>
        <v>0</v>
      </c>
      <c r="H122" s="258">
        <f>Tabla4[[#This Row],[Cód. Provincia Participante]]</f>
        <v>0</v>
      </c>
      <c r="I122" s="258">
        <f>Tabla4[[#This Row],[Cód. Localidad Participante]]</f>
        <v>0</v>
      </c>
      <c r="J122" s="259">
        <f>Tabla4[[#This Row],[Código Postal Participante]]</f>
        <v>0</v>
      </c>
      <c r="K122" s="260">
        <f>Tabla4[[#This Row],[Dirección Participante]]</f>
        <v>0</v>
      </c>
      <c r="L122" s="261">
        <f>Tabla4[[#This Row],[Teléfono Fijo Participante]]</f>
        <v>0</v>
      </c>
      <c r="M122" s="261">
        <f>Tabla4[[#This Row],[Teléfono Móvil Participante]]</f>
        <v>0</v>
      </c>
      <c r="N122" s="263">
        <f>Tabla4[[#This Row],[E-mail Participante]]</f>
        <v>0</v>
      </c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42"/>
    </row>
    <row r="123" spans="1:34" x14ac:dyDescent="0.55000000000000004">
      <c r="A123" s="222">
        <v>121</v>
      </c>
      <c r="B123" s="224">
        <f>Tabla4[[#This Row],[DNI/NIE Participante / Menor de edad]]</f>
        <v>0</v>
      </c>
      <c r="C123" s="254">
        <f>Tabla4[[#This Row],[Nombre Participante]]</f>
        <v>0</v>
      </c>
      <c r="D123" s="254">
        <f>Tabla4[[#This Row],[Primer Apellido Participante]]</f>
        <v>0</v>
      </c>
      <c r="E123" s="254">
        <f>Tabla4[[#This Row],[Segundo Apellido Participante]]</f>
        <v>0</v>
      </c>
      <c r="F123" s="225">
        <f>Tabla4[[#This Row],[Fecha de Nacimiento Participante]]</f>
        <v>0</v>
      </c>
      <c r="G123" s="264">
        <f>Tabla4[[#This Row],[Sexo Participante]]</f>
        <v>0</v>
      </c>
      <c r="H123" s="264">
        <f>Tabla4[[#This Row],[Cód. Provincia Participante]]</f>
        <v>0</v>
      </c>
      <c r="I123" s="264">
        <f>Tabla4[[#This Row],[Cód. Localidad Participante]]</f>
        <v>0</v>
      </c>
      <c r="J123" s="264">
        <f>Tabla4[[#This Row],[Código Postal Participante]]</f>
        <v>0</v>
      </c>
      <c r="K123" s="265">
        <f>Tabla4[[#This Row],[Dirección Participante]]</f>
        <v>0</v>
      </c>
      <c r="L123" s="264">
        <f>Tabla4[[#This Row],[Teléfono Fijo Participante]]</f>
        <v>0</v>
      </c>
      <c r="M123" s="264">
        <f>Tabla4[[#This Row],[Teléfono Móvil Participante]]</f>
        <v>0</v>
      </c>
      <c r="N123" s="266">
        <f>Tabla4[[#This Row],[E-mail Participante]]</f>
        <v>0</v>
      </c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42"/>
    </row>
    <row r="124" spans="1:34" x14ac:dyDescent="0.55000000000000004">
      <c r="A124" s="222">
        <v>122</v>
      </c>
      <c r="B124" s="213">
        <f>Tabla4[[#This Row],[DNI/NIE Participante / Menor de edad]]</f>
        <v>0</v>
      </c>
      <c r="C124" s="252">
        <f>Tabla4[[#This Row],[Nombre Participante]]</f>
        <v>0</v>
      </c>
      <c r="D124" s="252">
        <f>Tabla4[[#This Row],[Primer Apellido Participante]]</f>
        <v>0</v>
      </c>
      <c r="E124" s="252">
        <f>Tabla4[[#This Row],[Segundo Apellido Participante]]</f>
        <v>0</v>
      </c>
      <c r="F124" s="215">
        <f>Tabla4[[#This Row],[Fecha de Nacimiento Participante]]</f>
        <v>0</v>
      </c>
      <c r="G124" s="257">
        <f>Tabla4[[#This Row],[Sexo Participante]]</f>
        <v>0</v>
      </c>
      <c r="H124" s="258">
        <f>Tabla4[[#This Row],[Cód. Provincia Participante]]</f>
        <v>0</v>
      </c>
      <c r="I124" s="258">
        <f>Tabla4[[#This Row],[Cód. Localidad Participante]]</f>
        <v>0</v>
      </c>
      <c r="J124" s="259">
        <f>Tabla4[[#This Row],[Código Postal Participante]]</f>
        <v>0</v>
      </c>
      <c r="K124" s="260">
        <f>Tabla4[[#This Row],[Dirección Participante]]</f>
        <v>0</v>
      </c>
      <c r="L124" s="261">
        <f>Tabla4[[#This Row],[Teléfono Fijo Participante]]</f>
        <v>0</v>
      </c>
      <c r="M124" s="261">
        <f>Tabla4[[#This Row],[Teléfono Móvil Participante]]</f>
        <v>0</v>
      </c>
      <c r="N124" s="263">
        <f>Tabla4[[#This Row],[E-mail Participante]]</f>
        <v>0</v>
      </c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42"/>
    </row>
    <row r="125" spans="1:34" x14ac:dyDescent="0.55000000000000004">
      <c r="A125" s="222">
        <v>123</v>
      </c>
      <c r="B125" s="224">
        <f>Tabla4[[#This Row],[DNI/NIE Participante / Menor de edad]]</f>
        <v>0</v>
      </c>
      <c r="C125" s="254">
        <f>Tabla4[[#This Row],[Nombre Participante]]</f>
        <v>0</v>
      </c>
      <c r="D125" s="254">
        <f>Tabla4[[#This Row],[Primer Apellido Participante]]</f>
        <v>0</v>
      </c>
      <c r="E125" s="254">
        <f>Tabla4[[#This Row],[Segundo Apellido Participante]]</f>
        <v>0</v>
      </c>
      <c r="F125" s="225">
        <f>Tabla4[[#This Row],[Fecha de Nacimiento Participante]]</f>
        <v>0</v>
      </c>
      <c r="G125" s="264">
        <f>Tabla4[[#This Row],[Sexo Participante]]</f>
        <v>0</v>
      </c>
      <c r="H125" s="264">
        <f>Tabla4[[#This Row],[Cód. Provincia Participante]]</f>
        <v>0</v>
      </c>
      <c r="I125" s="264">
        <f>Tabla4[[#This Row],[Cód. Localidad Participante]]</f>
        <v>0</v>
      </c>
      <c r="J125" s="264">
        <f>Tabla4[[#This Row],[Código Postal Participante]]</f>
        <v>0</v>
      </c>
      <c r="K125" s="265">
        <f>Tabla4[[#This Row],[Dirección Participante]]</f>
        <v>0</v>
      </c>
      <c r="L125" s="264">
        <f>Tabla4[[#This Row],[Teléfono Fijo Participante]]</f>
        <v>0</v>
      </c>
      <c r="M125" s="264">
        <f>Tabla4[[#This Row],[Teléfono Móvil Participante]]</f>
        <v>0</v>
      </c>
      <c r="N125" s="266">
        <f>Tabla4[[#This Row],[E-mail Participante]]</f>
        <v>0</v>
      </c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42"/>
    </row>
    <row r="126" spans="1:34" x14ac:dyDescent="0.55000000000000004">
      <c r="A126" s="222">
        <v>124</v>
      </c>
      <c r="B126" s="213">
        <f>Tabla4[[#This Row],[DNI/NIE Participante / Menor de edad]]</f>
        <v>0</v>
      </c>
      <c r="C126" s="252">
        <f>Tabla4[[#This Row],[Nombre Participante]]</f>
        <v>0</v>
      </c>
      <c r="D126" s="252">
        <f>Tabla4[[#This Row],[Primer Apellido Participante]]</f>
        <v>0</v>
      </c>
      <c r="E126" s="252">
        <f>Tabla4[[#This Row],[Segundo Apellido Participante]]</f>
        <v>0</v>
      </c>
      <c r="F126" s="215">
        <f>Tabla4[[#This Row],[Fecha de Nacimiento Participante]]</f>
        <v>0</v>
      </c>
      <c r="G126" s="257">
        <f>Tabla4[[#This Row],[Sexo Participante]]</f>
        <v>0</v>
      </c>
      <c r="H126" s="258">
        <f>Tabla4[[#This Row],[Cód. Provincia Participante]]</f>
        <v>0</v>
      </c>
      <c r="I126" s="258">
        <f>Tabla4[[#This Row],[Cód. Localidad Participante]]</f>
        <v>0</v>
      </c>
      <c r="J126" s="259">
        <f>Tabla4[[#This Row],[Código Postal Participante]]</f>
        <v>0</v>
      </c>
      <c r="K126" s="260">
        <f>Tabla4[[#This Row],[Dirección Participante]]</f>
        <v>0</v>
      </c>
      <c r="L126" s="261">
        <f>Tabla4[[#This Row],[Teléfono Fijo Participante]]</f>
        <v>0</v>
      </c>
      <c r="M126" s="261">
        <f>Tabla4[[#This Row],[Teléfono Móvil Participante]]</f>
        <v>0</v>
      </c>
      <c r="N126" s="263">
        <f>Tabla4[[#This Row],[E-mail Participante]]</f>
        <v>0</v>
      </c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42"/>
    </row>
    <row r="127" spans="1:34" x14ac:dyDescent="0.55000000000000004">
      <c r="A127" s="222">
        <v>125</v>
      </c>
      <c r="B127" s="224">
        <f>Tabla4[[#This Row],[DNI/NIE Participante / Menor de edad]]</f>
        <v>0</v>
      </c>
      <c r="C127" s="254">
        <f>Tabla4[[#This Row],[Nombre Participante]]</f>
        <v>0</v>
      </c>
      <c r="D127" s="254">
        <f>Tabla4[[#This Row],[Primer Apellido Participante]]</f>
        <v>0</v>
      </c>
      <c r="E127" s="254">
        <f>Tabla4[[#This Row],[Segundo Apellido Participante]]</f>
        <v>0</v>
      </c>
      <c r="F127" s="225">
        <f>Tabla4[[#This Row],[Fecha de Nacimiento Participante]]</f>
        <v>0</v>
      </c>
      <c r="G127" s="264">
        <f>Tabla4[[#This Row],[Sexo Participante]]</f>
        <v>0</v>
      </c>
      <c r="H127" s="264">
        <f>Tabla4[[#This Row],[Cód. Provincia Participante]]</f>
        <v>0</v>
      </c>
      <c r="I127" s="264">
        <f>Tabla4[[#This Row],[Cód. Localidad Participante]]</f>
        <v>0</v>
      </c>
      <c r="J127" s="264">
        <f>Tabla4[[#This Row],[Código Postal Participante]]</f>
        <v>0</v>
      </c>
      <c r="K127" s="265">
        <f>Tabla4[[#This Row],[Dirección Participante]]</f>
        <v>0</v>
      </c>
      <c r="L127" s="264">
        <f>Tabla4[[#This Row],[Teléfono Fijo Participante]]</f>
        <v>0</v>
      </c>
      <c r="M127" s="264">
        <f>Tabla4[[#This Row],[Teléfono Móvil Participante]]</f>
        <v>0</v>
      </c>
      <c r="N127" s="266">
        <f>Tabla4[[#This Row],[E-mail Participante]]</f>
        <v>0</v>
      </c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42"/>
    </row>
    <row r="128" spans="1:34" x14ac:dyDescent="0.55000000000000004">
      <c r="A128" s="222">
        <v>126</v>
      </c>
      <c r="B128" s="213">
        <f>Tabla4[[#This Row],[DNI/NIE Participante / Menor de edad]]</f>
        <v>0</v>
      </c>
      <c r="C128" s="252">
        <f>Tabla4[[#This Row],[Nombre Participante]]</f>
        <v>0</v>
      </c>
      <c r="D128" s="252">
        <f>Tabla4[[#This Row],[Primer Apellido Participante]]</f>
        <v>0</v>
      </c>
      <c r="E128" s="252">
        <f>Tabla4[[#This Row],[Segundo Apellido Participante]]</f>
        <v>0</v>
      </c>
      <c r="F128" s="215">
        <f>Tabla4[[#This Row],[Fecha de Nacimiento Participante]]</f>
        <v>0</v>
      </c>
      <c r="G128" s="257">
        <f>Tabla4[[#This Row],[Sexo Participante]]</f>
        <v>0</v>
      </c>
      <c r="H128" s="258">
        <f>Tabla4[[#This Row],[Cód. Provincia Participante]]</f>
        <v>0</v>
      </c>
      <c r="I128" s="258">
        <f>Tabla4[[#This Row],[Cód. Localidad Participante]]</f>
        <v>0</v>
      </c>
      <c r="J128" s="259">
        <f>Tabla4[[#This Row],[Código Postal Participante]]</f>
        <v>0</v>
      </c>
      <c r="K128" s="260">
        <f>Tabla4[[#This Row],[Dirección Participante]]</f>
        <v>0</v>
      </c>
      <c r="L128" s="261">
        <f>Tabla4[[#This Row],[Teléfono Fijo Participante]]</f>
        <v>0</v>
      </c>
      <c r="M128" s="261">
        <f>Tabla4[[#This Row],[Teléfono Móvil Participante]]</f>
        <v>0</v>
      </c>
      <c r="N128" s="263">
        <f>Tabla4[[#This Row],[E-mail Participante]]</f>
        <v>0</v>
      </c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42"/>
    </row>
    <row r="129" spans="1:34" x14ac:dyDescent="0.55000000000000004">
      <c r="A129" s="222">
        <v>127</v>
      </c>
      <c r="B129" s="224">
        <f>Tabla4[[#This Row],[DNI/NIE Participante / Menor de edad]]</f>
        <v>0</v>
      </c>
      <c r="C129" s="254">
        <f>Tabla4[[#This Row],[Nombre Participante]]</f>
        <v>0</v>
      </c>
      <c r="D129" s="254">
        <f>Tabla4[[#This Row],[Primer Apellido Participante]]</f>
        <v>0</v>
      </c>
      <c r="E129" s="254">
        <f>Tabla4[[#This Row],[Segundo Apellido Participante]]</f>
        <v>0</v>
      </c>
      <c r="F129" s="225">
        <f>Tabla4[[#This Row],[Fecha de Nacimiento Participante]]</f>
        <v>0</v>
      </c>
      <c r="G129" s="264">
        <f>Tabla4[[#This Row],[Sexo Participante]]</f>
        <v>0</v>
      </c>
      <c r="H129" s="264">
        <f>Tabla4[[#This Row],[Cód. Provincia Participante]]</f>
        <v>0</v>
      </c>
      <c r="I129" s="264">
        <f>Tabla4[[#This Row],[Cód. Localidad Participante]]</f>
        <v>0</v>
      </c>
      <c r="J129" s="264">
        <f>Tabla4[[#This Row],[Código Postal Participante]]</f>
        <v>0</v>
      </c>
      <c r="K129" s="265">
        <f>Tabla4[[#This Row],[Dirección Participante]]</f>
        <v>0</v>
      </c>
      <c r="L129" s="264">
        <f>Tabla4[[#This Row],[Teléfono Fijo Participante]]</f>
        <v>0</v>
      </c>
      <c r="M129" s="264">
        <f>Tabla4[[#This Row],[Teléfono Móvil Participante]]</f>
        <v>0</v>
      </c>
      <c r="N129" s="266">
        <f>Tabla4[[#This Row],[E-mail Participante]]</f>
        <v>0</v>
      </c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42"/>
    </row>
    <row r="130" spans="1:34" x14ac:dyDescent="0.55000000000000004">
      <c r="A130" s="222">
        <v>128</v>
      </c>
      <c r="B130" s="213">
        <f>Tabla4[[#This Row],[DNI/NIE Participante / Menor de edad]]</f>
        <v>0</v>
      </c>
      <c r="C130" s="252">
        <f>Tabla4[[#This Row],[Nombre Participante]]</f>
        <v>0</v>
      </c>
      <c r="D130" s="252">
        <f>Tabla4[[#This Row],[Primer Apellido Participante]]</f>
        <v>0</v>
      </c>
      <c r="E130" s="252">
        <f>Tabla4[[#This Row],[Segundo Apellido Participante]]</f>
        <v>0</v>
      </c>
      <c r="F130" s="215">
        <f>Tabla4[[#This Row],[Fecha de Nacimiento Participante]]</f>
        <v>0</v>
      </c>
      <c r="G130" s="257">
        <f>Tabla4[[#This Row],[Sexo Participante]]</f>
        <v>0</v>
      </c>
      <c r="H130" s="258">
        <f>Tabla4[[#This Row],[Cód. Provincia Participante]]</f>
        <v>0</v>
      </c>
      <c r="I130" s="258">
        <f>Tabla4[[#This Row],[Cód. Localidad Participante]]</f>
        <v>0</v>
      </c>
      <c r="J130" s="259">
        <f>Tabla4[[#This Row],[Código Postal Participante]]</f>
        <v>0</v>
      </c>
      <c r="K130" s="260">
        <f>Tabla4[[#This Row],[Dirección Participante]]</f>
        <v>0</v>
      </c>
      <c r="L130" s="261">
        <f>Tabla4[[#This Row],[Teléfono Fijo Participante]]</f>
        <v>0</v>
      </c>
      <c r="M130" s="261">
        <f>Tabla4[[#This Row],[Teléfono Móvil Participante]]</f>
        <v>0</v>
      </c>
      <c r="N130" s="263">
        <f>Tabla4[[#This Row],[E-mail Participante]]</f>
        <v>0</v>
      </c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42"/>
    </row>
    <row r="131" spans="1:34" x14ac:dyDescent="0.55000000000000004">
      <c r="A131" s="222">
        <v>129</v>
      </c>
      <c r="B131" s="224">
        <f>Tabla4[[#This Row],[DNI/NIE Participante / Menor de edad]]</f>
        <v>0</v>
      </c>
      <c r="C131" s="254">
        <f>Tabla4[[#This Row],[Nombre Participante]]</f>
        <v>0</v>
      </c>
      <c r="D131" s="254">
        <f>Tabla4[[#This Row],[Primer Apellido Participante]]</f>
        <v>0</v>
      </c>
      <c r="E131" s="254">
        <f>Tabla4[[#This Row],[Segundo Apellido Participante]]</f>
        <v>0</v>
      </c>
      <c r="F131" s="225">
        <f>Tabla4[[#This Row],[Fecha de Nacimiento Participante]]</f>
        <v>0</v>
      </c>
      <c r="G131" s="264">
        <f>Tabla4[[#This Row],[Sexo Participante]]</f>
        <v>0</v>
      </c>
      <c r="H131" s="264">
        <f>Tabla4[[#This Row],[Cód. Provincia Participante]]</f>
        <v>0</v>
      </c>
      <c r="I131" s="264">
        <f>Tabla4[[#This Row],[Cód. Localidad Participante]]</f>
        <v>0</v>
      </c>
      <c r="J131" s="264">
        <f>Tabla4[[#This Row],[Código Postal Participante]]</f>
        <v>0</v>
      </c>
      <c r="K131" s="265">
        <f>Tabla4[[#This Row],[Dirección Participante]]</f>
        <v>0</v>
      </c>
      <c r="L131" s="264">
        <f>Tabla4[[#This Row],[Teléfono Fijo Participante]]</f>
        <v>0</v>
      </c>
      <c r="M131" s="264">
        <f>Tabla4[[#This Row],[Teléfono Móvil Participante]]</f>
        <v>0</v>
      </c>
      <c r="N131" s="266">
        <f>Tabla4[[#This Row],[E-mail Participante]]</f>
        <v>0</v>
      </c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42"/>
    </row>
    <row r="132" spans="1:34" x14ac:dyDescent="0.55000000000000004">
      <c r="A132" s="222">
        <v>130</v>
      </c>
      <c r="B132" s="213">
        <f>Tabla4[[#This Row],[DNI/NIE Participante / Menor de edad]]</f>
        <v>0</v>
      </c>
      <c r="C132" s="252">
        <f>Tabla4[[#This Row],[Nombre Participante]]</f>
        <v>0</v>
      </c>
      <c r="D132" s="252">
        <f>Tabla4[[#This Row],[Primer Apellido Participante]]</f>
        <v>0</v>
      </c>
      <c r="E132" s="252">
        <f>Tabla4[[#This Row],[Segundo Apellido Participante]]</f>
        <v>0</v>
      </c>
      <c r="F132" s="215">
        <f>Tabla4[[#This Row],[Fecha de Nacimiento Participante]]</f>
        <v>0</v>
      </c>
      <c r="G132" s="257">
        <f>Tabla4[[#This Row],[Sexo Participante]]</f>
        <v>0</v>
      </c>
      <c r="H132" s="258">
        <f>Tabla4[[#This Row],[Cód. Provincia Participante]]</f>
        <v>0</v>
      </c>
      <c r="I132" s="258">
        <f>Tabla4[[#This Row],[Cód. Localidad Participante]]</f>
        <v>0</v>
      </c>
      <c r="J132" s="259">
        <f>Tabla4[[#This Row],[Código Postal Participante]]</f>
        <v>0</v>
      </c>
      <c r="K132" s="260">
        <f>Tabla4[[#This Row],[Dirección Participante]]</f>
        <v>0</v>
      </c>
      <c r="L132" s="261">
        <f>Tabla4[[#This Row],[Teléfono Fijo Participante]]</f>
        <v>0</v>
      </c>
      <c r="M132" s="261">
        <f>Tabla4[[#This Row],[Teléfono Móvil Participante]]</f>
        <v>0</v>
      </c>
      <c r="N132" s="263">
        <f>Tabla4[[#This Row],[E-mail Participante]]</f>
        <v>0</v>
      </c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42"/>
    </row>
    <row r="133" spans="1:34" x14ac:dyDescent="0.55000000000000004">
      <c r="A133" s="222">
        <v>131</v>
      </c>
      <c r="B133" s="224">
        <f>Tabla4[[#This Row],[DNI/NIE Participante / Menor de edad]]</f>
        <v>0</v>
      </c>
      <c r="C133" s="254">
        <f>Tabla4[[#This Row],[Nombre Participante]]</f>
        <v>0</v>
      </c>
      <c r="D133" s="254">
        <f>Tabla4[[#This Row],[Primer Apellido Participante]]</f>
        <v>0</v>
      </c>
      <c r="E133" s="254">
        <f>Tabla4[[#This Row],[Segundo Apellido Participante]]</f>
        <v>0</v>
      </c>
      <c r="F133" s="225">
        <f>Tabla4[[#This Row],[Fecha de Nacimiento Participante]]</f>
        <v>0</v>
      </c>
      <c r="G133" s="264">
        <f>Tabla4[[#This Row],[Sexo Participante]]</f>
        <v>0</v>
      </c>
      <c r="H133" s="264">
        <f>Tabla4[[#This Row],[Cód. Provincia Participante]]</f>
        <v>0</v>
      </c>
      <c r="I133" s="264">
        <f>Tabla4[[#This Row],[Cód. Localidad Participante]]</f>
        <v>0</v>
      </c>
      <c r="J133" s="264">
        <f>Tabla4[[#This Row],[Código Postal Participante]]</f>
        <v>0</v>
      </c>
      <c r="K133" s="265">
        <f>Tabla4[[#This Row],[Dirección Participante]]</f>
        <v>0</v>
      </c>
      <c r="L133" s="264">
        <f>Tabla4[[#This Row],[Teléfono Fijo Participante]]</f>
        <v>0</v>
      </c>
      <c r="M133" s="264">
        <f>Tabla4[[#This Row],[Teléfono Móvil Participante]]</f>
        <v>0</v>
      </c>
      <c r="N133" s="266">
        <f>Tabla4[[#This Row],[E-mail Participante]]</f>
        <v>0</v>
      </c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42"/>
    </row>
    <row r="134" spans="1:34" x14ac:dyDescent="0.55000000000000004">
      <c r="A134" s="222">
        <v>132</v>
      </c>
      <c r="B134" s="213">
        <f>Tabla4[[#This Row],[DNI/NIE Participante / Menor de edad]]</f>
        <v>0</v>
      </c>
      <c r="C134" s="252">
        <f>Tabla4[[#This Row],[Nombre Participante]]</f>
        <v>0</v>
      </c>
      <c r="D134" s="252">
        <f>Tabla4[[#This Row],[Primer Apellido Participante]]</f>
        <v>0</v>
      </c>
      <c r="E134" s="252">
        <f>Tabla4[[#This Row],[Segundo Apellido Participante]]</f>
        <v>0</v>
      </c>
      <c r="F134" s="215">
        <f>Tabla4[[#This Row],[Fecha de Nacimiento Participante]]</f>
        <v>0</v>
      </c>
      <c r="G134" s="257">
        <f>Tabla4[[#This Row],[Sexo Participante]]</f>
        <v>0</v>
      </c>
      <c r="H134" s="258">
        <f>Tabla4[[#This Row],[Cód. Provincia Participante]]</f>
        <v>0</v>
      </c>
      <c r="I134" s="258">
        <f>Tabla4[[#This Row],[Cód. Localidad Participante]]</f>
        <v>0</v>
      </c>
      <c r="J134" s="259">
        <f>Tabla4[[#This Row],[Código Postal Participante]]</f>
        <v>0</v>
      </c>
      <c r="K134" s="260">
        <f>Tabla4[[#This Row],[Dirección Participante]]</f>
        <v>0</v>
      </c>
      <c r="L134" s="261">
        <f>Tabla4[[#This Row],[Teléfono Fijo Participante]]</f>
        <v>0</v>
      </c>
      <c r="M134" s="261">
        <f>Tabla4[[#This Row],[Teléfono Móvil Participante]]</f>
        <v>0</v>
      </c>
      <c r="N134" s="263">
        <f>Tabla4[[#This Row],[E-mail Participante]]</f>
        <v>0</v>
      </c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42"/>
    </row>
    <row r="135" spans="1:34" x14ac:dyDescent="0.55000000000000004">
      <c r="A135" s="222">
        <v>133</v>
      </c>
      <c r="B135" s="224">
        <f>Tabla4[[#This Row],[DNI/NIE Participante / Menor de edad]]</f>
        <v>0</v>
      </c>
      <c r="C135" s="254">
        <f>Tabla4[[#This Row],[Nombre Participante]]</f>
        <v>0</v>
      </c>
      <c r="D135" s="254">
        <f>Tabla4[[#This Row],[Primer Apellido Participante]]</f>
        <v>0</v>
      </c>
      <c r="E135" s="254">
        <f>Tabla4[[#This Row],[Segundo Apellido Participante]]</f>
        <v>0</v>
      </c>
      <c r="F135" s="225">
        <f>Tabla4[[#This Row],[Fecha de Nacimiento Participante]]</f>
        <v>0</v>
      </c>
      <c r="G135" s="264">
        <f>Tabla4[[#This Row],[Sexo Participante]]</f>
        <v>0</v>
      </c>
      <c r="H135" s="264">
        <f>Tabla4[[#This Row],[Cód. Provincia Participante]]</f>
        <v>0</v>
      </c>
      <c r="I135" s="264">
        <f>Tabla4[[#This Row],[Cód. Localidad Participante]]</f>
        <v>0</v>
      </c>
      <c r="J135" s="264">
        <f>Tabla4[[#This Row],[Código Postal Participante]]</f>
        <v>0</v>
      </c>
      <c r="K135" s="265">
        <f>Tabla4[[#This Row],[Dirección Participante]]</f>
        <v>0</v>
      </c>
      <c r="L135" s="264">
        <f>Tabla4[[#This Row],[Teléfono Fijo Participante]]</f>
        <v>0</v>
      </c>
      <c r="M135" s="264">
        <f>Tabla4[[#This Row],[Teléfono Móvil Participante]]</f>
        <v>0</v>
      </c>
      <c r="N135" s="266">
        <f>Tabla4[[#This Row],[E-mail Participante]]</f>
        <v>0</v>
      </c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42"/>
    </row>
    <row r="136" spans="1:34" x14ac:dyDescent="0.55000000000000004">
      <c r="A136" s="222">
        <v>134</v>
      </c>
      <c r="B136" s="213">
        <f>Tabla4[[#This Row],[DNI/NIE Participante / Menor de edad]]</f>
        <v>0</v>
      </c>
      <c r="C136" s="252">
        <f>Tabla4[[#This Row],[Nombre Participante]]</f>
        <v>0</v>
      </c>
      <c r="D136" s="252">
        <f>Tabla4[[#This Row],[Primer Apellido Participante]]</f>
        <v>0</v>
      </c>
      <c r="E136" s="252">
        <f>Tabla4[[#This Row],[Segundo Apellido Participante]]</f>
        <v>0</v>
      </c>
      <c r="F136" s="215">
        <f>Tabla4[[#This Row],[Fecha de Nacimiento Participante]]</f>
        <v>0</v>
      </c>
      <c r="G136" s="257">
        <f>Tabla4[[#This Row],[Sexo Participante]]</f>
        <v>0</v>
      </c>
      <c r="H136" s="258">
        <f>Tabla4[[#This Row],[Cód. Provincia Participante]]</f>
        <v>0</v>
      </c>
      <c r="I136" s="258">
        <f>Tabla4[[#This Row],[Cód. Localidad Participante]]</f>
        <v>0</v>
      </c>
      <c r="J136" s="259">
        <f>Tabla4[[#This Row],[Código Postal Participante]]</f>
        <v>0</v>
      </c>
      <c r="K136" s="260">
        <f>Tabla4[[#This Row],[Dirección Participante]]</f>
        <v>0</v>
      </c>
      <c r="L136" s="261">
        <f>Tabla4[[#This Row],[Teléfono Fijo Participante]]</f>
        <v>0</v>
      </c>
      <c r="M136" s="261">
        <f>Tabla4[[#This Row],[Teléfono Móvil Participante]]</f>
        <v>0</v>
      </c>
      <c r="N136" s="263">
        <f>Tabla4[[#This Row],[E-mail Participante]]</f>
        <v>0</v>
      </c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42"/>
    </row>
    <row r="137" spans="1:34" x14ac:dyDescent="0.55000000000000004">
      <c r="A137" s="222">
        <v>135</v>
      </c>
      <c r="B137" s="224">
        <f>Tabla4[[#This Row],[DNI/NIE Participante / Menor de edad]]</f>
        <v>0</v>
      </c>
      <c r="C137" s="254">
        <f>Tabla4[[#This Row],[Nombre Participante]]</f>
        <v>0</v>
      </c>
      <c r="D137" s="254">
        <f>Tabla4[[#This Row],[Primer Apellido Participante]]</f>
        <v>0</v>
      </c>
      <c r="E137" s="254">
        <f>Tabla4[[#This Row],[Segundo Apellido Participante]]</f>
        <v>0</v>
      </c>
      <c r="F137" s="225">
        <f>Tabla4[[#This Row],[Fecha de Nacimiento Participante]]</f>
        <v>0</v>
      </c>
      <c r="G137" s="264">
        <f>Tabla4[[#This Row],[Sexo Participante]]</f>
        <v>0</v>
      </c>
      <c r="H137" s="264">
        <f>Tabla4[[#This Row],[Cód. Provincia Participante]]</f>
        <v>0</v>
      </c>
      <c r="I137" s="264">
        <f>Tabla4[[#This Row],[Cód. Localidad Participante]]</f>
        <v>0</v>
      </c>
      <c r="J137" s="264">
        <f>Tabla4[[#This Row],[Código Postal Participante]]</f>
        <v>0</v>
      </c>
      <c r="K137" s="265">
        <f>Tabla4[[#This Row],[Dirección Participante]]</f>
        <v>0</v>
      </c>
      <c r="L137" s="264">
        <f>Tabla4[[#This Row],[Teléfono Fijo Participante]]</f>
        <v>0</v>
      </c>
      <c r="M137" s="264">
        <f>Tabla4[[#This Row],[Teléfono Móvil Participante]]</f>
        <v>0</v>
      </c>
      <c r="N137" s="266">
        <f>Tabla4[[#This Row],[E-mail Participante]]</f>
        <v>0</v>
      </c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42"/>
    </row>
    <row r="138" spans="1:34" x14ac:dyDescent="0.55000000000000004">
      <c r="A138" s="222">
        <v>136</v>
      </c>
      <c r="B138" s="213">
        <f>Tabla4[[#This Row],[DNI/NIE Participante / Menor de edad]]</f>
        <v>0</v>
      </c>
      <c r="C138" s="252">
        <f>Tabla4[[#This Row],[Nombre Participante]]</f>
        <v>0</v>
      </c>
      <c r="D138" s="252">
        <f>Tabla4[[#This Row],[Primer Apellido Participante]]</f>
        <v>0</v>
      </c>
      <c r="E138" s="252">
        <f>Tabla4[[#This Row],[Segundo Apellido Participante]]</f>
        <v>0</v>
      </c>
      <c r="F138" s="215">
        <f>Tabla4[[#This Row],[Fecha de Nacimiento Participante]]</f>
        <v>0</v>
      </c>
      <c r="G138" s="257">
        <f>Tabla4[[#This Row],[Sexo Participante]]</f>
        <v>0</v>
      </c>
      <c r="H138" s="258">
        <f>Tabla4[[#This Row],[Cód. Provincia Participante]]</f>
        <v>0</v>
      </c>
      <c r="I138" s="258">
        <f>Tabla4[[#This Row],[Cód. Localidad Participante]]</f>
        <v>0</v>
      </c>
      <c r="J138" s="259">
        <f>Tabla4[[#This Row],[Código Postal Participante]]</f>
        <v>0</v>
      </c>
      <c r="K138" s="260">
        <f>Tabla4[[#This Row],[Dirección Participante]]</f>
        <v>0</v>
      </c>
      <c r="L138" s="261">
        <f>Tabla4[[#This Row],[Teléfono Fijo Participante]]</f>
        <v>0</v>
      </c>
      <c r="M138" s="261">
        <f>Tabla4[[#This Row],[Teléfono Móvil Participante]]</f>
        <v>0</v>
      </c>
      <c r="N138" s="263">
        <f>Tabla4[[#This Row],[E-mail Participante]]</f>
        <v>0</v>
      </c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42"/>
    </row>
    <row r="139" spans="1:34" x14ac:dyDescent="0.55000000000000004">
      <c r="A139" s="222">
        <v>137</v>
      </c>
      <c r="B139" s="224">
        <f>Tabla4[[#This Row],[DNI/NIE Participante / Menor de edad]]</f>
        <v>0</v>
      </c>
      <c r="C139" s="254">
        <f>Tabla4[[#This Row],[Nombre Participante]]</f>
        <v>0</v>
      </c>
      <c r="D139" s="254">
        <f>Tabla4[[#This Row],[Primer Apellido Participante]]</f>
        <v>0</v>
      </c>
      <c r="E139" s="254">
        <f>Tabla4[[#This Row],[Segundo Apellido Participante]]</f>
        <v>0</v>
      </c>
      <c r="F139" s="225">
        <f>Tabla4[[#This Row],[Fecha de Nacimiento Participante]]</f>
        <v>0</v>
      </c>
      <c r="G139" s="264">
        <f>Tabla4[[#This Row],[Sexo Participante]]</f>
        <v>0</v>
      </c>
      <c r="H139" s="264">
        <f>Tabla4[[#This Row],[Cód. Provincia Participante]]</f>
        <v>0</v>
      </c>
      <c r="I139" s="264">
        <f>Tabla4[[#This Row],[Cód. Localidad Participante]]</f>
        <v>0</v>
      </c>
      <c r="J139" s="264">
        <f>Tabla4[[#This Row],[Código Postal Participante]]</f>
        <v>0</v>
      </c>
      <c r="K139" s="265">
        <f>Tabla4[[#This Row],[Dirección Participante]]</f>
        <v>0</v>
      </c>
      <c r="L139" s="264">
        <f>Tabla4[[#This Row],[Teléfono Fijo Participante]]</f>
        <v>0</v>
      </c>
      <c r="M139" s="264">
        <f>Tabla4[[#This Row],[Teléfono Móvil Participante]]</f>
        <v>0</v>
      </c>
      <c r="N139" s="266">
        <f>Tabla4[[#This Row],[E-mail Participante]]</f>
        <v>0</v>
      </c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42"/>
    </row>
    <row r="140" spans="1:34" x14ac:dyDescent="0.55000000000000004">
      <c r="A140" s="222">
        <v>138</v>
      </c>
      <c r="B140" s="213">
        <f>Tabla4[[#This Row],[DNI/NIE Participante / Menor de edad]]</f>
        <v>0</v>
      </c>
      <c r="C140" s="252">
        <f>Tabla4[[#This Row],[Nombre Participante]]</f>
        <v>0</v>
      </c>
      <c r="D140" s="252">
        <f>Tabla4[[#This Row],[Primer Apellido Participante]]</f>
        <v>0</v>
      </c>
      <c r="E140" s="252">
        <f>Tabla4[[#This Row],[Segundo Apellido Participante]]</f>
        <v>0</v>
      </c>
      <c r="F140" s="215">
        <f>Tabla4[[#This Row],[Fecha de Nacimiento Participante]]</f>
        <v>0</v>
      </c>
      <c r="G140" s="257">
        <f>Tabla4[[#This Row],[Sexo Participante]]</f>
        <v>0</v>
      </c>
      <c r="H140" s="258">
        <f>Tabla4[[#This Row],[Cód. Provincia Participante]]</f>
        <v>0</v>
      </c>
      <c r="I140" s="258">
        <f>Tabla4[[#This Row],[Cód. Localidad Participante]]</f>
        <v>0</v>
      </c>
      <c r="J140" s="259">
        <f>Tabla4[[#This Row],[Código Postal Participante]]</f>
        <v>0</v>
      </c>
      <c r="K140" s="260">
        <f>Tabla4[[#This Row],[Dirección Participante]]</f>
        <v>0</v>
      </c>
      <c r="L140" s="261">
        <f>Tabla4[[#This Row],[Teléfono Fijo Participante]]</f>
        <v>0</v>
      </c>
      <c r="M140" s="261">
        <f>Tabla4[[#This Row],[Teléfono Móvil Participante]]</f>
        <v>0</v>
      </c>
      <c r="N140" s="263">
        <f>Tabla4[[#This Row],[E-mail Participante]]</f>
        <v>0</v>
      </c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42"/>
    </row>
    <row r="141" spans="1:34" x14ac:dyDescent="0.55000000000000004">
      <c r="A141" s="222">
        <v>139</v>
      </c>
      <c r="B141" s="224">
        <f>Tabla4[[#This Row],[DNI/NIE Participante / Menor de edad]]</f>
        <v>0</v>
      </c>
      <c r="C141" s="254">
        <f>Tabla4[[#This Row],[Nombre Participante]]</f>
        <v>0</v>
      </c>
      <c r="D141" s="254">
        <f>Tabla4[[#This Row],[Primer Apellido Participante]]</f>
        <v>0</v>
      </c>
      <c r="E141" s="254">
        <f>Tabla4[[#This Row],[Segundo Apellido Participante]]</f>
        <v>0</v>
      </c>
      <c r="F141" s="225">
        <f>Tabla4[[#This Row],[Fecha de Nacimiento Participante]]</f>
        <v>0</v>
      </c>
      <c r="G141" s="264">
        <f>Tabla4[[#This Row],[Sexo Participante]]</f>
        <v>0</v>
      </c>
      <c r="H141" s="264">
        <f>Tabla4[[#This Row],[Cód. Provincia Participante]]</f>
        <v>0</v>
      </c>
      <c r="I141" s="264">
        <f>Tabla4[[#This Row],[Cód. Localidad Participante]]</f>
        <v>0</v>
      </c>
      <c r="J141" s="264">
        <f>Tabla4[[#This Row],[Código Postal Participante]]</f>
        <v>0</v>
      </c>
      <c r="K141" s="265">
        <f>Tabla4[[#This Row],[Dirección Participante]]</f>
        <v>0</v>
      </c>
      <c r="L141" s="264">
        <f>Tabla4[[#This Row],[Teléfono Fijo Participante]]</f>
        <v>0</v>
      </c>
      <c r="M141" s="264">
        <f>Tabla4[[#This Row],[Teléfono Móvil Participante]]</f>
        <v>0</v>
      </c>
      <c r="N141" s="266">
        <f>Tabla4[[#This Row],[E-mail Participante]]</f>
        <v>0</v>
      </c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42"/>
    </row>
    <row r="142" spans="1:34" x14ac:dyDescent="0.55000000000000004">
      <c r="A142" s="222">
        <v>140</v>
      </c>
      <c r="B142" s="213">
        <f>Tabla4[[#This Row],[DNI/NIE Participante / Menor de edad]]</f>
        <v>0</v>
      </c>
      <c r="C142" s="252">
        <f>Tabla4[[#This Row],[Nombre Participante]]</f>
        <v>0</v>
      </c>
      <c r="D142" s="252">
        <f>Tabla4[[#This Row],[Primer Apellido Participante]]</f>
        <v>0</v>
      </c>
      <c r="E142" s="252">
        <f>Tabla4[[#This Row],[Segundo Apellido Participante]]</f>
        <v>0</v>
      </c>
      <c r="F142" s="215">
        <f>Tabla4[[#This Row],[Fecha de Nacimiento Participante]]</f>
        <v>0</v>
      </c>
      <c r="G142" s="257">
        <f>Tabla4[[#This Row],[Sexo Participante]]</f>
        <v>0</v>
      </c>
      <c r="H142" s="258">
        <f>Tabla4[[#This Row],[Cód. Provincia Participante]]</f>
        <v>0</v>
      </c>
      <c r="I142" s="258">
        <f>Tabla4[[#This Row],[Cód. Localidad Participante]]</f>
        <v>0</v>
      </c>
      <c r="J142" s="259">
        <f>Tabla4[[#This Row],[Código Postal Participante]]</f>
        <v>0</v>
      </c>
      <c r="K142" s="260">
        <f>Tabla4[[#This Row],[Dirección Participante]]</f>
        <v>0</v>
      </c>
      <c r="L142" s="261">
        <f>Tabla4[[#This Row],[Teléfono Fijo Participante]]</f>
        <v>0</v>
      </c>
      <c r="M142" s="261">
        <f>Tabla4[[#This Row],[Teléfono Móvil Participante]]</f>
        <v>0</v>
      </c>
      <c r="N142" s="263">
        <f>Tabla4[[#This Row],[E-mail Participante]]</f>
        <v>0</v>
      </c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42"/>
    </row>
    <row r="143" spans="1:34" x14ac:dyDescent="0.55000000000000004">
      <c r="A143" s="222">
        <v>141</v>
      </c>
      <c r="B143" s="224">
        <f>Tabla4[[#This Row],[DNI/NIE Participante / Menor de edad]]</f>
        <v>0</v>
      </c>
      <c r="C143" s="254">
        <f>Tabla4[[#This Row],[Nombre Participante]]</f>
        <v>0</v>
      </c>
      <c r="D143" s="254">
        <f>Tabla4[[#This Row],[Primer Apellido Participante]]</f>
        <v>0</v>
      </c>
      <c r="E143" s="254">
        <f>Tabla4[[#This Row],[Segundo Apellido Participante]]</f>
        <v>0</v>
      </c>
      <c r="F143" s="225">
        <f>Tabla4[[#This Row],[Fecha de Nacimiento Participante]]</f>
        <v>0</v>
      </c>
      <c r="G143" s="264">
        <f>Tabla4[[#This Row],[Sexo Participante]]</f>
        <v>0</v>
      </c>
      <c r="H143" s="264">
        <f>Tabla4[[#This Row],[Cód. Provincia Participante]]</f>
        <v>0</v>
      </c>
      <c r="I143" s="264">
        <f>Tabla4[[#This Row],[Cód. Localidad Participante]]</f>
        <v>0</v>
      </c>
      <c r="J143" s="264">
        <f>Tabla4[[#This Row],[Código Postal Participante]]</f>
        <v>0</v>
      </c>
      <c r="K143" s="265">
        <f>Tabla4[[#This Row],[Dirección Participante]]</f>
        <v>0</v>
      </c>
      <c r="L143" s="264">
        <f>Tabla4[[#This Row],[Teléfono Fijo Participante]]</f>
        <v>0</v>
      </c>
      <c r="M143" s="264">
        <f>Tabla4[[#This Row],[Teléfono Móvil Participante]]</f>
        <v>0</v>
      </c>
      <c r="N143" s="266">
        <f>Tabla4[[#This Row],[E-mail Participante]]</f>
        <v>0</v>
      </c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42"/>
    </row>
    <row r="144" spans="1:34" x14ac:dyDescent="0.55000000000000004">
      <c r="A144" s="222">
        <v>142</v>
      </c>
      <c r="B144" s="213">
        <f>Tabla4[[#This Row],[DNI/NIE Participante / Menor de edad]]</f>
        <v>0</v>
      </c>
      <c r="C144" s="252">
        <f>Tabla4[[#This Row],[Nombre Participante]]</f>
        <v>0</v>
      </c>
      <c r="D144" s="252">
        <f>Tabla4[[#This Row],[Primer Apellido Participante]]</f>
        <v>0</v>
      </c>
      <c r="E144" s="252">
        <f>Tabla4[[#This Row],[Segundo Apellido Participante]]</f>
        <v>0</v>
      </c>
      <c r="F144" s="215">
        <f>Tabla4[[#This Row],[Fecha de Nacimiento Participante]]</f>
        <v>0</v>
      </c>
      <c r="G144" s="257">
        <f>Tabla4[[#This Row],[Sexo Participante]]</f>
        <v>0</v>
      </c>
      <c r="H144" s="258">
        <f>Tabla4[[#This Row],[Cód. Provincia Participante]]</f>
        <v>0</v>
      </c>
      <c r="I144" s="258">
        <f>Tabla4[[#This Row],[Cód. Localidad Participante]]</f>
        <v>0</v>
      </c>
      <c r="J144" s="259">
        <f>Tabla4[[#This Row],[Código Postal Participante]]</f>
        <v>0</v>
      </c>
      <c r="K144" s="260">
        <f>Tabla4[[#This Row],[Dirección Participante]]</f>
        <v>0</v>
      </c>
      <c r="L144" s="261">
        <f>Tabla4[[#This Row],[Teléfono Fijo Participante]]</f>
        <v>0</v>
      </c>
      <c r="M144" s="261">
        <f>Tabla4[[#This Row],[Teléfono Móvil Participante]]</f>
        <v>0</v>
      </c>
      <c r="N144" s="263">
        <f>Tabla4[[#This Row],[E-mail Participante]]</f>
        <v>0</v>
      </c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42"/>
    </row>
    <row r="145" spans="1:34" x14ac:dyDescent="0.55000000000000004">
      <c r="A145" s="222">
        <v>143</v>
      </c>
      <c r="B145" s="224">
        <f>Tabla4[[#This Row],[DNI/NIE Participante / Menor de edad]]</f>
        <v>0</v>
      </c>
      <c r="C145" s="254">
        <f>Tabla4[[#This Row],[Nombre Participante]]</f>
        <v>0</v>
      </c>
      <c r="D145" s="254">
        <f>Tabla4[[#This Row],[Primer Apellido Participante]]</f>
        <v>0</v>
      </c>
      <c r="E145" s="254">
        <f>Tabla4[[#This Row],[Segundo Apellido Participante]]</f>
        <v>0</v>
      </c>
      <c r="F145" s="225">
        <f>Tabla4[[#This Row],[Fecha de Nacimiento Participante]]</f>
        <v>0</v>
      </c>
      <c r="G145" s="264">
        <f>Tabla4[[#This Row],[Sexo Participante]]</f>
        <v>0</v>
      </c>
      <c r="H145" s="264">
        <f>Tabla4[[#This Row],[Cód. Provincia Participante]]</f>
        <v>0</v>
      </c>
      <c r="I145" s="264">
        <f>Tabla4[[#This Row],[Cód. Localidad Participante]]</f>
        <v>0</v>
      </c>
      <c r="J145" s="264">
        <f>Tabla4[[#This Row],[Código Postal Participante]]</f>
        <v>0</v>
      </c>
      <c r="K145" s="265">
        <f>Tabla4[[#This Row],[Dirección Participante]]</f>
        <v>0</v>
      </c>
      <c r="L145" s="264">
        <f>Tabla4[[#This Row],[Teléfono Fijo Participante]]</f>
        <v>0</v>
      </c>
      <c r="M145" s="264">
        <f>Tabla4[[#This Row],[Teléfono Móvil Participante]]</f>
        <v>0</v>
      </c>
      <c r="N145" s="266">
        <f>Tabla4[[#This Row],[E-mail Participante]]</f>
        <v>0</v>
      </c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42"/>
    </row>
    <row r="146" spans="1:34" x14ac:dyDescent="0.55000000000000004">
      <c r="A146" s="222">
        <v>144</v>
      </c>
      <c r="B146" s="213">
        <f>Tabla4[[#This Row],[DNI/NIE Participante / Menor de edad]]</f>
        <v>0</v>
      </c>
      <c r="C146" s="252">
        <f>Tabla4[[#This Row],[Nombre Participante]]</f>
        <v>0</v>
      </c>
      <c r="D146" s="252">
        <f>Tabla4[[#This Row],[Primer Apellido Participante]]</f>
        <v>0</v>
      </c>
      <c r="E146" s="252">
        <f>Tabla4[[#This Row],[Segundo Apellido Participante]]</f>
        <v>0</v>
      </c>
      <c r="F146" s="215">
        <f>Tabla4[[#This Row],[Fecha de Nacimiento Participante]]</f>
        <v>0</v>
      </c>
      <c r="G146" s="257">
        <f>Tabla4[[#This Row],[Sexo Participante]]</f>
        <v>0</v>
      </c>
      <c r="H146" s="258">
        <f>Tabla4[[#This Row],[Cód. Provincia Participante]]</f>
        <v>0</v>
      </c>
      <c r="I146" s="258">
        <f>Tabla4[[#This Row],[Cód. Localidad Participante]]</f>
        <v>0</v>
      </c>
      <c r="J146" s="259">
        <f>Tabla4[[#This Row],[Código Postal Participante]]</f>
        <v>0</v>
      </c>
      <c r="K146" s="260">
        <f>Tabla4[[#This Row],[Dirección Participante]]</f>
        <v>0</v>
      </c>
      <c r="L146" s="261">
        <f>Tabla4[[#This Row],[Teléfono Fijo Participante]]</f>
        <v>0</v>
      </c>
      <c r="M146" s="261">
        <f>Tabla4[[#This Row],[Teléfono Móvil Participante]]</f>
        <v>0</v>
      </c>
      <c r="N146" s="263">
        <f>Tabla4[[#This Row],[E-mail Participante]]</f>
        <v>0</v>
      </c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42"/>
    </row>
    <row r="147" spans="1:34" x14ac:dyDescent="0.55000000000000004">
      <c r="A147" s="222">
        <v>145</v>
      </c>
      <c r="B147" s="224">
        <f>Tabla4[[#This Row],[DNI/NIE Participante / Menor de edad]]</f>
        <v>0</v>
      </c>
      <c r="C147" s="254">
        <f>Tabla4[[#This Row],[Nombre Participante]]</f>
        <v>0</v>
      </c>
      <c r="D147" s="254">
        <f>Tabla4[[#This Row],[Primer Apellido Participante]]</f>
        <v>0</v>
      </c>
      <c r="E147" s="254">
        <f>Tabla4[[#This Row],[Segundo Apellido Participante]]</f>
        <v>0</v>
      </c>
      <c r="F147" s="225">
        <f>Tabla4[[#This Row],[Fecha de Nacimiento Participante]]</f>
        <v>0</v>
      </c>
      <c r="G147" s="264">
        <f>Tabla4[[#This Row],[Sexo Participante]]</f>
        <v>0</v>
      </c>
      <c r="H147" s="264">
        <f>Tabla4[[#This Row],[Cód. Provincia Participante]]</f>
        <v>0</v>
      </c>
      <c r="I147" s="264">
        <f>Tabla4[[#This Row],[Cód. Localidad Participante]]</f>
        <v>0</v>
      </c>
      <c r="J147" s="264">
        <f>Tabla4[[#This Row],[Código Postal Participante]]</f>
        <v>0</v>
      </c>
      <c r="K147" s="265">
        <f>Tabla4[[#This Row],[Dirección Participante]]</f>
        <v>0</v>
      </c>
      <c r="L147" s="264">
        <f>Tabla4[[#This Row],[Teléfono Fijo Participante]]</f>
        <v>0</v>
      </c>
      <c r="M147" s="264">
        <f>Tabla4[[#This Row],[Teléfono Móvil Participante]]</f>
        <v>0</v>
      </c>
      <c r="N147" s="266">
        <f>Tabla4[[#This Row],[E-mail Participante]]</f>
        <v>0</v>
      </c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42"/>
    </row>
    <row r="148" spans="1:34" x14ac:dyDescent="0.55000000000000004">
      <c r="A148" s="222">
        <v>146</v>
      </c>
      <c r="B148" s="213">
        <f>Tabla4[[#This Row],[DNI/NIE Participante / Menor de edad]]</f>
        <v>0</v>
      </c>
      <c r="C148" s="252">
        <f>Tabla4[[#This Row],[Nombre Participante]]</f>
        <v>0</v>
      </c>
      <c r="D148" s="252">
        <f>Tabla4[[#This Row],[Primer Apellido Participante]]</f>
        <v>0</v>
      </c>
      <c r="E148" s="252">
        <f>Tabla4[[#This Row],[Segundo Apellido Participante]]</f>
        <v>0</v>
      </c>
      <c r="F148" s="215">
        <f>Tabla4[[#This Row],[Fecha de Nacimiento Participante]]</f>
        <v>0</v>
      </c>
      <c r="G148" s="257">
        <f>Tabla4[[#This Row],[Sexo Participante]]</f>
        <v>0</v>
      </c>
      <c r="H148" s="258">
        <f>Tabla4[[#This Row],[Cód. Provincia Participante]]</f>
        <v>0</v>
      </c>
      <c r="I148" s="258">
        <f>Tabla4[[#This Row],[Cód. Localidad Participante]]</f>
        <v>0</v>
      </c>
      <c r="J148" s="259">
        <f>Tabla4[[#This Row],[Código Postal Participante]]</f>
        <v>0</v>
      </c>
      <c r="K148" s="260">
        <f>Tabla4[[#This Row],[Dirección Participante]]</f>
        <v>0</v>
      </c>
      <c r="L148" s="261">
        <f>Tabla4[[#This Row],[Teléfono Fijo Participante]]</f>
        <v>0</v>
      </c>
      <c r="M148" s="261">
        <f>Tabla4[[#This Row],[Teléfono Móvil Participante]]</f>
        <v>0</v>
      </c>
      <c r="N148" s="263">
        <f>Tabla4[[#This Row],[E-mail Participante]]</f>
        <v>0</v>
      </c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42"/>
    </row>
    <row r="149" spans="1:34" x14ac:dyDescent="0.55000000000000004">
      <c r="A149" s="222">
        <v>147</v>
      </c>
      <c r="B149" s="224">
        <f>Tabla4[[#This Row],[DNI/NIE Participante / Menor de edad]]</f>
        <v>0</v>
      </c>
      <c r="C149" s="254">
        <f>Tabla4[[#This Row],[Nombre Participante]]</f>
        <v>0</v>
      </c>
      <c r="D149" s="254">
        <f>Tabla4[[#This Row],[Primer Apellido Participante]]</f>
        <v>0</v>
      </c>
      <c r="E149" s="254">
        <f>Tabla4[[#This Row],[Segundo Apellido Participante]]</f>
        <v>0</v>
      </c>
      <c r="F149" s="225">
        <f>Tabla4[[#This Row],[Fecha de Nacimiento Participante]]</f>
        <v>0</v>
      </c>
      <c r="G149" s="264">
        <f>Tabla4[[#This Row],[Sexo Participante]]</f>
        <v>0</v>
      </c>
      <c r="H149" s="264">
        <f>Tabla4[[#This Row],[Cód. Provincia Participante]]</f>
        <v>0</v>
      </c>
      <c r="I149" s="264">
        <f>Tabla4[[#This Row],[Cód. Localidad Participante]]</f>
        <v>0</v>
      </c>
      <c r="J149" s="264">
        <f>Tabla4[[#This Row],[Código Postal Participante]]</f>
        <v>0</v>
      </c>
      <c r="K149" s="265">
        <f>Tabla4[[#This Row],[Dirección Participante]]</f>
        <v>0</v>
      </c>
      <c r="L149" s="264">
        <f>Tabla4[[#This Row],[Teléfono Fijo Participante]]</f>
        <v>0</v>
      </c>
      <c r="M149" s="264">
        <f>Tabla4[[#This Row],[Teléfono Móvil Participante]]</f>
        <v>0</v>
      </c>
      <c r="N149" s="266">
        <f>Tabla4[[#This Row],[E-mail Participante]]</f>
        <v>0</v>
      </c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42"/>
    </row>
    <row r="150" spans="1:34" x14ac:dyDescent="0.55000000000000004">
      <c r="A150" s="222">
        <v>148</v>
      </c>
      <c r="B150" s="213">
        <f>Tabla4[[#This Row],[DNI/NIE Participante / Menor de edad]]</f>
        <v>0</v>
      </c>
      <c r="C150" s="252">
        <f>Tabla4[[#This Row],[Nombre Participante]]</f>
        <v>0</v>
      </c>
      <c r="D150" s="252">
        <f>Tabla4[[#This Row],[Primer Apellido Participante]]</f>
        <v>0</v>
      </c>
      <c r="E150" s="252">
        <f>Tabla4[[#This Row],[Segundo Apellido Participante]]</f>
        <v>0</v>
      </c>
      <c r="F150" s="215">
        <f>Tabla4[[#This Row],[Fecha de Nacimiento Participante]]</f>
        <v>0</v>
      </c>
      <c r="G150" s="257">
        <f>Tabla4[[#This Row],[Sexo Participante]]</f>
        <v>0</v>
      </c>
      <c r="H150" s="258">
        <f>Tabla4[[#This Row],[Cód. Provincia Participante]]</f>
        <v>0</v>
      </c>
      <c r="I150" s="258">
        <f>Tabla4[[#This Row],[Cód. Localidad Participante]]</f>
        <v>0</v>
      </c>
      <c r="J150" s="259">
        <f>Tabla4[[#This Row],[Código Postal Participante]]</f>
        <v>0</v>
      </c>
      <c r="K150" s="260">
        <f>Tabla4[[#This Row],[Dirección Participante]]</f>
        <v>0</v>
      </c>
      <c r="L150" s="261">
        <f>Tabla4[[#This Row],[Teléfono Fijo Participante]]</f>
        <v>0</v>
      </c>
      <c r="M150" s="261">
        <f>Tabla4[[#This Row],[Teléfono Móvil Participante]]</f>
        <v>0</v>
      </c>
      <c r="N150" s="263">
        <f>Tabla4[[#This Row],[E-mail Participante]]</f>
        <v>0</v>
      </c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42"/>
    </row>
    <row r="151" spans="1:34" x14ac:dyDescent="0.55000000000000004">
      <c r="A151" s="222">
        <v>149</v>
      </c>
      <c r="B151" s="224">
        <f>Tabla4[[#This Row],[DNI/NIE Participante / Menor de edad]]</f>
        <v>0</v>
      </c>
      <c r="C151" s="254">
        <f>Tabla4[[#This Row],[Nombre Participante]]</f>
        <v>0</v>
      </c>
      <c r="D151" s="254">
        <f>Tabla4[[#This Row],[Primer Apellido Participante]]</f>
        <v>0</v>
      </c>
      <c r="E151" s="254">
        <f>Tabla4[[#This Row],[Segundo Apellido Participante]]</f>
        <v>0</v>
      </c>
      <c r="F151" s="225">
        <f>Tabla4[[#This Row],[Fecha de Nacimiento Participante]]</f>
        <v>0</v>
      </c>
      <c r="G151" s="264">
        <f>Tabla4[[#This Row],[Sexo Participante]]</f>
        <v>0</v>
      </c>
      <c r="H151" s="264">
        <f>Tabla4[[#This Row],[Cód. Provincia Participante]]</f>
        <v>0</v>
      </c>
      <c r="I151" s="264">
        <f>Tabla4[[#This Row],[Cód. Localidad Participante]]</f>
        <v>0</v>
      </c>
      <c r="J151" s="264">
        <f>Tabla4[[#This Row],[Código Postal Participante]]</f>
        <v>0</v>
      </c>
      <c r="K151" s="265">
        <f>Tabla4[[#This Row],[Dirección Participante]]</f>
        <v>0</v>
      </c>
      <c r="L151" s="264">
        <f>Tabla4[[#This Row],[Teléfono Fijo Participante]]</f>
        <v>0</v>
      </c>
      <c r="M151" s="264">
        <f>Tabla4[[#This Row],[Teléfono Móvil Participante]]</f>
        <v>0</v>
      </c>
      <c r="N151" s="266">
        <f>Tabla4[[#This Row],[E-mail Participante]]</f>
        <v>0</v>
      </c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42"/>
    </row>
    <row r="152" spans="1:34" x14ac:dyDescent="0.55000000000000004">
      <c r="A152" s="222">
        <v>150</v>
      </c>
      <c r="B152" s="213">
        <f>Tabla4[[#This Row],[DNI/NIE Participante / Menor de edad]]</f>
        <v>0</v>
      </c>
      <c r="C152" s="252">
        <f>Tabla4[[#This Row],[Nombre Participante]]</f>
        <v>0</v>
      </c>
      <c r="D152" s="252">
        <f>Tabla4[[#This Row],[Primer Apellido Participante]]</f>
        <v>0</v>
      </c>
      <c r="E152" s="252">
        <f>Tabla4[[#This Row],[Segundo Apellido Participante]]</f>
        <v>0</v>
      </c>
      <c r="F152" s="215">
        <f>Tabla4[[#This Row],[Fecha de Nacimiento Participante]]</f>
        <v>0</v>
      </c>
      <c r="G152" s="257">
        <f>Tabla4[[#This Row],[Sexo Participante]]</f>
        <v>0</v>
      </c>
      <c r="H152" s="258">
        <f>Tabla4[[#This Row],[Cód. Provincia Participante]]</f>
        <v>0</v>
      </c>
      <c r="I152" s="258">
        <f>Tabla4[[#This Row],[Cód. Localidad Participante]]</f>
        <v>0</v>
      </c>
      <c r="J152" s="259">
        <f>Tabla4[[#This Row],[Código Postal Participante]]</f>
        <v>0</v>
      </c>
      <c r="K152" s="260">
        <f>Tabla4[[#This Row],[Dirección Participante]]</f>
        <v>0</v>
      </c>
      <c r="L152" s="261">
        <f>Tabla4[[#This Row],[Teléfono Fijo Participante]]</f>
        <v>0</v>
      </c>
      <c r="M152" s="261">
        <f>Tabla4[[#This Row],[Teléfono Móvil Participante]]</f>
        <v>0</v>
      </c>
      <c r="N152" s="263">
        <f>Tabla4[[#This Row],[E-mail Participante]]</f>
        <v>0</v>
      </c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42"/>
    </row>
    <row r="153" spans="1:34" x14ac:dyDescent="0.55000000000000004">
      <c r="A153" s="222">
        <v>151</v>
      </c>
      <c r="B153" s="224">
        <f>Tabla4[[#This Row],[DNI/NIE Participante / Menor de edad]]</f>
        <v>0</v>
      </c>
      <c r="C153" s="254">
        <f>Tabla4[[#This Row],[Nombre Participante]]</f>
        <v>0</v>
      </c>
      <c r="D153" s="254">
        <f>Tabla4[[#This Row],[Primer Apellido Participante]]</f>
        <v>0</v>
      </c>
      <c r="E153" s="254">
        <f>Tabla4[[#This Row],[Segundo Apellido Participante]]</f>
        <v>0</v>
      </c>
      <c r="F153" s="225">
        <f>Tabla4[[#This Row],[Fecha de Nacimiento Participante]]</f>
        <v>0</v>
      </c>
      <c r="G153" s="264">
        <f>Tabla4[[#This Row],[Sexo Participante]]</f>
        <v>0</v>
      </c>
      <c r="H153" s="264">
        <f>Tabla4[[#This Row],[Cód. Provincia Participante]]</f>
        <v>0</v>
      </c>
      <c r="I153" s="264">
        <f>Tabla4[[#This Row],[Cód. Localidad Participante]]</f>
        <v>0</v>
      </c>
      <c r="J153" s="264">
        <f>Tabla4[[#This Row],[Código Postal Participante]]</f>
        <v>0</v>
      </c>
      <c r="K153" s="265">
        <f>Tabla4[[#This Row],[Dirección Participante]]</f>
        <v>0</v>
      </c>
      <c r="L153" s="264">
        <f>Tabla4[[#This Row],[Teléfono Fijo Participante]]</f>
        <v>0</v>
      </c>
      <c r="M153" s="264">
        <f>Tabla4[[#This Row],[Teléfono Móvil Participante]]</f>
        <v>0</v>
      </c>
      <c r="N153" s="266">
        <f>Tabla4[[#This Row],[E-mail Participante]]</f>
        <v>0</v>
      </c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42"/>
    </row>
    <row r="154" spans="1:34" x14ac:dyDescent="0.55000000000000004">
      <c r="A154" s="222">
        <v>152</v>
      </c>
      <c r="B154" s="213">
        <f>Tabla4[[#This Row],[DNI/NIE Participante / Menor de edad]]</f>
        <v>0</v>
      </c>
      <c r="C154" s="252">
        <f>Tabla4[[#This Row],[Nombre Participante]]</f>
        <v>0</v>
      </c>
      <c r="D154" s="252">
        <f>Tabla4[[#This Row],[Primer Apellido Participante]]</f>
        <v>0</v>
      </c>
      <c r="E154" s="252">
        <f>Tabla4[[#This Row],[Segundo Apellido Participante]]</f>
        <v>0</v>
      </c>
      <c r="F154" s="215">
        <f>Tabla4[[#This Row],[Fecha de Nacimiento Participante]]</f>
        <v>0</v>
      </c>
      <c r="G154" s="257">
        <f>Tabla4[[#This Row],[Sexo Participante]]</f>
        <v>0</v>
      </c>
      <c r="H154" s="258">
        <f>Tabla4[[#This Row],[Cód. Provincia Participante]]</f>
        <v>0</v>
      </c>
      <c r="I154" s="258">
        <f>Tabla4[[#This Row],[Cód. Localidad Participante]]</f>
        <v>0</v>
      </c>
      <c r="J154" s="259">
        <f>Tabla4[[#This Row],[Código Postal Participante]]</f>
        <v>0</v>
      </c>
      <c r="K154" s="260">
        <f>Tabla4[[#This Row],[Dirección Participante]]</f>
        <v>0</v>
      </c>
      <c r="L154" s="261">
        <f>Tabla4[[#This Row],[Teléfono Fijo Participante]]</f>
        <v>0</v>
      </c>
      <c r="M154" s="261">
        <f>Tabla4[[#This Row],[Teléfono Móvil Participante]]</f>
        <v>0</v>
      </c>
      <c r="N154" s="263">
        <f>Tabla4[[#This Row],[E-mail Participante]]</f>
        <v>0</v>
      </c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42"/>
    </row>
    <row r="155" spans="1:34" x14ac:dyDescent="0.55000000000000004">
      <c r="A155" s="222">
        <v>153</v>
      </c>
      <c r="B155" s="224">
        <f>Tabla4[[#This Row],[DNI/NIE Participante / Menor de edad]]</f>
        <v>0</v>
      </c>
      <c r="C155" s="254">
        <f>Tabla4[[#This Row],[Nombre Participante]]</f>
        <v>0</v>
      </c>
      <c r="D155" s="254">
        <f>Tabla4[[#This Row],[Primer Apellido Participante]]</f>
        <v>0</v>
      </c>
      <c r="E155" s="254">
        <f>Tabla4[[#This Row],[Segundo Apellido Participante]]</f>
        <v>0</v>
      </c>
      <c r="F155" s="225">
        <f>Tabla4[[#This Row],[Fecha de Nacimiento Participante]]</f>
        <v>0</v>
      </c>
      <c r="G155" s="264">
        <f>Tabla4[[#This Row],[Sexo Participante]]</f>
        <v>0</v>
      </c>
      <c r="H155" s="264">
        <f>Tabla4[[#This Row],[Cód. Provincia Participante]]</f>
        <v>0</v>
      </c>
      <c r="I155" s="264">
        <f>Tabla4[[#This Row],[Cód. Localidad Participante]]</f>
        <v>0</v>
      </c>
      <c r="J155" s="264">
        <f>Tabla4[[#This Row],[Código Postal Participante]]</f>
        <v>0</v>
      </c>
      <c r="K155" s="265">
        <f>Tabla4[[#This Row],[Dirección Participante]]</f>
        <v>0</v>
      </c>
      <c r="L155" s="264">
        <f>Tabla4[[#This Row],[Teléfono Fijo Participante]]</f>
        <v>0</v>
      </c>
      <c r="M155" s="264">
        <f>Tabla4[[#This Row],[Teléfono Móvil Participante]]</f>
        <v>0</v>
      </c>
      <c r="N155" s="266">
        <f>Tabla4[[#This Row],[E-mail Participante]]</f>
        <v>0</v>
      </c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42"/>
    </row>
    <row r="156" spans="1:34" x14ac:dyDescent="0.55000000000000004">
      <c r="A156" s="222">
        <v>154</v>
      </c>
      <c r="B156" s="213">
        <f>Tabla4[[#This Row],[DNI/NIE Participante / Menor de edad]]</f>
        <v>0</v>
      </c>
      <c r="C156" s="252">
        <f>Tabla4[[#This Row],[Nombre Participante]]</f>
        <v>0</v>
      </c>
      <c r="D156" s="252">
        <f>Tabla4[[#This Row],[Primer Apellido Participante]]</f>
        <v>0</v>
      </c>
      <c r="E156" s="252">
        <f>Tabla4[[#This Row],[Segundo Apellido Participante]]</f>
        <v>0</v>
      </c>
      <c r="F156" s="215">
        <f>Tabla4[[#This Row],[Fecha de Nacimiento Participante]]</f>
        <v>0</v>
      </c>
      <c r="G156" s="257">
        <f>Tabla4[[#This Row],[Sexo Participante]]</f>
        <v>0</v>
      </c>
      <c r="H156" s="258">
        <f>Tabla4[[#This Row],[Cód. Provincia Participante]]</f>
        <v>0</v>
      </c>
      <c r="I156" s="258">
        <f>Tabla4[[#This Row],[Cód. Localidad Participante]]</f>
        <v>0</v>
      </c>
      <c r="J156" s="259">
        <f>Tabla4[[#This Row],[Código Postal Participante]]</f>
        <v>0</v>
      </c>
      <c r="K156" s="260">
        <f>Tabla4[[#This Row],[Dirección Participante]]</f>
        <v>0</v>
      </c>
      <c r="L156" s="261">
        <f>Tabla4[[#This Row],[Teléfono Fijo Participante]]</f>
        <v>0</v>
      </c>
      <c r="M156" s="261">
        <f>Tabla4[[#This Row],[Teléfono Móvil Participante]]</f>
        <v>0</v>
      </c>
      <c r="N156" s="263">
        <f>Tabla4[[#This Row],[E-mail Participante]]</f>
        <v>0</v>
      </c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42"/>
    </row>
    <row r="157" spans="1:34" x14ac:dyDescent="0.55000000000000004">
      <c r="A157" s="222">
        <v>155</v>
      </c>
      <c r="B157" s="224">
        <f>Tabla4[[#This Row],[DNI/NIE Participante / Menor de edad]]</f>
        <v>0</v>
      </c>
      <c r="C157" s="254">
        <f>Tabla4[[#This Row],[Nombre Participante]]</f>
        <v>0</v>
      </c>
      <c r="D157" s="254">
        <f>Tabla4[[#This Row],[Primer Apellido Participante]]</f>
        <v>0</v>
      </c>
      <c r="E157" s="254">
        <f>Tabla4[[#This Row],[Segundo Apellido Participante]]</f>
        <v>0</v>
      </c>
      <c r="F157" s="225">
        <f>Tabla4[[#This Row],[Fecha de Nacimiento Participante]]</f>
        <v>0</v>
      </c>
      <c r="G157" s="264">
        <f>Tabla4[[#This Row],[Sexo Participante]]</f>
        <v>0</v>
      </c>
      <c r="H157" s="264">
        <f>Tabla4[[#This Row],[Cód. Provincia Participante]]</f>
        <v>0</v>
      </c>
      <c r="I157" s="264">
        <f>Tabla4[[#This Row],[Cód. Localidad Participante]]</f>
        <v>0</v>
      </c>
      <c r="J157" s="264">
        <f>Tabla4[[#This Row],[Código Postal Participante]]</f>
        <v>0</v>
      </c>
      <c r="K157" s="265">
        <f>Tabla4[[#This Row],[Dirección Participante]]</f>
        <v>0</v>
      </c>
      <c r="L157" s="264">
        <f>Tabla4[[#This Row],[Teléfono Fijo Participante]]</f>
        <v>0</v>
      </c>
      <c r="M157" s="264">
        <f>Tabla4[[#This Row],[Teléfono Móvil Participante]]</f>
        <v>0</v>
      </c>
      <c r="N157" s="266">
        <f>Tabla4[[#This Row],[E-mail Participante]]</f>
        <v>0</v>
      </c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42"/>
    </row>
    <row r="158" spans="1:34" x14ac:dyDescent="0.55000000000000004">
      <c r="A158" s="222">
        <v>156</v>
      </c>
      <c r="B158" s="213">
        <f>Tabla4[[#This Row],[DNI/NIE Participante / Menor de edad]]</f>
        <v>0</v>
      </c>
      <c r="C158" s="252">
        <f>Tabla4[[#This Row],[Nombre Participante]]</f>
        <v>0</v>
      </c>
      <c r="D158" s="252">
        <f>Tabla4[[#This Row],[Primer Apellido Participante]]</f>
        <v>0</v>
      </c>
      <c r="E158" s="252">
        <f>Tabla4[[#This Row],[Segundo Apellido Participante]]</f>
        <v>0</v>
      </c>
      <c r="F158" s="215">
        <f>Tabla4[[#This Row],[Fecha de Nacimiento Participante]]</f>
        <v>0</v>
      </c>
      <c r="G158" s="257">
        <f>Tabla4[[#This Row],[Sexo Participante]]</f>
        <v>0</v>
      </c>
      <c r="H158" s="258">
        <f>Tabla4[[#This Row],[Cód. Provincia Participante]]</f>
        <v>0</v>
      </c>
      <c r="I158" s="258">
        <f>Tabla4[[#This Row],[Cód. Localidad Participante]]</f>
        <v>0</v>
      </c>
      <c r="J158" s="259">
        <f>Tabla4[[#This Row],[Código Postal Participante]]</f>
        <v>0</v>
      </c>
      <c r="K158" s="260">
        <f>Tabla4[[#This Row],[Dirección Participante]]</f>
        <v>0</v>
      </c>
      <c r="L158" s="261">
        <f>Tabla4[[#This Row],[Teléfono Fijo Participante]]</f>
        <v>0</v>
      </c>
      <c r="M158" s="261">
        <f>Tabla4[[#This Row],[Teléfono Móvil Participante]]</f>
        <v>0</v>
      </c>
      <c r="N158" s="263">
        <f>Tabla4[[#This Row],[E-mail Participante]]</f>
        <v>0</v>
      </c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42"/>
    </row>
    <row r="159" spans="1:34" x14ac:dyDescent="0.55000000000000004">
      <c r="A159" s="222">
        <v>157</v>
      </c>
      <c r="B159" s="224">
        <f>Tabla4[[#This Row],[DNI/NIE Participante / Menor de edad]]</f>
        <v>0</v>
      </c>
      <c r="C159" s="254">
        <f>Tabla4[[#This Row],[Nombre Participante]]</f>
        <v>0</v>
      </c>
      <c r="D159" s="254">
        <f>Tabla4[[#This Row],[Primer Apellido Participante]]</f>
        <v>0</v>
      </c>
      <c r="E159" s="254">
        <f>Tabla4[[#This Row],[Segundo Apellido Participante]]</f>
        <v>0</v>
      </c>
      <c r="F159" s="225">
        <f>Tabla4[[#This Row],[Fecha de Nacimiento Participante]]</f>
        <v>0</v>
      </c>
      <c r="G159" s="264">
        <f>Tabla4[[#This Row],[Sexo Participante]]</f>
        <v>0</v>
      </c>
      <c r="H159" s="264">
        <f>Tabla4[[#This Row],[Cód. Provincia Participante]]</f>
        <v>0</v>
      </c>
      <c r="I159" s="264">
        <f>Tabla4[[#This Row],[Cód. Localidad Participante]]</f>
        <v>0</v>
      </c>
      <c r="J159" s="264">
        <f>Tabla4[[#This Row],[Código Postal Participante]]</f>
        <v>0</v>
      </c>
      <c r="K159" s="265">
        <f>Tabla4[[#This Row],[Dirección Participante]]</f>
        <v>0</v>
      </c>
      <c r="L159" s="264">
        <f>Tabla4[[#This Row],[Teléfono Fijo Participante]]</f>
        <v>0</v>
      </c>
      <c r="M159" s="264">
        <f>Tabla4[[#This Row],[Teléfono Móvil Participante]]</f>
        <v>0</v>
      </c>
      <c r="N159" s="266">
        <f>Tabla4[[#This Row],[E-mail Participante]]</f>
        <v>0</v>
      </c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42"/>
    </row>
    <row r="160" spans="1:34" x14ac:dyDescent="0.55000000000000004">
      <c r="A160" s="222">
        <v>158</v>
      </c>
      <c r="B160" s="213">
        <f>Tabla4[[#This Row],[DNI/NIE Participante / Menor de edad]]</f>
        <v>0</v>
      </c>
      <c r="C160" s="252">
        <f>Tabla4[[#This Row],[Nombre Participante]]</f>
        <v>0</v>
      </c>
      <c r="D160" s="252">
        <f>Tabla4[[#This Row],[Primer Apellido Participante]]</f>
        <v>0</v>
      </c>
      <c r="E160" s="252">
        <f>Tabla4[[#This Row],[Segundo Apellido Participante]]</f>
        <v>0</v>
      </c>
      <c r="F160" s="215">
        <f>Tabla4[[#This Row],[Fecha de Nacimiento Participante]]</f>
        <v>0</v>
      </c>
      <c r="G160" s="257">
        <f>Tabla4[[#This Row],[Sexo Participante]]</f>
        <v>0</v>
      </c>
      <c r="H160" s="258">
        <f>Tabla4[[#This Row],[Cód. Provincia Participante]]</f>
        <v>0</v>
      </c>
      <c r="I160" s="258">
        <f>Tabla4[[#This Row],[Cód. Localidad Participante]]</f>
        <v>0</v>
      </c>
      <c r="J160" s="259">
        <f>Tabla4[[#This Row],[Código Postal Participante]]</f>
        <v>0</v>
      </c>
      <c r="K160" s="260">
        <f>Tabla4[[#This Row],[Dirección Participante]]</f>
        <v>0</v>
      </c>
      <c r="L160" s="261">
        <f>Tabla4[[#This Row],[Teléfono Fijo Participante]]</f>
        <v>0</v>
      </c>
      <c r="M160" s="261">
        <f>Tabla4[[#This Row],[Teléfono Móvil Participante]]</f>
        <v>0</v>
      </c>
      <c r="N160" s="263">
        <f>Tabla4[[#This Row],[E-mail Participante]]</f>
        <v>0</v>
      </c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42"/>
    </row>
    <row r="161" spans="1:34" x14ac:dyDescent="0.55000000000000004">
      <c r="A161" s="222">
        <v>159</v>
      </c>
      <c r="B161" s="224">
        <f>Tabla4[[#This Row],[DNI/NIE Participante / Menor de edad]]</f>
        <v>0</v>
      </c>
      <c r="C161" s="254">
        <f>Tabla4[[#This Row],[Nombre Participante]]</f>
        <v>0</v>
      </c>
      <c r="D161" s="254">
        <f>Tabla4[[#This Row],[Primer Apellido Participante]]</f>
        <v>0</v>
      </c>
      <c r="E161" s="254">
        <f>Tabla4[[#This Row],[Segundo Apellido Participante]]</f>
        <v>0</v>
      </c>
      <c r="F161" s="225">
        <f>Tabla4[[#This Row],[Fecha de Nacimiento Participante]]</f>
        <v>0</v>
      </c>
      <c r="G161" s="264">
        <f>Tabla4[[#This Row],[Sexo Participante]]</f>
        <v>0</v>
      </c>
      <c r="H161" s="264">
        <f>Tabla4[[#This Row],[Cód. Provincia Participante]]</f>
        <v>0</v>
      </c>
      <c r="I161" s="264">
        <f>Tabla4[[#This Row],[Cód. Localidad Participante]]</f>
        <v>0</v>
      </c>
      <c r="J161" s="264">
        <f>Tabla4[[#This Row],[Código Postal Participante]]</f>
        <v>0</v>
      </c>
      <c r="K161" s="265">
        <f>Tabla4[[#This Row],[Dirección Participante]]</f>
        <v>0</v>
      </c>
      <c r="L161" s="264">
        <f>Tabla4[[#This Row],[Teléfono Fijo Participante]]</f>
        <v>0</v>
      </c>
      <c r="M161" s="264">
        <f>Tabla4[[#This Row],[Teléfono Móvil Participante]]</f>
        <v>0</v>
      </c>
      <c r="N161" s="266">
        <f>Tabla4[[#This Row],[E-mail Participante]]</f>
        <v>0</v>
      </c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42"/>
    </row>
    <row r="162" spans="1:34" x14ac:dyDescent="0.55000000000000004">
      <c r="A162" s="222">
        <v>160</v>
      </c>
      <c r="B162" s="213">
        <f>Tabla4[[#This Row],[DNI/NIE Participante / Menor de edad]]</f>
        <v>0</v>
      </c>
      <c r="C162" s="252">
        <f>Tabla4[[#This Row],[Nombre Participante]]</f>
        <v>0</v>
      </c>
      <c r="D162" s="252">
        <f>Tabla4[[#This Row],[Primer Apellido Participante]]</f>
        <v>0</v>
      </c>
      <c r="E162" s="252">
        <f>Tabla4[[#This Row],[Segundo Apellido Participante]]</f>
        <v>0</v>
      </c>
      <c r="F162" s="215">
        <f>Tabla4[[#This Row],[Fecha de Nacimiento Participante]]</f>
        <v>0</v>
      </c>
      <c r="G162" s="257">
        <f>Tabla4[[#This Row],[Sexo Participante]]</f>
        <v>0</v>
      </c>
      <c r="H162" s="258">
        <f>Tabla4[[#This Row],[Cód. Provincia Participante]]</f>
        <v>0</v>
      </c>
      <c r="I162" s="258">
        <f>Tabla4[[#This Row],[Cód. Localidad Participante]]</f>
        <v>0</v>
      </c>
      <c r="J162" s="259">
        <f>Tabla4[[#This Row],[Código Postal Participante]]</f>
        <v>0</v>
      </c>
      <c r="K162" s="260">
        <f>Tabla4[[#This Row],[Dirección Participante]]</f>
        <v>0</v>
      </c>
      <c r="L162" s="261">
        <f>Tabla4[[#This Row],[Teléfono Fijo Participante]]</f>
        <v>0</v>
      </c>
      <c r="M162" s="261">
        <f>Tabla4[[#This Row],[Teléfono Móvil Participante]]</f>
        <v>0</v>
      </c>
      <c r="N162" s="263">
        <f>Tabla4[[#This Row],[E-mail Participante]]</f>
        <v>0</v>
      </c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42"/>
    </row>
    <row r="163" spans="1:34" x14ac:dyDescent="0.55000000000000004">
      <c r="A163" s="222">
        <v>161</v>
      </c>
      <c r="B163" s="224">
        <f>Tabla4[[#This Row],[DNI/NIE Participante / Menor de edad]]</f>
        <v>0</v>
      </c>
      <c r="C163" s="254">
        <f>Tabla4[[#This Row],[Nombre Participante]]</f>
        <v>0</v>
      </c>
      <c r="D163" s="254">
        <f>Tabla4[[#This Row],[Primer Apellido Participante]]</f>
        <v>0</v>
      </c>
      <c r="E163" s="254">
        <f>Tabla4[[#This Row],[Segundo Apellido Participante]]</f>
        <v>0</v>
      </c>
      <c r="F163" s="225">
        <f>Tabla4[[#This Row],[Fecha de Nacimiento Participante]]</f>
        <v>0</v>
      </c>
      <c r="G163" s="264">
        <f>Tabla4[[#This Row],[Sexo Participante]]</f>
        <v>0</v>
      </c>
      <c r="H163" s="264">
        <f>Tabla4[[#This Row],[Cód. Provincia Participante]]</f>
        <v>0</v>
      </c>
      <c r="I163" s="264">
        <f>Tabla4[[#This Row],[Cód. Localidad Participante]]</f>
        <v>0</v>
      </c>
      <c r="J163" s="264">
        <f>Tabla4[[#This Row],[Código Postal Participante]]</f>
        <v>0</v>
      </c>
      <c r="K163" s="265">
        <f>Tabla4[[#This Row],[Dirección Participante]]</f>
        <v>0</v>
      </c>
      <c r="L163" s="264">
        <f>Tabla4[[#This Row],[Teléfono Fijo Participante]]</f>
        <v>0</v>
      </c>
      <c r="M163" s="264">
        <f>Tabla4[[#This Row],[Teléfono Móvil Participante]]</f>
        <v>0</v>
      </c>
      <c r="N163" s="266">
        <f>Tabla4[[#This Row],[E-mail Participante]]</f>
        <v>0</v>
      </c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42"/>
    </row>
    <row r="164" spans="1:34" x14ac:dyDescent="0.55000000000000004">
      <c r="A164" s="222">
        <v>162</v>
      </c>
      <c r="B164" s="213">
        <f>Tabla4[[#This Row],[DNI/NIE Participante / Menor de edad]]</f>
        <v>0</v>
      </c>
      <c r="C164" s="252">
        <f>Tabla4[[#This Row],[Nombre Participante]]</f>
        <v>0</v>
      </c>
      <c r="D164" s="252">
        <f>Tabla4[[#This Row],[Primer Apellido Participante]]</f>
        <v>0</v>
      </c>
      <c r="E164" s="252">
        <f>Tabla4[[#This Row],[Segundo Apellido Participante]]</f>
        <v>0</v>
      </c>
      <c r="F164" s="215">
        <f>Tabla4[[#This Row],[Fecha de Nacimiento Participante]]</f>
        <v>0</v>
      </c>
      <c r="G164" s="257">
        <f>Tabla4[[#This Row],[Sexo Participante]]</f>
        <v>0</v>
      </c>
      <c r="H164" s="258">
        <f>Tabla4[[#This Row],[Cód. Provincia Participante]]</f>
        <v>0</v>
      </c>
      <c r="I164" s="258">
        <f>Tabla4[[#This Row],[Cód. Localidad Participante]]</f>
        <v>0</v>
      </c>
      <c r="J164" s="259">
        <f>Tabla4[[#This Row],[Código Postal Participante]]</f>
        <v>0</v>
      </c>
      <c r="K164" s="260">
        <f>Tabla4[[#This Row],[Dirección Participante]]</f>
        <v>0</v>
      </c>
      <c r="L164" s="261">
        <f>Tabla4[[#This Row],[Teléfono Fijo Participante]]</f>
        <v>0</v>
      </c>
      <c r="M164" s="261">
        <f>Tabla4[[#This Row],[Teléfono Móvil Participante]]</f>
        <v>0</v>
      </c>
      <c r="N164" s="263">
        <f>Tabla4[[#This Row],[E-mail Participante]]</f>
        <v>0</v>
      </c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42"/>
    </row>
    <row r="165" spans="1:34" x14ac:dyDescent="0.55000000000000004">
      <c r="A165" s="222">
        <v>163</v>
      </c>
      <c r="B165" s="224">
        <f>Tabla4[[#This Row],[DNI/NIE Participante / Menor de edad]]</f>
        <v>0</v>
      </c>
      <c r="C165" s="254">
        <f>Tabla4[[#This Row],[Nombre Participante]]</f>
        <v>0</v>
      </c>
      <c r="D165" s="254">
        <f>Tabla4[[#This Row],[Primer Apellido Participante]]</f>
        <v>0</v>
      </c>
      <c r="E165" s="254">
        <f>Tabla4[[#This Row],[Segundo Apellido Participante]]</f>
        <v>0</v>
      </c>
      <c r="F165" s="225">
        <f>Tabla4[[#This Row],[Fecha de Nacimiento Participante]]</f>
        <v>0</v>
      </c>
      <c r="G165" s="264">
        <f>Tabla4[[#This Row],[Sexo Participante]]</f>
        <v>0</v>
      </c>
      <c r="H165" s="264">
        <f>Tabla4[[#This Row],[Cód. Provincia Participante]]</f>
        <v>0</v>
      </c>
      <c r="I165" s="264">
        <f>Tabla4[[#This Row],[Cód. Localidad Participante]]</f>
        <v>0</v>
      </c>
      <c r="J165" s="264">
        <f>Tabla4[[#This Row],[Código Postal Participante]]</f>
        <v>0</v>
      </c>
      <c r="K165" s="265">
        <f>Tabla4[[#This Row],[Dirección Participante]]</f>
        <v>0</v>
      </c>
      <c r="L165" s="264">
        <f>Tabla4[[#This Row],[Teléfono Fijo Participante]]</f>
        <v>0</v>
      </c>
      <c r="M165" s="264">
        <f>Tabla4[[#This Row],[Teléfono Móvil Participante]]</f>
        <v>0</v>
      </c>
      <c r="N165" s="266">
        <f>Tabla4[[#This Row],[E-mail Participante]]</f>
        <v>0</v>
      </c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42"/>
    </row>
    <row r="166" spans="1:34" x14ac:dyDescent="0.55000000000000004">
      <c r="A166" s="222">
        <v>164</v>
      </c>
      <c r="B166" s="213">
        <f>Tabla4[[#This Row],[DNI/NIE Participante / Menor de edad]]</f>
        <v>0</v>
      </c>
      <c r="C166" s="252">
        <f>Tabla4[[#This Row],[Nombre Participante]]</f>
        <v>0</v>
      </c>
      <c r="D166" s="252">
        <f>Tabla4[[#This Row],[Primer Apellido Participante]]</f>
        <v>0</v>
      </c>
      <c r="E166" s="252">
        <f>Tabla4[[#This Row],[Segundo Apellido Participante]]</f>
        <v>0</v>
      </c>
      <c r="F166" s="215">
        <f>Tabla4[[#This Row],[Fecha de Nacimiento Participante]]</f>
        <v>0</v>
      </c>
      <c r="G166" s="257">
        <f>Tabla4[[#This Row],[Sexo Participante]]</f>
        <v>0</v>
      </c>
      <c r="H166" s="258">
        <f>Tabla4[[#This Row],[Cód. Provincia Participante]]</f>
        <v>0</v>
      </c>
      <c r="I166" s="258">
        <f>Tabla4[[#This Row],[Cód. Localidad Participante]]</f>
        <v>0</v>
      </c>
      <c r="J166" s="259">
        <f>Tabla4[[#This Row],[Código Postal Participante]]</f>
        <v>0</v>
      </c>
      <c r="K166" s="260">
        <f>Tabla4[[#This Row],[Dirección Participante]]</f>
        <v>0</v>
      </c>
      <c r="L166" s="261">
        <f>Tabla4[[#This Row],[Teléfono Fijo Participante]]</f>
        <v>0</v>
      </c>
      <c r="M166" s="261">
        <f>Tabla4[[#This Row],[Teléfono Móvil Participante]]</f>
        <v>0</v>
      </c>
      <c r="N166" s="263">
        <f>Tabla4[[#This Row],[E-mail Participante]]</f>
        <v>0</v>
      </c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42"/>
    </row>
    <row r="167" spans="1:34" x14ac:dyDescent="0.55000000000000004">
      <c r="A167" s="222">
        <v>165</v>
      </c>
      <c r="B167" s="224">
        <f>Tabla4[[#This Row],[DNI/NIE Participante / Menor de edad]]</f>
        <v>0</v>
      </c>
      <c r="C167" s="254">
        <f>Tabla4[[#This Row],[Nombre Participante]]</f>
        <v>0</v>
      </c>
      <c r="D167" s="254">
        <f>Tabla4[[#This Row],[Primer Apellido Participante]]</f>
        <v>0</v>
      </c>
      <c r="E167" s="254">
        <f>Tabla4[[#This Row],[Segundo Apellido Participante]]</f>
        <v>0</v>
      </c>
      <c r="F167" s="225">
        <f>Tabla4[[#This Row],[Fecha de Nacimiento Participante]]</f>
        <v>0</v>
      </c>
      <c r="G167" s="264">
        <f>Tabla4[[#This Row],[Sexo Participante]]</f>
        <v>0</v>
      </c>
      <c r="H167" s="264">
        <f>Tabla4[[#This Row],[Cód. Provincia Participante]]</f>
        <v>0</v>
      </c>
      <c r="I167" s="264">
        <f>Tabla4[[#This Row],[Cód. Localidad Participante]]</f>
        <v>0</v>
      </c>
      <c r="J167" s="264">
        <f>Tabla4[[#This Row],[Código Postal Participante]]</f>
        <v>0</v>
      </c>
      <c r="K167" s="265">
        <f>Tabla4[[#This Row],[Dirección Participante]]</f>
        <v>0</v>
      </c>
      <c r="L167" s="264">
        <f>Tabla4[[#This Row],[Teléfono Fijo Participante]]</f>
        <v>0</v>
      </c>
      <c r="M167" s="264">
        <f>Tabla4[[#This Row],[Teléfono Móvil Participante]]</f>
        <v>0</v>
      </c>
      <c r="N167" s="266">
        <f>Tabla4[[#This Row],[E-mail Participante]]</f>
        <v>0</v>
      </c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42"/>
    </row>
    <row r="168" spans="1:34" x14ac:dyDescent="0.55000000000000004">
      <c r="A168" s="222">
        <v>166</v>
      </c>
      <c r="B168" s="213">
        <f>Tabla4[[#This Row],[DNI/NIE Participante / Menor de edad]]</f>
        <v>0</v>
      </c>
      <c r="C168" s="252">
        <f>Tabla4[[#This Row],[Nombre Participante]]</f>
        <v>0</v>
      </c>
      <c r="D168" s="252">
        <f>Tabla4[[#This Row],[Primer Apellido Participante]]</f>
        <v>0</v>
      </c>
      <c r="E168" s="252">
        <f>Tabla4[[#This Row],[Segundo Apellido Participante]]</f>
        <v>0</v>
      </c>
      <c r="F168" s="215">
        <f>Tabla4[[#This Row],[Fecha de Nacimiento Participante]]</f>
        <v>0</v>
      </c>
      <c r="G168" s="257">
        <f>Tabla4[[#This Row],[Sexo Participante]]</f>
        <v>0</v>
      </c>
      <c r="H168" s="258">
        <f>Tabla4[[#This Row],[Cód. Provincia Participante]]</f>
        <v>0</v>
      </c>
      <c r="I168" s="258">
        <f>Tabla4[[#This Row],[Cód. Localidad Participante]]</f>
        <v>0</v>
      </c>
      <c r="J168" s="259">
        <f>Tabla4[[#This Row],[Código Postal Participante]]</f>
        <v>0</v>
      </c>
      <c r="K168" s="260">
        <f>Tabla4[[#This Row],[Dirección Participante]]</f>
        <v>0</v>
      </c>
      <c r="L168" s="261">
        <f>Tabla4[[#This Row],[Teléfono Fijo Participante]]</f>
        <v>0</v>
      </c>
      <c r="M168" s="261">
        <f>Tabla4[[#This Row],[Teléfono Móvil Participante]]</f>
        <v>0</v>
      </c>
      <c r="N168" s="263">
        <f>Tabla4[[#This Row],[E-mail Participante]]</f>
        <v>0</v>
      </c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42"/>
    </row>
    <row r="169" spans="1:34" x14ac:dyDescent="0.55000000000000004">
      <c r="A169" s="222">
        <v>167</v>
      </c>
      <c r="B169" s="224">
        <f>Tabla4[[#This Row],[DNI/NIE Participante / Menor de edad]]</f>
        <v>0</v>
      </c>
      <c r="C169" s="254">
        <f>Tabla4[[#This Row],[Nombre Participante]]</f>
        <v>0</v>
      </c>
      <c r="D169" s="254">
        <f>Tabla4[[#This Row],[Primer Apellido Participante]]</f>
        <v>0</v>
      </c>
      <c r="E169" s="254">
        <f>Tabla4[[#This Row],[Segundo Apellido Participante]]</f>
        <v>0</v>
      </c>
      <c r="F169" s="225">
        <f>Tabla4[[#This Row],[Fecha de Nacimiento Participante]]</f>
        <v>0</v>
      </c>
      <c r="G169" s="264">
        <f>Tabla4[[#This Row],[Sexo Participante]]</f>
        <v>0</v>
      </c>
      <c r="H169" s="264">
        <f>Tabla4[[#This Row],[Cód. Provincia Participante]]</f>
        <v>0</v>
      </c>
      <c r="I169" s="264">
        <f>Tabla4[[#This Row],[Cód. Localidad Participante]]</f>
        <v>0</v>
      </c>
      <c r="J169" s="264">
        <f>Tabla4[[#This Row],[Código Postal Participante]]</f>
        <v>0</v>
      </c>
      <c r="K169" s="265">
        <f>Tabla4[[#This Row],[Dirección Participante]]</f>
        <v>0</v>
      </c>
      <c r="L169" s="264">
        <f>Tabla4[[#This Row],[Teléfono Fijo Participante]]</f>
        <v>0</v>
      </c>
      <c r="M169" s="264">
        <f>Tabla4[[#This Row],[Teléfono Móvil Participante]]</f>
        <v>0</v>
      </c>
      <c r="N169" s="266">
        <f>Tabla4[[#This Row],[E-mail Participante]]</f>
        <v>0</v>
      </c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42"/>
    </row>
    <row r="170" spans="1:34" x14ac:dyDescent="0.55000000000000004">
      <c r="A170" s="222">
        <v>168</v>
      </c>
      <c r="B170" s="213">
        <f>Tabla4[[#This Row],[DNI/NIE Participante / Menor de edad]]</f>
        <v>0</v>
      </c>
      <c r="C170" s="252">
        <f>Tabla4[[#This Row],[Nombre Participante]]</f>
        <v>0</v>
      </c>
      <c r="D170" s="252">
        <f>Tabla4[[#This Row],[Primer Apellido Participante]]</f>
        <v>0</v>
      </c>
      <c r="E170" s="252">
        <f>Tabla4[[#This Row],[Segundo Apellido Participante]]</f>
        <v>0</v>
      </c>
      <c r="F170" s="215">
        <f>Tabla4[[#This Row],[Fecha de Nacimiento Participante]]</f>
        <v>0</v>
      </c>
      <c r="G170" s="257">
        <f>Tabla4[[#This Row],[Sexo Participante]]</f>
        <v>0</v>
      </c>
      <c r="H170" s="258">
        <f>Tabla4[[#This Row],[Cód. Provincia Participante]]</f>
        <v>0</v>
      </c>
      <c r="I170" s="258">
        <f>Tabla4[[#This Row],[Cód. Localidad Participante]]</f>
        <v>0</v>
      </c>
      <c r="J170" s="259">
        <f>Tabla4[[#This Row],[Código Postal Participante]]</f>
        <v>0</v>
      </c>
      <c r="K170" s="260">
        <f>Tabla4[[#This Row],[Dirección Participante]]</f>
        <v>0</v>
      </c>
      <c r="L170" s="261">
        <f>Tabla4[[#This Row],[Teléfono Fijo Participante]]</f>
        <v>0</v>
      </c>
      <c r="M170" s="261">
        <f>Tabla4[[#This Row],[Teléfono Móvil Participante]]</f>
        <v>0</v>
      </c>
      <c r="N170" s="263">
        <f>Tabla4[[#This Row],[E-mail Participante]]</f>
        <v>0</v>
      </c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42"/>
    </row>
    <row r="171" spans="1:34" x14ac:dyDescent="0.55000000000000004">
      <c r="A171" s="222">
        <v>169</v>
      </c>
      <c r="B171" s="224">
        <f>Tabla4[[#This Row],[DNI/NIE Participante / Menor de edad]]</f>
        <v>0</v>
      </c>
      <c r="C171" s="254">
        <f>Tabla4[[#This Row],[Nombre Participante]]</f>
        <v>0</v>
      </c>
      <c r="D171" s="254">
        <f>Tabla4[[#This Row],[Primer Apellido Participante]]</f>
        <v>0</v>
      </c>
      <c r="E171" s="254">
        <f>Tabla4[[#This Row],[Segundo Apellido Participante]]</f>
        <v>0</v>
      </c>
      <c r="F171" s="225">
        <f>Tabla4[[#This Row],[Fecha de Nacimiento Participante]]</f>
        <v>0</v>
      </c>
      <c r="G171" s="264">
        <f>Tabla4[[#This Row],[Sexo Participante]]</f>
        <v>0</v>
      </c>
      <c r="H171" s="264">
        <f>Tabla4[[#This Row],[Cód. Provincia Participante]]</f>
        <v>0</v>
      </c>
      <c r="I171" s="264">
        <f>Tabla4[[#This Row],[Cód. Localidad Participante]]</f>
        <v>0</v>
      </c>
      <c r="J171" s="264">
        <f>Tabla4[[#This Row],[Código Postal Participante]]</f>
        <v>0</v>
      </c>
      <c r="K171" s="265">
        <f>Tabla4[[#This Row],[Dirección Participante]]</f>
        <v>0</v>
      </c>
      <c r="L171" s="264">
        <f>Tabla4[[#This Row],[Teléfono Fijo Participante]]</f>
        <v>0</v>
      </c>
      <c r="M171" s="264">
        <f>Tabla4[[#This Row],[Teléfono Móvil Participante]]</f>
        <v>0</v>
      </c>
      <c r="N171" s="266">
        <f>Tabla4[[#This Row],[E-mail Participante]]</f>
        <v>0</v>
      </c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42"/>
    </row>
    <row r="172" spans="1:34" x14ac:dyDescent="0.55000000000000004">
      <c r="A172" s="222">
        <v>170</v>
      </c>
      <c r="B172" s="213">
        <f>Tabla4[[#This Row],[DNI/NIE Participante / Menor de edad]]</f>
        <v>0</v>
      </c>
      <c r="C172" s="252">
        <f>Tabla4[[#This Row],[Nombre Participante]]</f>
        <v>0</v>
      </c>
      <c r="D172" s="252">
        <f>Tabla4[[#This Row],[Primer Apellido Participante]]</f>
        <v>0</v>
      </c>
      <c r="E172" s="252">
        <f>Tabla4[[#This Row],[Segundo Apellido Participante]]</f>
        <v>0</v>
      </c>
      <c r="F172" s="215">
        <f>Tabla4[[#This Row],[Fecha de Nacimiento Participante]]</f>
        <v>0</v>
      </c>
      <c r="G172" s="257">
        <f>Tabla4[[#This Row],[Sexo Participante]]</f>
        <v>0</v>
      </c>
      <c r="H172" s="258">
        <f>Tabla4[[#This Row],[Cód. Provincia Participante]]</f>
        <v>0</v>
      </c>
      <c r="I172" s="258">
        <f>Tabla4[[#This Row],[Cód. Localidad Participante]]</f>
        <v>0</v>
      </c>
      <c r="J172" s="259">
        <f>Tabla4[[#This Row],[Código Postal Participante]]</f>
        <v>0</v>
      </c>
      <c r="K172" s="260">
        <f>Tabla4[[#This Row],[Dirección Participante]]</f>
        <v>0</v>
      </c>
      <c r="L172" s="261">
        <f>Tabla4[[#This Row],[Teléfono Fijo Participante]]</f>
        <v>0</v>
      </c>
      <c r="M172" s="261">
        <f>Tabla4[[#This Row],[Teléfono Móvil Participante]]</f>
        <v>0</v>
      </c>
      <c r="N172" s="263">
        <f>Tabla4[[#This Row],[E-mail Participante]]</f>
        <v>0</v>
      </c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42"/>
    </row>
    <row r="173" spans="1:34" x14ac:dyDescent="0.55000000000000004">
      <c r="A173" s="222">
        <v>171</v>
      </c>
      <c r="B173" s="224">
        <f>Tabla4[[#This Row],[DNI/NIE Participante / Menor de edad]]</f>
        <v>0</v>
      </c>
      <c r="C173" s="254">
        <f>Tabla4[[#This Row],[Nombre Participante]]</f>
        <v>0</v>
      </c>
      <c r="D173" s="254">
        <f>Tabla4[[#This Row],[Primer Apellido Participante]]</f>
        <v>0</v>
      </c>
      <c r="E173" s="254">
        <f>Tabla4[[#This Row],[Segundo Apellido Participante]]</f>
        <v>0</v>
      </c>
      <c r="F173" s="225">
        <f>Tabla4[[#This Row],[Fecha de Nacimiento Participante]]</f>
        <v>0</v>
      </c>
      <c r="G173" s="264">
        <f>Tabla4[[#This Row],[Sexo Participante]]</f>
        <v>0</v>
      </c>
      <c r="H173" s="264">
        <f>Tabla4[[#This Row],[Cód. Provincia Participante]]</f>
        <v>0</v>
      </c>
      <c r="I173" s="264">
        <f>Tabla4[[#This Row],[Cód. Localidad Participante]]</f>
        <v>0</v>
      </c>
      <c r="J173" s="264">
        <f>Tabla4[[#This Row],[Código Postal Participante]]</f>
        <v>0</v>
      </c>
      <c r="K173" s="265">
        <f>Tabla4[[#This Row],[Dirección Participante]]</f>
        <v>0</v>
      </c>
      <c r="L173" s="264">
        <f>Tabla4[[#This Row],[Teléfono Fijo Participante]]</f>
        <v>0</v>
      </c>
      <c r="M173" s="264">
        <f>Tabla4[[#This Row],[Teléfono Móvil Participante]]</f>
        <v>0</v>
      </c>
      <c r="N173" s="266">
        <f>Tabla4[[#This Row],[E-mail Participante]]</f>
        <v>0</v>
      </c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42"/>
    </row>
    <row r="174" spans="1:34" x14ac:dyDescent="0.55000000000000004">
      <c r="A174" s="222">
        <v>172</v>
      </c>
      <c r="B174" s="213">
        <f>Tabla4[[#This Row],[DNI/NIE Participante / Menor de edad]]</f>
        <v>0</v>
      </c>
      <c r="C174" s="252">
        <f>Tabla4[[#This Row],[Nombre Participante]]</f>
        <v>0</v>
      </c>
      <c r="D174" s="252">
        <f>Tabla4[[#This Row],[Primer Apellido Participante]]</f>
        <v>0</v>
      </c>
      <c r="E174" s="252">
        <f>Tabla4[[#This Row],[Segundo Apellido Participante]]</f>
        <v>0</v>
      </c>
      <c r="F174" s="215">
        <f>Tabla4[[#This Row],[Fecha de Nacimiento Participante]]</f>
        <v>0</v>
      </c>
      <c r="G174" s="257">
        <f>Tabla4[[#This Row],[Sexo Participante]]</f>
        <v>0</v>
      </c>
      <c r="H174" s="258">
        <f>Tabla4[[#This Row],[Cód. Provincia Participante]]</f>
        <v>0</v>
      </c>
      <c r="I174" s="258">
        <f>Tabla4[[#This Row],[Cód. Localidad Participante]]</f>
        <v>0</v>
      </c>
      <c r="J174" s="259">
        <f>Tabla4[[#This Row],[Código Postal Participante]]</f>
        <v>0</v>
      </c>
      <c r="K174" s="260">
        <f>Tabla4[[#This Row],[Dirección Participante]]</f>
        <v>0</v>
      </c>
      <c r="L174" s="261">
        <f>Tabla4[[#This Row],[Teléfono Fijo Participante]]</f>
        <v>0</v>
      </c>
      <c r="M174" s="261">
        <f>Tabla4[[#This Row],[Teléfono Móvil Participante]]</f>
        <v>0</v>
      </c>
      <c r="N174" s="263">
        <f>Tabla4[[#This Row],[E-mail Participante]]</f>
        <v>0</v>
      </c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42"/>
    </row>
    <row r="175" spans="1:34" x14ac:dyDescent="0.55000000000000004">
      <c r="A175" s="222">
        <v>173</v>
      </c>
      <c r="B175" s="224">
        <f>Tabla4[[#This Row],[DNI/NIE Participante / Menor de edad]]</f>
        <v>0</v>
      </c>
      <c r="C175" s="254">
        <f>Tabla4[[#This Row],[Nombre Participante]]</f>
        <v>0</v>
      </c>
      <c r="D175" s="254">
        <f>Tabla4[[#This Row],[Primer Apellido Participante]]</f>
        <v>0</v>
      </c>
      <c r="E175" s="254">
        <f>Tabla4[[#This Row],[Segundo Apellido Participante]]</f>
        <v>0</v>
      </c>
      <c r="F175" s="225">
        <f>Tabla4[[#This Row],[Fecha de Nacimiento Participante]]</f>
        <v>0</v>
      </c>
      <c r="G175" s="264">
        <f>Tabla4[[#This Row],[Sexo Participante]]</f>
        <v>0</v>
      </c>
      <c r="H175" s="264">
        <f>Tabla4[[#This Row],[Cód. Provincia Participante]]</f>
        <v>0</v>
      </c>
      <c r="I175" s="264">
        <f>Tabla4[[#This Row],[Cód. Localidad Participante]]</f>
        <v>0</v>
      </c>
      <c r="J175" s="264">
        <f>Tabla4[[#This Row],[Código Postal Participante]]</f>
        <v>0</v>
      </c>
      <c r="K175" s="265">
        <f>Tabla4[[#This Row],[Dirección Participante]]</f>
        <v>0</v>
      </c>
      <c r="L175" s="264">
        <f>Tabla4[[#This Row],[Teléfono Fijo Participante]]</f>
        <v>0</v>
      </c>
      <c r="M175" s="264">
        <f>Tabla4[[#This Row],[Teléfono Móvil Participante]]</f>
        <v>0</v>
      </c>
      <c r="N175" s="266">
        <f>Tabla4[[#This Row],[E-mail Participante]]</f>
        <v>0</v>
      </c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42"/>
    </row>
    <row r="176" spans="1:34" x14ac:dyDescent="0.55000000000000004">
      <c r="A176" s="222">
        <v>174</v>
      </c>
      <c r="B176" s="213">
        <f>Tabla4[[#This Row],[DNI/NIE Participante / Menor de edad]]</f>
        <v>0</v>
      </c>
      <c r="C176" s="252">
        <f>Tabla4[[#This Row],[Nombre Participante]]</f>
        <v>0</v>
      </c>
      <c r="D176" s="252">
        <f>Tabla4[[#This Row],[Primer Apellido Participante]]</f>
        <v>0</v>
      </c>
      <c r="E176" s="252">
        <f>Tabla4[[#This Row],[Segundo Apellido Participante]]</f>
        <v>0</v>
      </c>
      <c r="F176" s="215">
        <f>Tabla4[[#This Row],[Fecha de Nacimiento Participante]]</f>
        <v>0</v>
      </c>
      <c r="G176" s="257">
        <f>Tabla4[[#This Row],[Sexo Participante]]</f>
        <v>0</v>
      </c>
      <c r="H176" s="258">
        <f>Tabla4[[#This Row],[Cód. Provincia Participante]]</f>
        <v>0</v>
      </c>
      <c r="I176" s="258">
        <f>Tabla4[[#This Row],[Cód. Localidad Participante]]</f>
        <v>0</v>
      </c>
      <c r="J176" s="259">
        <f>Tabla4[[#This Row],[Código Postal Participante]]</f>
        <v>0</v>
      </c>
      <c r="K176" s="260">
        <f>Tabla4[[#This Row],[Dirección Participante]]</f>
        <v>0</v>
      </c>
      <c r="L176" s="261">
        <f>Tabla4[[#This Row],[Teléfono Fijo Participante]]</f>
        <v>0</v>
      </c>
      <c r="M176" s="261">
        <f>Tabla4[[#This Row],[Teléfono Móvil Participante]]</f>
        <v>0</v>
      </c>
      <c r="N176" s="263">
        <f>Tabla4[[#This Row],[E-mail Participante]]</f>
        <v>0</v>
      </c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42"/>
    </row>
    <row r="177" spans="1:34" x14ac:dyDescent="0.55000000000000004">
      <c r="A177" s="222">
        <v>175</v>
      </c>
      <c r="B177" s="224">
        <f>Tabla4[[#This Row],[DNI/NIE Participante / Menor de edad]]</f>
        <v>0</v>
      </c>
      <c r="C177" s="254">
        <f>Tabla4[[#This Row],[Nombre Participante]]</f>
        <v>0</v>
      </c>
      <c r="D177" s="254">
        <f>Tabla4[[#This Row],[Primer Apellido Participante]]</f>
        <v>0</v>
      </c>
      <c r="E177" s="254">
        <f>Tabla4[[#This Row],[Segundo Apellido Participante]]</f>
        <v>0</v>
      </c>
      <c r="F177" s="225">
        <f>Tabla4[[#This Row],[Fecha de Nacimiento Participante]]</f>
        <v>0</v>
      </c>
      <c r="G177" s="264">
        <f>Tabla4[[#This Row],[Sexo Participante]]</f>
        <v>0</v>
      </c>
      <c r="H177" s="264">
        <f>Tabla4[[#This Row],[Cód. Provincia Participante]]</f>
        <v>0</v>
      </c>
      <c r="I177" s="264">
        <f>Tabla4[[#This Row],[Cód. Localidad Participante]]</f>
        <v>0</v>
      </c>
      <c r="J177" s="264">
        <f>Tabla4[[#This Row],[Código Postal Participante]]</f>
        <v>0</v>
      </c>
      <c r="K177" s="265">
        <f>Tabla4[[#This Row],[Dirección Participante]]</f>
        <v>0</v>
      </c>
      <c r="L177" s="264">
        <f>Tabla4[[#This Row],[Teléfono Fijo Participante]]</f>
        <v>0</v>
      </c>
      <c r="M177" s="264">
        <f>Tabla4[[#This Row],[Teléfono Móvil Participante]]</f>
        <v>0</v>
      </c>
      <c r="N177" s="266">
        <f>Tabla4[[#This Row],[E-mail Participante]]</f>
        <v>0</v>
      </c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42"/>
    </row>
    <row r="178" spans="1:34" x14ac:dyDescent="0.55000000000000004">
      <c r="A178" s="222">
        <v>176</v>
      </c>
      <c r="B178" s="213">
        <f>Tabla4[[#This Row],[DNI/NIE Participante / Menor de edad]]</f>
        <v>0</v>
      </c>
      <c r="C178" s="252">
        <f>Tabla4[[#This Row],[Nombre Participante]]</f>
        <v>0</v>
      </c>
      <c r="D178" s="252">
        <f>Tabla4[[#This Row],[Primer Apellido Participante]]</f>
        <v>0</v>
      </c>
      <c r="E178" s="252">
        <f>Tabla4[[#This Row],[Segundo Apellido Participante]]</f>
        <v>0</v>
      </c>
      <c r="F178" s="215">
        <f>Tabla4[[#This Row],[Fecha de Nacimiento Participante]]</f>
        <v>0</v>
      </c>
      <c r="G178" s="257">
        <f>Tabla4[[#This Row],[Sexo Participante]]</f>
        <v>0</v>
      </c>
      <c r="H178" s="258">
        <f>Tabla4[[#This Row],[Cód. Provincia Participante]]</f>
        <v>0</v>
      </c>
      <c r="I178" s="258">
        <f>Tabla4[[#This Row],[Cód. Localidad Participante]]</f>
        <v>0</v>
      </c>
      <c r="J178" s="259">
        <f>Tabla4[[#This Row],[Código Postal Participante]]</f>
        <v>0</v>
      </c>
      <c r="K178" s="260">
        <f>Tabla4[[#This Row],[Dirección Participante]]</f>
        <v>0</v>
      </c>
      <c r="L178" s="261">
        <f>Tabla4[[#This Row],[Teléfono Fijo Participante]]</f>
        <v>0</v>
      </c>
      <c r="M178" s="261">
        <f>Tabla4[[#This Row],[Teléfono Móvil Participante]]</f>
        <v>0</v>
      </c>
      <c r="N178" s="263">
        <f>Tabla4[[#This Row],[E-mail Participante]]</f>
        <v>0</v>
      </c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42"/>
    </row>
    <row r="179" spans="1:34" x14ac:dyDescent="0.55000000000000004">
      <c r="A179" s="222">
        <v>177</v>
      </c>
      <c r="B179" s="224">
        <f>Tabla4[[#This Row],[DNI/NIE Participante / Menor de edad]]</f>
        <v>0</v>
      </c>
      <c r="C179" s="254">
        <f>Tabla4[[#This Row],[Nombre Participante]]</f>
        <v>0</v>
      </c>
      <c r="D179" s="254">
        <f>Tabla4[[#This Row],[Primer Apellido Participante]]</f>
        <v>0</v>
      </c>
      <c r="E179" s="254">
        <f>Tabla4[[#This Row],[Segundo Apellido Participante]]</f>
        <v>0</v>
      </c>
      <c r="F179" s="225">
        <f>Tabla4[[#This Row],[Fecha de Nacimiento Participante]]</f>
        <v>0</v>
      </c>
      <c r="G179" s="264">
        <f>Tabla4[[#This Row],[Sexo Participante]]</f>
        <v>0</v>
      </c>
      <c r="H179" s="264">
        <f>Tabla4[[#This Row],[Cód. Provincia Participante]]</f>
        <v>0</v>
      </c>
      <c r="I179" s="264">
        <f>Tabla4[[#This Row],[Cód. Localidad Participante]]</f>
        <v>0</v>
      </c>
      <c r="J179" s="264">
        <f>Tabla4[[#This Row],[Código Postal Participante]]</f>
        <v>0</v>
      </c>
      <c r="K179" s="265">
        <f>Tabla4[[#This Row],[Dirección Participante]]</f>
        <v>0</v>
      </c>
      <c r="L179" s="264">
        <f>Tabla4[[#This Row],[Teléfono Fijo Participante]]</f>
        <v>0</v>
      </c>
      <c r="M179" s="264">
        <f>Tabla4[[#This Row],[Teléfono Móvil Participante]]</f>
        <v>0</v>
      </c>
      <c r="N179" s="266">
        <f>Tabla4[[#This Row],[E-mail Participante]]</f>
        <v>0</v>
      </c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42"/>
    </row>
    <row r="180" spans="1:34" x14ac:dyDescent="0.55000000000000004">
      <c r="A180" s="222">
        <v>178</v>
      </c>
      <c r="B180" s="213">
        <f>Tabla4[[#This Row],[DNI/NIE Participante / Menor de edad]]</f>
        <v>0</v>
      </c>
      <c r="C180" s="252">
        <f>Tabla4[[#This Row],[Nombre Participante]]</f>
        <v>0</v>
      </c>
      <c r="D180" s="252">
        <f>Tabla4[[#This Row],[Primer Apellido Participante]]</f>
        <v>0</v>
      </c>
      <c r="E180" s="252">
        <f>Tabla4[[#This Row],[Segundo Apellido Participante]]</f>
        <v>0</v>
      </c>
      <c r="F180" s="215">
        <f>Tabla4[[#This Row],[Fecha de Nacimiento Participante]]</f>
        <v>0</v>
      </c>
      <c r="G180" s="257">
        <f>Tabla4[[#This Row],[Sexo Participante]]</f>
        <v>0</v>
      </c>
      <c r="H180" s="258">
        <f>Tabla4[[#This Row],[Cód. Provincia Participante]]</f>
        <v>0</v>
      </c>
      <c r="I180" s="258">
        <f>Tabla4[[#This Row],[Cód. Localidad Participante]]</f>
        <v>0</v>
      </c>
      <c r="J180" s="259">
        <f>Tabla4[[#This Row],[Código Postal Participante]]</f>
        <v>0</v>
      </c>
      <c r="K180" s="260">
        <f>Tabla4[[#This Row],[Dirección Participante]]</f>
        <v>0</v>
      </c>
      <c r="L180" s="261">
        <f>Tabla4[[#This Row],[Teléfono Fijo Participante]]</f>
        <v>0</v>
      </c>
      <c r="M180" s="261">
        <f>Tabla4[[#This Row],[Teléfono Móvil Participante]]</f>
        <v>0</v>
      </c>
      <c r="N180" s="263">
        <f>Tabla4[[#This Row],[E-mail Participante]]</f>
        <v>0</v>
      </c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42"/>
    </row>
    <row r="181" spans="1:34" x14ac:dyDescent="0.55000000000000004">
      <c r="A181" s="222">
        <v>179</v>
      </c>
      <c r="B181" s="224">
        <f>Tabla4[[#This Row],[DNI/NIE Participante / Menor de edad]]</f>
        <v>0</v>
      </c>
      <c r="C181" s="254">
        <f>Tabla4[[#This Row],[Nombre Participante]]</f>
        <v>0</v>
      </c>
      <c r="D181" s="254">
        <f>Tabla4[[#This Row],[Primer Apellido Participante]]</f>
        <v>0</v>
      </c>
      <c r="E181" s="254">
        <f>Tabla4[[#This Row],[Segundo Apellido Participante]]</f>
        <v>0</v>
      </c>
      <c r="F181" s="225">
        <f>Tabla4[[#This Row],[Fecha de Nacimiento Participante]]</f>
        <v>0</v>
      </c>
      <c r="G181" s="264">
        <f>Tabla4[[#This Row],[Sexo Participante]]</f>
        <v>0</v>
      </c>
      <c r="H181" s="264">
        <f>Tabla4[[#This Row],[Cód. Provincia Participante]]</f>
        <v>0</v>
      </c>
      <c r="I181" s="264">
        <f>Tabla4[[#This Row],[Cód. Localidad Participante]]</f>
        <v>0</v>
      </c>
      <c r="J181" s="264">
        <f>Tabla4[[#This Row],[Código Postal Participante]]</f>
        <v>0</v>
      </c>
      <c r="K181" s="265">
        <f>Tabla4[[#This Row],[Dirección Participante]]</f>
        <v>0</v>
      </c>
      <c r="L181" s="264">
        <f>Tabla4[[#This Row],[Teléfono Fijo Participante]]</f>
        <v>0</v>
      </c>
      <c r="M181" s="264">
        <f>Tabla4[[#This Row],[Teléfono Móvil Participante]]</f>
        <v>0</v>
      </c>
      <c r="N181" s="266">
        <f>Tabla4[[#This Row],[E-mail Participante]]</f>
        <v>0</v>
      </c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42"/>
    </row>
    <row r="182" spans="1:34" x14ac:dyDescent="0.55000000000000004">
      <c r="A182" s="222">
        <v>180</v>
      </c>
      <c r="B182" s="213">
        <f>Tabla4[[#This Row],[DNI/NIE Participante / Menor de edad]]</f>
        <v>0</v>
      </c>
      <c r="C182" s="252">
        <f>Tabla4[[#This Row],[Nombre Participante]]</f>
        <v>0</v>
      </c>
      <c r="D182" s="252">
        <f>Tabla4[[#This Row],[Primer Apellido Participante]]</f>
        <v>0</v>
      </c>
      <c r="E182" s="252">
        <f>Tabla4[[#This Row],[Segundo Apellido Participante]]</f>
        <v>0</v>
      </c>
      <c r="F182" s="215">
        <f>Tabla4[[#This Row],[Fecha de Nacimiento Participante]]</f>
        <v>0</v>
      </c>
      <c r="G182" s="257">
        <f>Tabla4[[#This Row],[Sexo Participante]]</f>
        <v>0</v>
      </c>
      <c r="H182" s="258">
        <f>Tabla4[[#This Row],[Cód. Provincia Participante]]</f>
        <v>0</v>
      </c>
      <c r="I182" s="258">
        <f>Tabla4[[#This Row],[Cód. Localidad Participante]]</f>
        <v>0</v>
      </c>
      <c r="J182" s="259">
        <f>Tabla4[[#This Row],[Código Postal Participante]]</f>
        <v>0</v>
      </c>
      <c r="K182" s="260">
        <f>Tabla4[[#This Row],[Dirección Participante]]</f>
        <v>0</v>
      </c>
      <c r="L182" s="261">
        <f>Tabla4[[#This Row],[Teléfono Fijo Participante]]</f>
        <v>0</v>
      </c>
      <c r="M182" s="261">
        <f>Tabla4[[#This Row],[Teléfono Móvil Participante]]</f>
        <v>0</v>
      </c>
      <c r="N182" s="263">
        <f>Tabla4[[#This Row],[E-mail Participante]]</f>
        <v>0</v>
      </c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42"/>
    </row>
    <row r="183" spans="1:34" x14ac:dyDescent="0.55000000000000004">
      <c r="A183" s="222">
        <v>181</v>
      </c>
      <c r="B183" s="224">
        <f>Tabla4[[#This Row],[DNI/NIE Participante / Menor de edad]]</f>
        <v>0</v>
      </c>
      <c r="C183" s="254">
        <f>Tabla4[[#This Row],[Nombre Participante]]</f>
        <v>0</v>
      </c>
      <c r="D183" s="254">
        <f>Tabla4[[#This Row],[Primer Apellido Participante]]</f>
        <v>0</v>
      </c>
      <c r="E183" s="254">
        <f>Tabla4[[#This Row],[Segundo Apellido Participante]]</f>
        <v>0</v>
      </c>
      <c r="F183" s="225">
        <f>Tabla4[[#This Row],[Fecha de Nacimiento Participante]]</f>
        <v>0</v>
      </c>
      <c r="G183" s="264">
        <f>Tabla4[[#This Row],[Sexo Participante]]</f>
        <v>0</v>
      </c>
      <c r="H183" s="264">
        <f>Tabla4[[#This Row],[Cód. Provincia Participante]]</f>
        <v>0</v>
      </c>
      <c r="I183" s="264">
        <f>Tabla4[[#This Row],[Cód. Localidad Participante]]</f>
        <v>0</v>
      </c>
      <c r="J183" s="264">
        <f>Tabla4[[#This Row],[Código Postal Participante]]</f>
        <v>0</v>
      </c>
      <c r="K183" s="265">
        <f>Tabla4[[#This Row],[Dirección Participante]]</f>
        <v>0</v>
      </c>
      <c r="L183" s="264">
        <f>Tabla4[[#This Row],[Teléfono Fijo Participante]]</f>
        <v>0</v>
      </c>
      <c r="M183" s="264">
        <f>Tabla4[[#This Row],[Teléfono Móvil Participante]]</f>
        <v>0</v>
      </c>
      <c r="N183" s="266">
        <f>Tabla4[[#This Row],[E-mail Participante]]</f>
        <v>0</v>
      </c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42"/>
    </row>
    <row r="184" spans="1:34" x14ac:dyDescent="0.55000000000000004">
      <c r="A184" s="222">
        <v>182</v>
      </c>
      <c r="B184" s="213">
        <f>Tabla4[[#This Row],[DNI/NIE Participante / Menor de edad]]</f>
        <v>0</v>
      </c>
      <c r="C184" s="252">
        <f>Tabla4[[#This Row],[Nombre Participante]]</f>
        <v>0</v>
      </c>
      <c r="D184" s="252">
        <f>Tabla4[[#This Row],[Primer Apellido Participante]]</f>
        <v>0</v>
      </c>
      <c r="E184" s="252">
        <f>Tabla4[[#This Row],[Segundo Apellido Participante]]</f>
        <v>0</v>
      </c>
      <c r="F184" s="215">
        <f>Tabla4[[#This Row],[Fecha de Nacimiento Participante]]</f>
        <v>0</v>
      </c>
      <c r="G184" s="257">
        <f>Tabla4[[#This Row],[Sexo Participante]]</f>
        <v>0</v>
      </c>
      <c r="H184" s="258">
        <f>Tabla4[[#This Row],[Cód. Provincia Participante]]</f>
        <v>0</v>
      </c>
      <c r="I184" s="258">
        <f>Tabla4[[#This Row],[Cód. Localidad Participante]]</f>
        <v>0</v>
      </c>
      <c r="J184" s="259">
        <f>Tabla4[[#This Row],[Código Postal Participante]]</f>
        <v>0</v>
      </c>
      <c r="K184" s="260">
        <f>Tabla4[[#This Row],[Dirección Participante]]</f>
        <v>0</v>
      </c>
      <c r="L184" s="261">
        <f>Tabla4[[#This Row],[Teléfono Fijo Participante]]</f>
        <v>0</v>
      </c>
      <c r="M184" s="261">
        <f>Tabla4[[#This Row],[Teléfono Móvil Participante]]</f>
        <v>0</v>
      </c>
      <c r="N184" s="263">
        <f>Tabla4[[#This Row],[E-mail Participante]]</f>
        <v>0</v>
      </c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42"/>
    </row>
    <row r="185" spans="1:34" x14ac:dyDescent="0.55000000000000004">
      <c r="A185" s="222">
        <v>183</v>
      </c>
      <c r="B185" s="224">
        <f>Tabla4[[#This Row],[DNI/NIE Participante / Menor de edad]]</f>
        <v>0</v>
      </c>
      <c r="C185" s="254">
        <f>Tabla4[[#This Row],[Nombre Participante]]</f>
        <v>0</v>
      </c>
      <c r="D185" s="254">
        <f>Tabla4[[#This Row],[Primer Apellido Participante]]</f>
        <v>0</v>
      </c>
      <c r="E185" s="254">
        <f>Tabla4[[#This Row],[Segundo Apellido Participante]]</f>
        <v>0</v>
      </c>
      <c r="F185" s="225">
        <f>Tabla4[[#This Row],[Fecha de Nacimiento Participante]]</f>
        <v>0</v>
      </c>
      <c r="G185" s="264">
        <f>Tabla4[[#This Row],[Sexo Participante]]</f>
        <v>0</v>
      </c>
      <c r="H185" s="264">
        <f>Tabla4[[#This Row],[Cód. Provincia Participante]]</f>
        <v>0</v>
      </c>
      <c r="I185" s="264">
        <f>Tabla4[[#This Row],[Cód. Localidad Participante]]</f>
        <v>0</v>
      </c>
      <c r="J185" s="264">
        <f>Tabla4[[#This Row],[Código Postal Participante]]</f>
        <v>0</v>
      </c>
      <c r="K185" s="265">
        <f>Tabla4[[#This Row],[Dirección Participante]]</f>
        <v>0</v>
      </c>
      <c r="L185" s="264">
        <f>Tabla4[[#This Row],[Teléfono Fijo Participante]]</f>
        <v>0</v>
      </c>
      <c r="M185" s="264">
        <f>Tabla4[[#This Row],[Teléfono Móvil Participante]]</f>
        <v>0</v>
      </c>
      <c r="N185" s="266">
        <f>Tabla4[[#This Row],[E-mail Participante]]</f>
        <v>0</v>
      </c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42"/>
    </row>
    <row r="186" spans="1:34" x14ac:dyDescent="0.55000000000000004">
      <c r="A186" s="222">
        <v>184</v>
      </c>
      <c r="B186" s="213">
        <f>Tabla4[[#This Row],[DNI/NIE Participante / Menor de edad]]</f>
        <v>0</v>
      </c>
      <c r="C186" s="252">
        <f>Tabla4[[#This Row],[Nombre Participante]]</f>
        <v>0</v>
      </c>
      <c r="D186" s="252">
        <f>Tabla4[[#This Row],[Primer Apellido Participante]]</f>
        <v>0</v>
      </c>
      <c r="E186" s="252">
        <f>Tabla4[[#This Row],[Segundo Apellido Participante]]</f>
        <v>0</v>
      </c>
      <c r="F186" s="215">
        <f>Tabla4[[#This Row],[Fecha de Nacimiento Participante]]</f>
        <v>0</v>
      </c>
      <c r="G186" s="257">
        <f>Tabla4[[#This Row],[Sexo Participante]]</f>
        <v>0</v>
      </c>
      <c r="H186" s="258">
        <f>Tabla4[[#This Row],[Cód. Provincia Participante]]</f>
        <v>0</v>
      </c>
      <c r="I186" s="258">
        <f>Tabla4[[#This Row],[Cód. Localidad Participante]]</f>
        <v>0</v>
      </c>
      <c r="J186" s="259">
        <f>Tabla4[[#This Row],[Código Postal Participante]]</f>
        <v>0</v>
      </c>
      <c r="K186" s="260">
        <f>Tabla4[[#This Row],[Dirección Participante]]</f>
        <v>0</v>
      </c>
      <c r="L186" s="261">
        <f>Tabla4[[#This Row],[Teléfono Fijo Participante]]</f>
        <v>0</v>
      </c>
      <c r="M186" s="261">
        <f>Tabla4[[#This Row],[Teléfono Móvil Participante]]</f>
        <v>0</v>
      </c>
      <c r="N186" s="263">
        <f>Tabla4[[#This Row],[E-mail Participante]]</f>
        <v>0</v>
      </c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42"/>
    </row>
    <row r="187" spans="1:34" x14ac:dyDescent="0.55000000000000004">
      <c r="A187" s="222">
        <v>185</v>
      </c>
      <c r="B187" s="224">
        <f>Tabla4[[#This Row],[DNI/NIE Participante / Menor de edad]]</f>
        <v>0</v>
      </c>
      <c r="C187" s="254">
        <f>Tabla4[[#This Row],[Nombre Participante]]</f>
        <v>0</v>
      </c>
      <c r="D187" s="254">
        <f>Tabla4[[#This Row],[Primer Apellido Participante]]</f>
        <v>0</v>
      </c>
      <c r="E187" s="254">
        <f>Tabla4[[#This Row],[Segundo Apellido Participante]]</f>
        <v>0</v>
      </c>
      <c r="F187" s="225">
        <f>Tabla4[[#This Row],[Fecha de Nacimiento Participante]]</f>
        <v>0</v>
      </c>
      <c r="G187" s="264">
        <f>Tabla4[[#This Row],[Sexo Participante]]</f>
        <v>0</v>
      </c>
      <c r="H187" s="264">
        <f>Tabla4[[#This Row],[Cód. Provincia Participante]]</f>
        <v>0</v>
      </c>
      <c r="I187" s="264">
        <f>Tabla4[[#This Row],[Cód. Localidad Participante]]</f>
        <v>0</v>
      </c>
      <c r="J187" s="264">
        <f>Tabla4[[#This Row],[Código Postal Participante]]</f>
        <v>0</v>
      </c>
      <c r="K187" s="265">
        <f>Tabla4[[#This Row],[Dirección Participante]]</f>
        <v>0</v>
      </c>
      <c r="L187" s="264">
        <f>Tabla4[[#This Row],[Teléfono Fijo Participante]]</f>
        <v>0</v>
      </c>
      <c r="M187" s="264">
        <f>Tabla4[[#This Row],[Teléfono Móvil Participante]]</f>
        <v>0</v>
      </c>
      <c r="N187" s="266">
        <f>Tabla4[[#This Row],[E-mail Participante]]</f>
        <v>0</v>
      </c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42"/>
    </row>
    <row r="188" spans="1:34" x14ac:dyDescent="0.55000000000000004">
      <c r="A188" s="222">
        <v>186</v>
      </c>
      <c r="B188" s="213">
        <f>Tabla4[[#This Row],[DNI/NIE Participante / Menor de edad]]</f>
        <v>0</v>
      </c>
      <c r="C188" s="252">
        <f>Tabla4[[#This Row],[Nombre Participante]]</f>
        <v>0</v>
      </c>
      <c r="D188" s="252">
        <f>Tabla4[[#This Row],[Primer Apellido Participante]]</f>
        <v>0</v>
      </c>
      <c r="E188" s="252">
        <f>Tabla4[[#This Row],[Segundo Apellido Participante]]</f>
        <v>0</v>
      </c>
      <c r="F188" s="215">
        <f>Tabla4[[#This Row],[Fecha de Nacimiento Participante]]</f>
        <v>0</v>
      </c>
      <c r="G188" s="257">
        <f>Tabla4[[#This Row],[Sexo Participante]]</f>
        <v>0</v>
      </c>
      <c r="H188" s="258">
        <f>Tabla4[[#This Row],[Cód. Provincia Participante]]</f>
        <v>0</v>
      </c>
      <c r="I188" s="258">
        <f>Tabla4[[#This Row],[Cód. Localidad Participante]]</f>
        <v>0</v>
      </c>
      <c r="J188" s="259">
        <f>Tabla4[[#This Row],[Código Postal Participante]]</f>
        <v>0</v>
      </c>
      <c r="K188" s="260">
        <f>Tabla4[[#This Row],[Dirección Participante]]</f>
        <v>0</v>
      </c>
      <c r="L188" s="261">
        <f>Tabla4[[#This Row],[Teléfono Fijo Participante]]</f>
        <v>0</v>
      </c>
      <c r="M188" s="261">
        <f>Tabla4[[#This Row],[Teléfono Móvil Participante]]</f>
        <v>0</v>
      </c>
      <c r="N188" s="263">
        <f>Tabla4[[#This Row],[E-mail Participante]]</f>
        <v>0</v>
      </c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42"/>
    </row>
    <row r="189" spans="1:34" x14ac:dyDescent="0.55000000000000004">
      <c r="A189" s="222">
        <v>187</v>
      </c>
      <c r="B189" s="224">
        <f>Tabla4[[#This Row],[DNI/NIE Participante / Menor de edad]]</f>
        <v>0</v>
      </c>
      <c r="C189" s="254">
        <f>Tabla4[[#This Row],[Nombre Participante]]</f>
        <v>0</v>
      </c>
      <c r="D189" s="254">
        <f>Tabla4[[#This Row],[Primer Apellido Participante]]</f>
        <v>0</v>
      </c>
      <c r="E189" s="254">
        <f>Tabla4[[#This Row],[Segundo Apellido Participante]]</f>
        <v>0</v>
      </c>
      <c r="F189" s="225">
        <f>Tabla4[[#This Row],[Fecha de Nacimiento Participante]]</f>
        <v>0</v>
      </c>
      <c r="G189" s="264">
        <f>Tabla4[[#This Row],[Sexo Participante]]</f>
        <v>0</v>
      </c>
      <c r="H189" s="264">
        <f>Tabla4[[#This Row],[Cód. Provincia Participante]]</f>
        <v>0</v>
      </c>
      <c r="I189" s="264">
        <f>Tabla4[[#This Row],[Cód. Localidad Participante]]</f>
        <v>0</v>
      </c>
      <c r="J189" s="264">
        <f>Tabla4[[#This Row],[Código Postal Participante]]</f>
        <v>0</v>
      </c>
      <c r="K189" s="265">
        <f>Tabla4[[#This Row],[Dirección Participante]]</f>
        <v>0</v>
      </c>
      <c r="L189" s="264">
        <f>Tabla4[[#This Row],[Teléfono Fijo Participante]]</f>
        <v>0</v>
      </c>
      <c r="M189" s="264">
        <f>Tabla4[[#This Row],[Teléfono Móvil Participante]]</f>
        <v>0</v>
      </c>
      <c r="N189" s="266">
        <f>Tabla4[[#This Row],[E-mail Participante]]</f>
        <v>0</v>
      </c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42"/>
    </row>
    <row r="190" spans="1:34" x14ac:dyDescent="0.55000000000000004">
      <c r="A190" s="222">
        <v>188</v>
      </c>
      <c r="B190" s="213">
        <f>Tabla4[[#This Row],[DNI/NIE Participante / Menor de edad]]</f>
        <v>0</v>
      </c>
      <c r="C190" s="252">
        <f>Tabla4[[#This Row],[Nombre Participante]]</f>
        <v>0</v>
      </c>
      <c r="D190" s="252">
        <f>Tabla4[[#This Row],[Primer Apellido Participante]]</f>
        <v>0</v>
      </c>
      <c r="E190" s="252">
        <f>Tabla4[[#This Row],[Segundo Apellido Participante]]</f>
        <v>0</v>
      </c>
      <c r="F190" s="215">
        <f>Tabla4[[#This Row],[Fecha de Nacimiento Participante]]</f>
        <v>0</v>
      </c>
      <c r="G190" s="257">
        <f>Tabla4[[#This Row],[Sexo Participante]]</f>
        <v>0</v>
      </c>
      <c r="H190" s="258">
        <f>Tabla4[[#This Row],[Cód. Provincia Participante]]</f>
        <v>0</v>
      </c>
      <c r="I190" s="258">
        <f>Tabla4[[#This Row],[Cód. Localidad Participante]]</f>
        <v>0</v>
      </c>
      <c r="J190" s="259">
        <f>Tabla4[[#This Row],[Código Postal Participante]]</f>
        <v>0</v>
      </c>
      <c r="K190" s="260">
        <f>Tabla4[[#This Row],[Dirección Participante]]</f>
        <v>0</v>
      </c>
      <c r="L190" s="261">
        <f>Tabla4[[#This Row],[Teléfono Fijo Participante]]</f>
        <v>0</v>
      </c>
      <c r="M190" s="261">
        <f>Tabla4[[#This Row],[Teléfono Móvil Participante]]</f>
        <v>0</v>
      </c>
      <c r="N190" s="263">
        <f>Tabla4[[#This Row],[E-mail Participante]]</f>
        <v>0</v>
      </c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42"/>
    </row>
    <row r="191" spans="1:34" x14ac:dyDescent="0.55000000000000004">
      <c r="A191" s="222">
        <v>189</v>
      </c>
      <c r="B191" s="224">
        <f>Tabla4[[#This Row],[DNI/NIE Participante / Menor de edad]]</f>
        <v>0</v>
      </c>
      <c r="C191" s="254">
        <f>Tabla4[[#This Row],[Nombre Participante]]</f>
        <v>0</v>
      </c>
      <c r="D191" s="254">
        <f>Tabla4[[#This Row],[Primer Apellido Participante]]</f>
        <v>0</v>
      </c>
      <c r="E191" s="254">
        <f>Tabla4[[#This Row],[Segundo Apellido Participante]]</f>
        <v>0</v>
      </c>
      <c r="F191" s="225">
        <f>Tabla4[[#This Row],[Fecha de Nacimiento Participante]]</f>
        <v>0</v>
      </c>
      <c r="G191" s="264">
        <f>Tabla4[[#This Row],[Sexo Participante]]</f>
        <v>0</v>
      </c>
      <c r="H191" s="264">
        <f>Tabla4[[#This Row],[Cód. Provincia Participante]]</f>
        <v>0</v>
      </c>
      <c r="I191" s="264">
        <f>Tabla4[[#This Row],[Cód. Localidad Participante]]</f>
        <v>0</v>
      </c>
      <c r="J191" s="264">
        <f>Tabla4[[#This Row],[Código Postal Participante]]</f>
        <v>0</v>
      </c>
      <c r="K191" s="265">
        <f>Tabla4[[#This Row],[Dirección Participante]]</f>
        <v>0</v>
      </c>
      <c r="L191" s="264">
        <f>Tabla4[[#This Row],[Teléfono Fijo Participante]]</f>
        <v>0</v>
      </c>
      <c r="M191" s="264">
        <f>Tabla4[[#This Row],[Teléfono Móvil Participante]]</f>
        <v>0</v>
      </c>
      <c r="N191" s="266">
        <f>Tabla4[[#This Row],[E-mail Participante]]</f>
        <v>0</v>
      </c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42"/>
    </row>
    <row r="192" spans="1:34" x14ac:dyDescent="0.55000000000000004">
      <c r="A192" s="222">
        <v>190</v>
      </c>
      <c r="B192" s="213">
        <f>Tabla4[[#This Row],[DNI/NIE Participante / Menor de edad]]</f>
        <v>0</v>
      </c>
      <c r="C192" s="252">
        <f>Tabla4[[#This Row],[Nombre Participante]]</f>
        <v>0</v>
      </c>
      <c r="D192" s="252">
        <f>Tabla4[[#This Row],[Primer Apellido Participante]]</f>
        <v>0</v>
      </c>
      <c r="E192" s="252">
        <f>Tabla4[[#This Row],[Segundo Apellido Participante]]</f>
        <v>0</v>
      </c>
      <c r="F192" s="215">
        <f>Tabla4[[#This Row],[Fecha de Nacimiento Participante]]</f>
        <v>0</v>
      </c>
      <c r="G192" s="257">
        <f>Tabla4[[#This Row],[Sexo Participante]]</f>
        <v>0</v>
      </c>
      <c r="H192" s="258">
        <f>Tabla4[[#This Row],[Cód. Provincia Participante]]</f>
        <v>0</v>
      </c>
      <c r="I192" s="258">
        <f>Tabla4[[#This Row],[Cód. Localidad Participante]]</f>
        <v>0</v>
      </c>
      <c r="J192" s="259">
        <f>Tabla4[[#This Row],[Código Postal Participante]]</f>
        <v>0</v>
      </c>
      <c r="K192" s="260">
        <f>Tabla4[[#This Row],[Dirección Participante]]</f>
        <v>0</v>
      </c>
      <c r="L192" s="261">
        <f>Tabla4[[#This Row],[Teléfono Fijo Participante]]</f>
        <v>0</v>
      </c>
      <c r="M192" s="261">
        <f>Tabla4[[#This Row],[Teléfono Móvil Participante]]</f>
        <v>0</v>
      </c>
      <c r="N192" s="263">
        <f>Tabla4[[#This Row],[E-mail Participante]]</f>
        <v>0</v>
      </c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42"/>
    </row>
    <row r="193" spans="1:34" x14ac:dyDescent="0.55000000000000004">
      <c r="A193" s="222">
        <v>191</v>
      </c>
      <c r="B193" s="224">
        <f>Tabla4[[#This Row],[DNI/NIE Participante / Menor de edad]]</f>
        <v>0</v>
      </c>
      <c r="C193" s="254">
        <f>Tabla4[[#This Row],[Nombre Participante]]</f>
        <v>0</v>
      </c>
      <c r="D193" s="254">
        <f>Tabla4[[#This Row],[Primer Apellido Participante]]</f>
        <v>0</v>
      </c>
      <c r="E193" s="254">
        <f>Tabla4[[#This Row],[Segundo Apellido Participante]]</f>
        <v>0</v>
      </c>
      <c r="F193" s="225">
        <f>Tabla4[[#This Row],[Fecha de Nacimiento Participante]]</f>
        <v>0</v>
      </c>
      <c r="G193" s="264">
        <f>Tabla4[[#This Row],[Sexo Participante]]</f>
        <v>0</v>
      </c>
      <c r="H193" s="264">
        <f>Tabla4[[#This Row],[Cód. Provincia Participante]]</f>
        <v>0</v>
      </c>
      <c r="I193" s="264">
        <f>Tabla4[[#This Row],[Cód. Localidad Participante]]</f>
        <v>0</v>
      </c>
      <c r="J193" s="264">
        <f>Tabla4[[#This Row],[Código Postal Participante]]</f>
        <v>0</v>
      </c>
      <c r="K193" s="265">
        <f>Tabla4[[#This Row],[Dirección Participante]]</f>
        <v>0</v>
      </c>
      <c r="L193" s="264">
        <f>Tabla4[[#This Row],[Teléfono Fijo Participante]]</f>
        <v>0</v>
      </c>
      <c r="M193" s="264">
        <f>Tabla4[[#This Row],[Teléfono Móvil Participante]]</f>
        <v>0</v>
      </c>
      <c r="N193" s="266">
        <f>Tabla4[[#This Row],[E-mail Participante]]</f>
        <v>0</v>
      </c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42"/>
    </row>
    <row r="194" spans="1:34" x14ac:dyDescent="0.55000000000000004">
      <c r="A194" s="222">
        <v>192</v>
      </c>
      <c r="B194" s="213">
        <f>Tabla4[[#This Row],[DNI/NIE Participante / Menor de edad]]</f>
        <v>0</v>
      </c>
      <c r="C194" s="252">
        <f>Tabla4[[#This Row],[Nombre Participante]]</f>
        <v>0</v>
      </c>
      <c r="D194" s="252">
        <f>Tabla4[[#This Row],[Primer Apellido Participante]]</f>
        <v>0</v>
      </c>
      <c r="E194" s="252">
        <f>Tabla4[[#This Row],[Segundo Apellido Participante]]</f>
        <v>0</v>
      </c>
      <c r="F194" s="215">
        <f>Tabla4[[#This Row],[Fecha de Nacimiento Participante]]</f>
        <v>0</v>
      </c>
      <c r="G194" s="257">
        <f>Tabla4[[#This Row],[Sexo Participante]]</f>
        <v>0</v>
      </c>
      <c r="H194" s="258">
        <f>Tabla4[[#This Row],[Cód. Provincia Participante]]</f>
        <v>0</v>
      </c>
      <c r="I194" s="258">
        <f>Tabla4[[#This Row],[Cód. Localidad Participante]]</f>
        <v>0</v>
      </c>
      <c r="J194" s="259">
        <f>Tabla4[[#This Row],[Código Postal Participante]]</f>
        <v>0</v>
      </c>
      <c r="K194" s="260">
        <f>Tabla4[[#This Row],[Dirección Participante]]</f>
        <v>0</v>
      </c>
      <c r="L194" s="261">
        <f>Tabla4[[#This Row],[Teléfono Fijo Participante]]</f>
        <v>0</v>
      </c>
      <c r="M194" s="261">
        <f>Tabla4[[#This Row],[Teléfono Móvil Participante]]</f>
        <v>0</v>
      </c>
      <c r="N194" s="263">
        <f>Tabla4[[#This Row],[E-mail Participante]]</f>
        <v>0</v>
      </c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42"/>
    </row>
    <row r="195" spans="1:34" x14ac:dyDescent="0.55000000000000004">
      <c r="A195" s="222">
        <v>193</v>
      </c>
      <c r="B195" s="224">
        <f>Tabla4[[#This Row],[DNI/NIE Participante / Menor de edad]]</f>
        <v>0</v>
      </c>
      <c r="C195" s="254">
        <f>Tabla4[[#This Row],[Nombre Participante]]</f>
        <v>0</v>
      </c>
      <c r="D195" s="254">
        <f>Tabla4[[#This Row],[Primer Apellido Participante]]</f>
        <v>0</v>
      </c>
      <c r="E195" s="254">
        <f>Tabla4[[#This Row],[Segundo Apellido Participante]]</f>
        <v>0</v>
      </c>
      <c r="F195" s="225">
        <f>Tabla4[[#This Row],[Fecha de Nacimiento Participante]]</f>
        <v>0</v>
      </c>
      <c r="G195" s="264">
        <f>Tabla4[[#This Row],[Sexo Participante]]</f>
        <v>0</v>
      </c>
      <c r="H195" s="264">
        <f>Tabla4[[#This Row],[Cód. Provincia Participante]]</f>
        <v>0</v>
      </c>
      <c r="I195" s="264">
        <f>Tabla4[[#This Row],[Cód. Localidad Participante]]</f>
        <v>0</v>
      </c>
      <c r="J195" s="264">
        <f>Tabla4[[#This Row],[Código Postal Participante]]</f>
        <v>0</v>
      </c>
      <c r="K195" s="265">
        <f>Tabla4[[#This Row],[Dirección Participante]]</f>
        <v>0</v>
      </c>
      <c r="L195" s="264">
        <f>Tabla4[[#This Row],[Teléfono Fijo Participante]]</f>
        <v>0</v>
      </c>
      <c r="M195" s="264">
        <f>Tabla4[[#This Row],[Teléfono Móvil Participante]]</f>
        <v>0</v>
      </c>
      <c r="N195" s="266">
        <f>Tabla4[[#This Row],[E-mail Participante]]</f>
        <v>0</v>
      </c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42"/>
    </row>
    <row r="196" spans="1:34" x14ac:dyDescent="0.55000000000000004">
      <c r="A196" s="222">
        <v>194</v>
      </c>
      <c r="B196" s="213">
        <f>Tabla4[[#This Row],[DNI/NIE Participante / Menor de edad]]</f>
        <v>0</v>
      </c>
      <c r="C196" s="252">
        <f>Tabla4[[#This Row],[Nombre Participante]]</f>
        <v>0</v>
      </c>
      <c r="D196" s="252">
        <f>Tabla4[[#This Row],[Primer Apellido Participante]]</f>
        <v>0</v>
      </c>
      <c r="E196" s="252">
        <f>Tabla4[[#This Row],[Segundo Apellido Participante]]</f>
        <v>0</v>
      </c>
      <c r="F196" s="215">
        <f>Tabla4[[#This Row],[Fecha de Nacimiento Participante]]</f>
        <v>0</v>
      </c>
      <c r="G196" s="257">
        <f>Tabla4[[#This Row],[Sexo Participante]]</f>
        <v>0</v>
      </c>
      <c r="H196" s="258">
        <f>Tabla4[[#This Row],[Cód. Provincia Participante]]</f>
        <v>0</v>
      </c>
      <c r="I196" s="258">
        <f>Tabla4[[#This Row],[Cód. Localidad Participante]]</f>
        <v>0</v>
      </c>
      <c r="J196" s="259">
        <f>Tabla4[[#This Row],[Código Postal Participante]]</f>
        <v>0</v>
      </c>
      <c r="K196" s="260">
        <f>Tabla4[[#This Row],[Dirección Participante]]</f>
        <v>0</v>
      </c>
      <c r="L196" s="261">
        <f>Tabla4[[#This Row],[Teléfono Fijo Participante]]</f>
        <v>0</v>
      </c>
      <c r="M196" s="261">
        <f>Tabla4[[#This Row],[Teléfono Móvil Participante]]</f>
        <v>0</v>
      </c>
      <c r="N196" s="263">
        <f>Tabla4[[#This Row],[E-mail Participante]]</f>
        <v>0</v>
      </c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42"/>
    </row>
    <row r="197" spans="1:34" x14ac:dyDescent="0.55000000000000004">
      <c r="A197" s="222">
        <v>195</v>
      </c>
      <c r="B197" s="224">
        <f>Tabla4[[#This Row],[DNI/NIE Participante / Menor de edad]]</f>
        <v>0</v>
      </c>
      <c r="C197" s="254">
        <f>Tabla4[[#This Row],[Nombre Participante]]</f>
        <v>0</v>
      </c>
      <c r="D197" s="254">
        <f>Tabla4[[#This Row],[Primer Apellido Participante]]</f>
        <v>0</v>
      </c>
      <c r="E197" s="254">
        <f>Tabla4[[#This Row],[Segundo Apellido Participante]]</f>
        <v>0</v>
      </c>
      <c r="F197" s="225">
        <f>Tabla4[[#This Row],[Fecha de Nacimiento Participante]]</f>
        <v>0</v>
      </c>
      <c r="G197" s="264">
        <f>Tabla4[[#This Row],[Sexo Participante]]</f>
        <v>0</v>
      </c>
      <c r="H197" s="264">
        <f>Tabla4[[#This Row],[Cód. Provincia Participante]]</f>
        <v>0</v>
      </c>
      <c r="I197" s="264">
        <f>Tabla4[[#This Row],[Cód. Localidad Participante]]</f>
        <v>0</v>
      </c>
      <c r="J197" s="264">
        <f>Tabla4[[#This Row],[Código Postal Participante]]</f>
        <v>0</v>
      </c>
      <c r="K197" s="265">
        <f>Tabla4[[#This Row],[Dirección Participante]]</f>
        <v>0</v>
      </c>
      <c r="L197" s="264">
        <f>Tabla4[[#This Row],[Teléfono Fijo Participante]]</f>
        <v>0</v>
      </c>
      <c r="M197" s="264">
        <f>Tabla4[[#This Row],[Teléfono Móvil Participante]]</f>
        <v>0</v>
      </c>
      <c r="N197" s="266">
        <f>Tabla4[[#This Row],[E-mail Participante]]</f>
        <v>0</v>
      </c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42"/>
    </row>
    <row r="198" spans="1:34" x14ac:dyDescent="0.55000000000000004">
      <c r="A198" s="222">
        <v>196</v>
      </c>
      <c r="B198" s="213">
        <f>Tabla4[[#This Row],[DNI/NIE Participante / Menor de edad]]</f>
        <v>0</v>
      </c>
      <c r="C198" s="252">
        <f>Tabla4[[#This Row],[Nombre Participante]]</f>
        <v>0</v>
      </c>
      <c r="D198" s="252">
        <f>Tabla4[[#This Row],[Primer Apellido Participante]]</f>
        <v>0</v>
      </c>
      <c r="E198" s="252">
        <f>Tabla4[[#This Row],[Segundo Apellido Participante]]</f>
        <v>0</v>
      </c>
      <c r="F198" s="215">
        <f>Tabla4[[#This Row],[Fecha de Nacimiento Participante]]</f>
        <v>0</v>
      </c>
      <c r="G198" s="257">
        <f>Tabla4[[#This Row],[Sexo Participante]]</f>
        <v>0</v>
      </c>
      <c r="H198" s="258">
        <f>Tabla4[[#This Row],[Cód. Provincia Participante]]</f>
        <v>0</v>
      </c>
      <c r="I198" s="258">
        <f>Tabla4[[#This Row],[Cód. Localidad Participante]]</f>
        <v>0</v>
      </c>
      <c r="J198" s="259">
        <f>Tabla4[[#This Row],[Código Postal Participante]]</f>
        <v>0</v>
      </c>
      <c r="K198" s="260">
        <f>Tabla4[[#This Row],[Dirección Participante]]</f>
        <v>0</v>
      </c>
      <c r="L198" s="261">
        <f>Tabla4[[#This Row],[Teléfono Fijo Participante]]</f>
        <v>0</v>
      </c>
      <c r="M198" s="261">
        <f>Tabla4[[#This Row],[Teléfono Móvil Participante]]</f>
        <v>0</v>
      </c>
      <c r="N198" s="263">
        <f>Tabla4[[#This Row],[E-mail Participante]]</f>
        <v>0</v>
      </c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42"/>
    </row>
    <row r="199" spans="1:34" x14ac:dyDescent="0.55000000000000004">
      <c r="A199" s="222">
        <v>197</v>
      </c>
      <c r="B199" s="224">
        <f>Tabla4[[#This Row],[DNI/NIE Participante / Menor de edad]]</f>
        <v>0</v>
      </c>
      <c r="C199" s="254">
        <f>Tabla4[[#This Row],[Nombre Participante]]</f>
        <v>0</v>
      </c>
      <c r="D199" s="254">
        <f>Tabla4[[#This Row],[Primer Apellido Participante]]</f>
        <v>0</v>
      </c>
      <c r="E199" s="254">
        <f>Tabla4[[#This Row],[Segundo Apellido Participante]]</f>
        <v>0</v>
      </c>
      <c r="F199" s="225">
        <f>Tabla4[[#This Row],[Fecha de Nacimiento Participante]]</f>
        <v>0</v>
      </c>
      <c r="G199" s="264">
        <f>Tabla4[[#This Row],[Sexo Participante]]</f>
        <v>0</v>
      </c>
      <c r="H199" s="264">
        <f>Tabla4[[#This Row],[Cód. Provincia Participante]]</f>
        <v>0</v>
      </c>
      <c r="I199" s="264">
        <f>Tabla4[[#This Row],[Cód. Localidad Participante]]</f>
        <v>0</v>
      </c>
      <c r="J199" s="264">
        <f>Tabla4[[#This Row],[Código Postal Participante]]</f>
        <v>0</v>
      </c>
      <c r="K199" s="265">
        <f>Tabla4[[#This Row],[Dirección Participante]]</f>
        <v>0</v>
      </c>
      <c r="L199" s="264">
        <f>Tabla4[[#This Row],[Teléfono Fijo Participante]]</f>
        <v>0</v>
      </c>
      <c r="M199" s="264">
        <f>Tabla4[[#This Row],[Teléfono Móvil Participante]]</f>
        <v>0</v>
      </c>
      <c r="N199" s="266">
        <f>Tabla4[[#This Row],[E-mail Participante]]</f>
        <v>0</v>
      </c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42"/>
    </row>
    <row r="200" spans="1:34" x14ac:dyDescent="0.55000000000000004">
      <c r="A200" s="222">
        <v>198</v>
      </c>
      <c r="B200" s="213">
        <f>Tabla4[[#This Row],[DNI/NIE Participante / Menor de edad]]</f>
        <v>0</v>
      </c>
      <c r="C200" s="252">
        <f>Tabla4[[#This Row],[Nombre Participante]]</f>
        <v>0</v>
      </c>
      <c r="D200" s="252">
        <f>Tabla4[[#This Row],[Primer Apellido Participante]]</f>
        <v>0</v>
      </c>
      <c r="E200" s="252">
        <f>Tabla4[[#This Row],[Segundo Apellido Participante]]</f>
        <v>0</v>
      </c>
      <c r="F200" s="215">
        <f>Tabla4[[#This Row],[Fecha de Nacimiento Participante]]</f>
        <v>0</v>
      </c>
      <c r="G200" s="257">
        <f>Tabla4[[#This Row],[Sexo Participante]]</f>
        <v>0</v>
      </c>
      <c r="H200" s="258">
        <f>Tabla4[[#This Row],[Cód. Provincia Participante]]</f>
        <v>0</v>
      </c>
      <c r="I200" s="258">
        <f>Tabla4[[#This Row],[Cód. Localidad Participante]]</f>
        <v>0</v>
      </c>
      <c r="J200" s="259">
        <f>Tabla4[[#This Row],[Código Postal Participante]]</f>
        <v>0</v>
      </c>
      <c r="K200" s="260">
        <f>Tabla4[[#This Row],[Dirección Participante]]</f>
        <v>0</v>
      </c>
      <c r="L200" s="261">
        <f>Tabla4[[#This Row],[Teléfono Fijo Participante]]</f>
        <v>0</v>
      </c>
      <c r="M200" s="261">
        <f>Tabla4[[#This Row],[Teléfono Móvil Participante]]</f>
        <v>0</v>
      </c>
      <c r="N200" s="263">
        <f>Tabla4[[#This Row],[E-mail Participante]]</f>
        <v>0</v>
      </c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42"/>
    </row>
    <row r="201" spans="1:34" x14ac:dyDescent="0.55000000000000004">
      <c r="A201" s="222">
        <v>199</v>
      </c>
      <c r="B201" s="224">
        <f>Tabla4[[#This Row],[DNI/NIE Participante / Menor de edad]]</f>
        <v>0</v>
      </c>
      <c r="C201" s="254">
        <f>Tabla4[[#This Row],[Nombre Participante]]</f>
        <v>0</v>
      </c>
      <c r="D201" s="254">
        <f>Tabla4[[#This Row],[Primer Apellido Participante]]</f>
        <v>0</v>
      </c>
      <c r="E201" s="254">
        <f>Tabla4[[#This Row],[Segundo Apellido Participante]]</f>
        <v>0</v>
      </c>
      <c r="F201" s="225">
        <f>Tabla4[[#This Row],[Fecha de Nacimiento Participante]]</f>
        <v>0</v>
      </c>
      <c r="G201" s="264">
        <f>Tabla4[[#This Row],[Sexo Participante]]</f>
        <v>0</v>
      </c>
      <c r="H201" s="264">
        <f>Tabla4[[#This Row],[Cód. Provincia Participante]]</f>
        <v>0</v>
      </c>
      <c r="I201" s="264">
        <f>Tabla4[[#This Row],[Cód. Localidad Participante]]</f>
        <v>0</v>
      </c>
      <c r="J201" s="264">
        <f>Tabla4[[#This Row],[Código Postal Participante]]</f>
        <v>0</v>
      </c>
      <c r="K201" s="265">
        <f>Tabla4[[#This Row],[Dirección Participante]]</f>
        <v>0</v>
      </c>
      <c r="L201" s="264">
        <f>Tabla4[[#This Row],[Teléfono Fijo Participante]]</f>
        <v>0</v>
      </c>
      <c r="M201" s="264">
        <f>Tabla4[[#This Row],[Teléfono Móvil Participante]]</f>
        <v>0</v>
      </c>
      <c r="N201" s="266">
        <f>Tabla4[[#This Row],[E-mail Participante]]</f>
        <v>0</v>
      </c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42"/>
    </row>
    <row r="202" spans="1:34" x14ac:dyDescent="0.55000000000000004">
      <c r="A202" s="222">
        <v>200</v>
      </c>
      <c r="B202" s="213">
        <f>Tabla4[[#This Row],[DNI/NIE Participante / Menor de edad]]</f>
        <v>0</v>
      </c>
      <c r="C202" s="252">
        <f>Tabla4[[#This Row],[Nombre Participante]]</f>
        <v>0</v>
      </c>
      <c r="D202" s="252">
        <f>Tabla4[[#This Row],[Primer Apellido Participante]]</f>
        <v>0</v>
      </c>
      <c r="E202" s="252">
        <f>Tabla4[[#This Row],[Segundo Apellido Participante]]</f>
        <v>0</v>
      </c>
      <c r="F202" s="215">
        <f>Tabla4[[#This Row],[Fecha de Nacimiento Participante]]</f>
        <v>0</v>
      </c>
      <c r="G202" s="257">
        <f>Tabla4[[#This Row],[Sexo Participante]]</f>
        <v>0</v>
      </c>
      <c r="H202" s="258">
        <f>Tabla4[[#This Row],[Cód. Provincia Participante]]</f>
        <v>0</v>
      </c>
      <c r="I202" s="258">
        <f>Tabla4[[#This Row],[Cód. Localidad Participante]]</f>
        <v>0</v>
      </c>
      <c r="J202" s="259">
        <f>Tabla4[[#This Row],[Código Postal Participante]]</f>
        <v>0</v>
      </c>
      <c r="K202" s="260">
        <f>Tabla4[[#This Row],[Dirección Participante]]</f>
        <v>0</v>
      </c>
      <c r="L202" s="261">
        <f>Tabla4[[#This Row],[Teléfono Fijo Participante]]</f>
        <v>0</v>
      </c>
      <c r="M202" s="261">
        <f>Tabla4[[#This Row],[Teléfono Móvil Participante]]</f>
        <v>0</v>
      </c>
      <c r="N202" s="263">
        <f>Tabla4[[#This Row],[E-mail Participante]]</f>
        <v>0</v>
      </c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42"/>
    </row>
    <row r="203" spans="1:34" x14ac:dyDescent="0.55000000000000004">
      <c r="A203" s="222">
        <v>201</v>
      </c>
      <c r="B203" s="224">
        <f>Tabla4[[#This Row],[DNI/NIE Participante / Menor de edad]]</f>
        <v>0</v>
      </c>
      <c r="C203" s="254">
        <f>Tabla4[[#This Row],[Nombre Participante]]</f>
        <v>0</v>
      </c>
      <c r="D203" s="254">
        <f>Tabla4[[#This Row],[Primer Apellido Participante]]</f>
        <v>0</v>
      </c>
      <c r="E203" s="254">
        <f>Tabla4[[#This Row],[Segundo Apellido Participante]]</f>
        <v>0</v>
      </c>
      <c r="F203" s="225">
        <f>Tabla4[[#This Row],[Fecha de Nacimiento Participante]]</f>
        <v>0</v>
      </c>
      <c r="G203" s="264">
        <f>Tabla4[[#This Row],[Sexo Participante]]</f>
        <v>0</v>
      </c>
      <c r="H203" s="264">
        <f>Tabla4[[#This Row],[Cód. Provincia Participante]]</f>
        <v>0</v>
      </c>
      <c r="I203" s="264">
        <f>Tabla4[[#This Row],[Cód. Localidad Participante]]</f>
        <v>0</v>
      </c>
      <c r="J203" s="264">
        <f>Tabla4[[#This Row],[Código Postal Participante]]</f>
        <v>0</v>
      </c>
      <c r="K203" s="265">
        <f>Tabla4[[#This Row],[Dirección Participante]]</f>
        <v>0</v>
      </c>
      <c r="L203" s="264">
        <f>Tabla4[[#This Row],[Teléfono Fijo Participante]]</f>
        <v>0</v>
      </c>
      <c r="M203" s="264">
        <f>Tabla4[[#This Row],[Teléfono Móvil Participante]]</f>
        <v>0</v>
      </c>
      <c r="N203" s="266">
        <f>Tabla4[[#This Row],[E-mail Participante]]</f>
        <v>0</v>
      </c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42"/>
    </row>
    <row r="204" spans="1:34" x14ac:dyDescent="0.55000000000000004">
      <c r="A204" s="222">
        <v>202</v>
      </c>
      <c r="B204" s="213">
        <f>Tabla4[[#This Row],[DNI/NIE Participante / Menor de edad]]</f>
        <v>0</v>
      </c>
      <c r="C204" s="252">
        <f>Tabla4[[#This Row],[Nombre Participante]]</f>
        <v>0</v>
      </c>
      <c r="D204" s="252">
        <f>Tabla4[[#This Row],[Primer Apellido Participante]]</f>
        <v>0</v>
      </c>
      <c r="E204" s="252">
        <f>Tabla4[[#This Row],[Segundo Apellido Participante]]</f>
        <v>0</v>
      </c>
      <c r="F204" s="215">
        <f>Tabla4[[#This Row],[Fecha de Nacimiento Participante]]</f>
        <v>0</v>
      </c>
      <c r="G204" s="257">
        <f>Tabla4[[#This Row],[Sexo Participante]]</f>
        <v>0</v>
      </c>
      <c r="H204" s="258">
        <f>Tabla4[[#This Row],[Cód. Provincia Participante]]</f>
        <v>0</v>
      </c>
      <c r="I204" s="258">
        <f>Tabla4[[#This Row],[Cód. Localidad Participante]]</f>
        <v>0</v>
      </c>
      <c r="J204" s="259">
        <f>Tabla4[[#This Row],[Código Postal Participante]]</f>
        <v>0</v>
      </c>
      <c r="K204" s="260">
        <f>Tabla4[[#This Row],[Dirección Participante]]</f>
        <v>0</v>
      </c>
      <c r="L204" s="261">
        <f>Tabla4[[#This Row],[Teléfono Fijo Participante]]</f>
        <v>0</v>
      </c>
      <c r="M204" s="261">
        <f>Tabla4[[#This Row],[Teléfono Móvil Participante]]</f>
        <v>0</v>
      </c>
      <c r="N204" s="263">
        <f>Tabla4[[#This Row],[E-mail Participante]]</f>
        <v>0</v>
      </c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42"/>
    </row>
    <row r="205" spans="1:34" x14ac:dyDescent="0.55000000000000004">
      <c r="A205" s="222">
        <v>203</v>
      </c>
      <c r="B205" s="224">
        <f>Tabla4[[#This Row],[DNI/NIE Participante / Menor de edad]]</f>
        <v>0</v>
      </c>
      <c r="C205" s="254">
        <f>Tabla4[[#This Row],[Nombre Participante]]</f>
        <v>0</v>
      </c>
      <c r="D205" s="254">
        <f>Tabla4[[#This Row],[Primer Apellido Participante]]</f>
        <v>0</v>
      </c>
      <c r="E205" s="254">
        <f>Tabla4[[#This Row],[Segundo Apellido Participante]]</f>
        <v>0</v>
      </c>
      <c r="F205" s="225">
        <f>Tabla4[[#This Row],[Fecha de Nacimiento Participante]]</f>
        <v>0</v>
      </c>
      <c r="G205" s="264">
        <f>Tabla4[[#This Row],[Sexo Participante]]</f>
        <v>0</v>
      </c>
      <c r="H205" s="264">
        <f>Tabla4[[#This Row],[Cód. Provincia Participante]]</f>
        <v>0</v>
      </c>
      <c r="I205" s="264">
        <f>Tabla4[[#This Row],[Cód. Localidad Participante]]</f>
        <v>0</v>
      </c>
      <c r="J205" s="264">
        <f>Tabla4[[#This Row],[Código Postal Participante]]</f>
        <v>0</v>
      </c>
      <c r="K205" s="265">
        <f>Tabla4[[#This Row],[Dirección Participante]]</f>
        <v>0</v>
      </c>
      <c r="L205" s="264">
        <f>Tabla4[[#This Row],[Teléfono Fijo Participante]]</f>
        <v>0</v>
      </c>
      <c r="M205" s="264">
        <f>Tabla4[[#This Row],[Teléfono Móvil Participante]]</f>
        <v>0</v>
      </c>
      <c r="N205" s="266">
        <f>Tabla4[[#This Row],[E-mail Participante]]</f>
        <v>0</v>
      </c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42"/>
    </row>
    <row r="206" spans="1:34" x14ac:dyDescent="0.55000000000000004">
      <c r="A206" s="222">
        <v>204</v>
      </c>
      <c r="B206" s="213">
        <f>Tabla4[[#This Row],[DNI/NIE Participante / Menor de edad]]</f>
        <v>0</v>
      </c>
      <c r="C206" s="252">
        <f>Tabla4[[#This Row],[Nombre Participante]]</f>
        <v>0</v>
      </c>
      <c r="D206" s="252">
        <f>Tabla4[[#This Row],[Primer Apellido Participante]]</f>
        <v>0</v>
      </c>
      <c r="E206" s="252">
        <f>Tabla4[[#This Row],[Segundo Apellido Participante]]</f>
        <v>0</v>
      </c>
      <c r="F206" s="215">
        <f>Tabla4[[#This Row],[Fecha de Nacimiento Participante]]</f>
        <v>0</v>
      </c>
      <c r="G206" s="257">
        <f>Tabla4[[#This Row],[Sexo Participante]]</f>
        <v>0</v>
      </c>
      <c r="H206" s="258">
        <f>Tabla4[[#This Row],[Cód. Provincia Participante]]</f>
        <v>0</v>
      </c>
      <c r="I206" s="258">
        <f>Tabla4[[#This Row],[Cód. Localidad Participante]]</f>
        <v>0</v>
      </c>
      <c r="J206" s="259">
        <f>Tabla4[[#This Row],[Código Postal Participante]]</f>
        <v>0</v>
      </c>
      <c r="K206" s="260">
        <f>Tabla4[[#This Row],[Dirección Participante]]</f>
        <v>0</v>
      </c>
      <c r="L206" s="261">
        <f>Tabla4[[#This Row],[Teléfono Fijo Participante]]</f>
        <v>0</v>
      </c>
      <c r="M206" s="261">
        <f>Tabla4[[#This Row],[Teléfono Móvil Participante]]</f>
        <v>0</v>
      </c>
      <c r="N206" s="263">
        <f>Tabla4[[#This Row],[E-mail Participante]]</f>
        <v>0</v>
      </c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42"/>
    </row>
    <row r="207" spans="1:34" x14ac:dyDescent="0.55000000000000004">
      <c r="A207" s="222">
        <v>205</v>
      </c>
      <c r="B207" s="224">
        <f>Tabla4[[#This Row],[DNI/NIE Participante / Menor de edad]]</f>
        <v>0</v>
      </c>
      <c r="C207" s="254">
        <f>Tabla4[[#This Row],[Nombre Participante]]</f>
        <v>0</v>
      </c>
      <c r="D207" s="254">
        <f>Tabla4[[#This Row],[Primer Apellido Participante]]</f>
        <v>0</v>
      </c>
      <c r="E207" s="254">
        <f>Tabla4[[#This Row],[Segundo Apellido Participante]]</f>
        <v>0</v>
      </c>
      <c r="F207" s="225">
        <f>Tabla4[[#This Row],[Fecha de Nacimiento Participante]]</f>
        <v>0</v>
      </c>
      <c r="G207" s="264">
        <f>Tabla4[[#This Row],[Sexo Participante]]</f>
        <v>0</v>
      </c>
      <c r="H207" s="264">
        <f>Tabla4[[#This Row],[Cód. Provincia Participante]]</f>
        <v>0</v>
      </c>
      <c r="I207" s="264">
        <f>Tabla4[[#This Row],[Cód. Localidad Participante]]</f>
        <v>0</v>
      </c>
      <c r="J207" s="264">
        <f>Tabla4[[#This Row],[Código Postal Participante]]</f>
        <v>0</v>
      </c>
      <c r="K207" s="265">
        <f>Tabla4[[#This Row],[Dirección Participante]]</f>
        <v>0</v>
      </c>
      <c r="L207" s="264">
        <f>Tabla4[[#This Row],[Teléfono Fijo Participante]]</f>
        <v>0</v>
      </c>
      <c r="M207" s="264">
        <f>Tabla4[[#This Row],[Teléfono Móvil Participante]]</f>
        <v>0</v>
      </c>
      <c r="N207" s="266">
        <f>Tabla4[[#This Row],[E-mail Participante]]</f>
        <v>0</v>
      </c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42"/>
    </row>
    <row r="208" spans="1:34" x14ac:dyDescent="0.55000000000000004">
      <c r="A208" s="222">
        <v>206</v>
      </c>
      <c r="B208" s="213">
        <f>Tabla4[[#This Row],[DNI/NIE Participante / Menor de edad]]</f>
        <v>0</v>
      </c>
      <c r="C208" s="252">
        <f>Tabla4[[#This Row],[Nombre Participante]]</f>
        <v>0</v>
      </c>
      <c r="D208" s="252">
        <f>Tabla4[[#This Row],[Primer Apellido Participante]]</f>
        <v>0</v>
      </c>
      <c r="E208" s="252">
        <f>Tabla4[[#This Row],[Segundo Apellido Participante]]</f>
        <v>0</v>
      </c>
      <c r="F208" s="215">
        <f>Tabla4[[#This Row],[Fecha de Nacimiento Participante]]</f>
        <v>0</v>
      </c>
      <c r="G208" s="257">
        <f>Tabla4[[#This Row],[Sexo Participante]]</f>
        <v>0</v>
      </c>
      <c r="H208" s="258">
        <f>Tabla4[[#This Row],[Cód. Provincia Participante]]</f>
        <v>0</v>
      </c>
      <c r="I208" s="258">
        <f>Tabla4[[#This Row],[Cód. Localidad Participante]]</f>
        <v>0</v>
      </c>
      <c r="J208" s="259">
        <f>Tabla4[[#This Row],[Código Postal Participante]]</f>
        <v>0</v>
      </c>
      <c r="K208" s="260">
        <f>Tabla4[[#This Row],[Dirección Participante]]</f>
        <v>0</v>
      </c>
      <c r="L208" s="261">
        <f>Tabla4[[#This Row],[Teléfono Fijo Participante]]</f>
        <v>0</v>
      </c>
      <c r="M208" s="261">
        <f>Tabla4[[#This Row],[Teléfono Móvil Participante]]</f>
        <v>0</v>
      </c>
      <c r="N208" s="263">
        <f>Tabla4[[#This Row],[E-mail Participante]]</f>
        <v>0</v>
      </c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42"/>
    </row>
    <row r="209" spans="1:34" x14ac:dyDescent="0.55000000000000004">
      <c r="A209" s="222">
        <v>207</v>
      </c>
      <c r="B209" s="224">
        <f>Tabla4[[#This Row],[DNI/NIE Participante / Menor de edad]]</f>
        <v>0</v>
      </c>
      <c r="C209" s="254">
        <f>Tabla4[[#This Row],[Nombre Participante]]</f>
        <v>0</v>
      </c>
      <c r="D209" s="254">
        <f>Tabla4[[#This Row],[Primer Apellido Participante]]</f>
        <v>0</v>
      </c>
      <c r="E209" s="254">
        <f>Tabla4[[#This Row],[Segundo Apellido Participante]]</f>
        <v>0</v>
      </c>
      <c r="F209" s="225">
        <f>Tabla4[[#This Row],[Fecha de Nacimiento Participante]]</f>
        <v>0</v>
      </c>
      <c r="G209" s="264">
        <f>Tabla4[[#This Row],[Sexo Participante]]</f>
        <v>0</v>
      </c>
      <c r="H209" s="264">
        <f>Tabla4[[#This Row],[Cód. Provincia Participante]]</f>
        <v>0</v>
      </c>
      <c r="I209" s="264">
        <f>Tabla4[[#This Row],[Cód. Localidad Participante]]</f>
        <v>0</v>
      </c>
      <c r="J209" s="264">
        <f>Tabla4[[#This Row],[Código Postal Participante]]</f>
        <v>0</v>
      </c>
      <c r="K209" s="265">
        <f>Tabla4[[#This Row],[Dirección Participante]]</f>
        <v>0</v>
      </c>
      <c r="L209" s="264">
        <f>Tabla4[[#This Row],[Teléfono Fijo Participante]]</f>
        <v>0</v>
      </c>
      <c r="M209" s="264">
        <f>Tabla4[[#This Row],[Teléfono Móvil Participante]]</f>
        <v>0</v>
      </c>
      <c r="N209" s="266">
        <f>Tabla4[[#This Row],[E-mail Participante]]</f>
        <v>0</v>
      </c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42"/>
    </row>
    <row r="210" spans="1:34" x14ac:dyDescent="0.55000000000000004">
      <c r="A210" s="222">
        <v>208</v>
      </c>
      <c r="B210" s="213">
        <f>Tabla4[[#This Row],[DNI/NIE Participante / Menor de edad]]</f>
        <v>0</v>
      </c>
      <c r="C210" s="252">
        <f>Tabla4[[#This Row],[Nombre Participante]]</f>
        <v>0</v>
      </c>
      <c r="D210" s="252">
        <f>Tabla4[[#This Row],[Primer Apellido Participante]]</f>
        <v>0</v>
      </c>
      <c r="E210" s="252">
        <f>Tabla4[[#This Row],[Segundo Apellido Participante]]</f>
        <v>0</v>
      </c>
      <c r="F210" s="215">
        <f>Tabla4[[#This Row],[Fecha de Nacimiento Participante]]</f>
        <v>0</v>
      </c>
      <c r="G210" s="257">
        <f>Tabla4[[#This Row],[Sexo Participante]]</f>
        <v>0</v>
      </c>
      <c r="H210" s="258">
        <f>Tabla4[[#This Row],[Cód. Provincia Participante]]</f>
        <v>0</v>
      </c>
      <c r="I210" s="258">
        <f>Tabla4[[#This Row],[Cód. Localidad Participante]]</f>
        <v>0</v>
      </c>
      <c r="J210" s="259">
        <f>Tabla4[[#This Row],[Código Postal Participante]]</f>
        <v>0</v>
      </c>
      <c r="K210" s="260">
        <f>Tabla4[[#This Row],[Dirección Participante]]</f>
        <v>0</v>
      </c>
      <c r="L210" s="261">
        <f>Tabla4[[#This Row],[Teléfono Fijo Participante]]</f>
        <v>0</v>
      </c>
      <c r="M210" s="261">
        <f>Tabla4[[#This Row],[Teléfono Móvil Participante]]</f>
        <v>0</v>
      </c>
      <c r="N210" s="263">
        <f>Tabla4[[#This Row],[E-mail Participante]]</f>
        <v>0</v>
      </c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42"/>
    </row>
    <row r="211" spans="1:34" x14ac:dyDescent="0.55000000000000004">
      <c r="A211" s="222">
        <v>209</v>
      </c>
      <c r="B211" s="224">
        <f>Tabla4[[#This Row],[DNI/NIE Participante / Menor de edad]]</f>
        <v>0</v>
      </c>
      <c r="C211" s="254">
        <f>Tabla4[[#This Row],[Nombre Participante]]</f>
        <v>0</v>
      </c>
      <c r="D211" s="254">
        <f>Tabla4[[#This Row],[Primer Apellido Participante]]</f>
        <v>0</v>
      </c>
      <c r="E211" s="254">
        <f>Tabla4[[#This Row],[Segundo Apellido Participante]]</f>
        <v>0</v>
      </c>
      <c r="F211" s="225">
        <f>Tabla4[[#This Row],[Fecha de Nacimiento Participante]]</f>
        <v>0</v>
      </c>
      <c r="G211" s="264">
        <f>Tabla4[[#This Row],[Sexo Participante]]</f>
        <v>0</v>
      </c>
      <c r="H211" s="264">
        <f>Tabla4[[#This Row],[Cód. Provincia Participante]]</f>
        <v>0</v>
      </c>
      <c r="I211" s="264">
        <f>Tabla4[[#This Row],[Cód. Localidad Participante]]</f>
        <v>0</v>
      </c>
      <c r="J211" s="264">
        <f>Tabla4[[#This Row],[Código Postal Participante]]</f>
        <v>0</v>
      </c>
      <c r="K211" s="265">
        <f>Tabla4[[#This Row],[Dirección Participante]]</f>
        <v>0</v>
      </c>
      <c r="L211" s="264">
        <f>Tabla4[[#This Row],[Teléfono Fijo Participante]]</f>
        <v>0</v>
      </c>
      <c r="M211" s="264">
        <f>Tabla4[[#This Row],[Teléfono Móvil Participante]]</f>
        <v>0</v>
      </c>
      <c r="N211" s="266">
        <f>Tabla4[[#This Row],[E-mail Participante]]</f>
        <v>0</v>
      </c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42"/>
    </row>
    <row r="212" spans="1:34" x14ac:dyDescent="0.55000000000000004">
      <c r="A212" s="222">
        <v>210</v>
      </c>
      <c r="B212" s="213">
        <f>Tabla4[[#This Row],[DNI/NIE Participante / Menor de edad]]</f>
        <v>0</v>
      </c>
      <c r="C212" s="252">
        <f>Tabla4[[#This Row],[Nombre Participante]]</f>
        <v>0</v>
      </c>
      <c r="D212" s="252">
        <f>Tabla4[[#This Row],[Primer Apellido Participante]]</f>
        <v>0</v>
      </c>
      <c r="E212" s="252">
        <f>Tabla4[[#This Row],[Segundo Apellido Participante]]</f>
        <v>0</v>
      </c>
      <c r="F212" s="215">
        <f>Tabla4[[#This Row],[Fecha de Nacimiento Participante]]</f>
        <v>0</v>
      </c>
      <c r="G212" s="257">
        <f>Tabla4[[#This Row],[Sexo Participante]]</f>
        <v>0</v>
      </c>
      <c r="H212" s="258">
        <f>Tabla4[[#This Row],[Cód. Provincia Participante]]</f>
        <v>0</v>
      </c>
      <c r="I212" s="258">
        <f>Tabla4[[#This Row],[Cód. Localidad Participante]]</f>
        <v>0</v>
      </c>
      <c r="J212" s="259">
        <f>Tabla4[[#This Row],[Código Postal Participante]]</f>
        <v>0</v>
      </c>
      <c r="K212" s="260">
        <f>Tabla4[[#This Row],[Dirección Participante]]</f>
        <v>0</v>
      </c>
      <c r="L212" s="261">
        <f>Tabla4[[#This Row],[Teléfono Fijo Participante]]</f>
        <v>0</v>
      </c>
      <c r="M212" s="261">
        <f>Tabla4[[#This Row],[Teléfono Móvil Participante]]</f>
        <v>0</v>
      </c>
      <c r="N212" s="263">
        <f>Tabla4[[#This Row],[E-mail Participante]]</f>
        <v>0</v>
      </c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42"/>
    </row>
    <row r="213" spans="1:34" x14ac:dyDescent="0.55000000000000004">
      <c r="A213" s="222">
        <v>211</v>
      </c>
      <c r="B213" s="224">
        <f>Tabla4[[#This Row],[DNI/NIE Participante / Menor de edad]]</f>
        <v>0</v>
      </c>
      <c r="C213" s="254">
        <f>Tabla4[[#This Row],[Nombre Participante]]</f>
        <v>0</v>
      </c>
      <c r="D213" s="254">
        <f>Tabla4[[#This Row],[Primer Apellido Participante]]</f>
        <v>0</v>
      </c>
      <c r="E213" s="254">
        <f>Tabla4[[#This Row],[Segundo Apellido Participante]]</f>
        <v>0</v>
      </c>
      <c r="F213" s="225">
        <f>Tabla4[[#This Row],[Fecha de Nacimiento Participante]]</f>
        <v>0</v>
      </c>
      <c r="G213" s="264">
        <f>Tabla4[[#This Row],[Sexo Participante]]</f>
        <v>0</v>
      </c>
      <c r="H213" s="264">
        <f>Tabla4[[#This Row],[Cód. Provincia Participante]]</f>
        <v>0</v>
      </c>
      <c r="I213" s="264">
        <f>Tabla4[[#This Row],[Cód. Localidad Participante]]</f>
        <v>0</v>
      </c>
      <c r="J213" s="264">
        <f>Tabla4[[#This Row],[Código Postal Participante]]</f>
        <v>0</v>
      </c>
      <c r="K213" s="265">
        <f>Tabla4[[#This Row],[Dirección Participante]]</f>
        <v>0</v>
      </c>
      <c r="L213" s="264">
        <f>Tabla4[[#This Row],[Teléfono Fijo Participante]]</f>
        <v>0</v>
      </c>
      <c r="M213" s="264">
        <f>Tabla4[[#This Row],[Teléfono Móvil Participante]]</f>
        <v>0</v>
      </c>
      <c r="N213" s="266">
        <f>Tabla4[[#This Row],[E-mail Participante]]</f>
        <v>0</v>
      </c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42"/>
    </row>
    <row r="214" spans="1:34" x14ac:dyDescent="0.55000000000000004">
      <c r="A214" s="222">
        <v>212</v>
      </c>
      <c r="B214" s="213">
        <f>Tabla4[[#This Row],[DNI/NIE Participante / Menor de edad]]</f>
        <v>0</v>
      </c>
      <c r="C214" s="252">
        <f>Tabla4[[#This Row],[Nombre Participante]]</f>
        <v>0</v>
      </c>
      <c r="D214" s="252">
        <f>Tabla4[[#This Row],[Primer Apellido Participante]]</f>
        <v>0</v>
      </c>
      <c r="E214" s="252">
        <f>Tabla4[[#This Row],[Segundo Apellido Participante]]</f>
        <v>0</v>
      </c>
      <c r="F214" s="215">
        <f>Tabla4[[#This Row],[Fecha de Nacimiento Participante]]</f>
        <v>0</v>
      </c>
      <c r="G214" s="257">
        <f>Tabla4[[#This Row],[Sexo Participante]]</f>
        <v>0</v>
      </c>
      <c r="H214" s="258">
        <f>Tabla4[[#This Row],[Cód. Provincia Participante]]</f>
        <v>0</v>
      </c>
      <c r="I214" s="258">
        <f>Tabla4[[#This Row],[Cód. Localidad Participante]]</f>
        <v>0</v>
      </c>
      <c r="J214" s="259">
        <f>Tabla4[[#This Row],[Código Postal Participante]]</f>
        <v>0</v>
      </c>
      <c r="K214" s="260">
        <f>Tabla4[[#This Row],[Dirección Participante]]</f>
        <v>0</v>
      </c>
      <c r="L214" s="261">
        <f>Tabla4[[#This Row],[Teléfono Fijo Participante]]</f>
        <v>0</v>
      </c>
      <c r="M214" s="261">
        <f>Tabla4[[#This Row],[Teléfono Móvil Participante]]</f>
        <v>0</v>
      </c>
      <c r="N214" s="263">
        <f>Tabla4[[#This Row],[E-mail Participante]]</f>
        <v>0</v>
      </c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42"/>
    </row>
    <row r="215" spans="1:34" x14ac:dyDescent="0.55000000000000004">
      <c r="A215" s="222">
        <v>213</v>
      </c>
      <c r="B215" s="224">
        <f>Tabla4[[#This Row],[DNI/NIE Participante / Menor de edad]]</f>
        <v>0</v>
      </c>
      <c r="C215" s="254">
        <f>Tabla4[[#This Row],[Nombre Participante]]</f>
        <v>0</v>
      </c>
      <c r="D215" s="254">
        <f>Tabla4[[#This Row],[Primer Apellido Participante]]</f>
        <v>0</v>
      </c>
      <c r="E215" s="254">
        <f>Tabla4[[#This Row],[Segundo Apellido Participante]]</f>
        <v>0</v>
      </c>
      <c r="F215" s="225">
        <f>Tabla4[[#This Row],[Fecha de Nacimiento Participante]]</f>
        <v>0</v>
      </c>
      <c r="G215" s="264">
        <f>Tabla4[[#This Row],[Sexo Participante]]</f>
        <v>0</v>
      </c>
      <c r="H215" s="264">
        <f>Tabla4[[#This Row],[Cód. Provincia Participante]]</f>
        <v>0</v>
      </c>
      <c r="I215" s="264">
        <f>Tabla4[[#This Row],[Cód. Localidad Participante]]</f>
        <v>0</v>
      </c>
      <c r="J215" s="264">
        <f>Tabla4[[#This Row],[Código Postal Participante]]</f>
        <v>0</v>
      </c>
      <c r="K215" s="265">
        <f>Tabla4[[#This Row],[Dirección Participante]]</f>
        <v>0</v>
      </c>
      <c r="L215" s="264">
        <f>Tabla4[[#This Row],[Teléfono Fijo Participante]]</f>
        <v>0</v>
      </c>
      <c r="M215" s="264">
        <f>Tabla4[[#This Row],[Teléfono Móvil Participante]]</f>
        <v>0</v>
      </c>
      <c r="N215" s="266">
        <f>Tabla4[[#This Row],[E-mail Participante]]</f>
        <v>0</v>
      </c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42"/>
    </row>
    <row r="216" spans="1:34" x14ac:dyDescent="0.55000000000000004">
      <c r="A216" s="222">
        <v>214</v>
      </c>
      <c r="B216" s="213">
        <f>Tabla4[[#This Row],[DNI/NIE Participante / Menor de edad]]</f>
        <v>0</v>
      </c>
      <c r="C216" s="252">
        <f>Tabla4[[#This Row],[Nombre Participante]]</f>
        <v>0</v>
      </c>
      <c r="D216" s="252">
        <f>Tabla4[[#This Row],[Primer Apellido Participante]]</f>
        <v>0</v>
      </c>
      <c r="E216" s="252">
        <f>Tabla4[[#This Row],[Segundo Apellido Participante]]</f>
        <v>0</v>
      </c>
      <c r="F216" s="215">
        <f>Tabla4[[#This Row],[Fecha de Nacimiento Participante]]</f>
        <v>0</v>
      </c>
      <c r="G216" s="257">
        <f>Tabla4[[#This Row],[Sexo Participante]]</f>
        <v>0</v>
      </c>
      <c r="H216" s="258">
        <f>Tabla4[[#This Row],[Cód. Provincia Participante]]</f>
        <v>0</v>
      </c>
      <c r="I216" s="258">
        <f>Tabla4[[#This Row],[Cód. Localidad Participante]]</f>
        <v>0</v>
      </c>
      <c r="J216" s="259">
        <f>Tabla4[[#This Row],[Código Postal Participante]]</f>
        <v>0</v>
      </c>
      <c r="K216" s="260">
        <f>Tabla4[[#This Row],[Dirección Participante]]</f>
        <v>0</v>
      </c>
      <c r="L216" s="261">
        <f>Tabla4[[#This Row],[Teléfono Fijo Participante]]</f>
        <v>0</v>
      </c>
      <c r="M216" s="261">
        <f>Tabla4[[#This Row],[Teléfono Móvil Participante]]</f>
        <v>0</v>
      </c>
      <c r="N216" s="263">
        <f>Tabla4[[#This Row],[E-mail Participante]]</f>
        <v>0</v>
      </c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42"/>
    </row>
    <row r="217" spans="1:34" x14ac:dyDescent="0.55000000000000004">
      <c r="A217" s="222">
        <v>215</v>
      </c>
      <c r="B217" s="224">
        <f>Tabla4[[#This Row],[DNI/NIE Participante / Menor de edad]]</f>
        <v>0</v>
      </c>
      <c r="C217" s="254">
        <f>Tabla4[[#This Row],[Nombre Participante]]</f>
        <v>0</v>
      </c>
      <c r="D217" s="254">
        <f>Tabla4[[#This Row],[Primer Apellido Participante]]</f>
        <v>0</v>
      </c>
      <c r="E217" s="254">
        <f>Tabla4[[#This Row],[Segundo Apellido Participante]]</f>
        <v>0</v>
      </c>
      <c r="F217" s="225">
        <f>Tabla4[[#This Row],[Fecha de Nacimiento Participante]]</f>
        <v>0</v>
      </c>
      <c r="G217" s="264">
        <f>Tabla4[[#This Row],[Sexo Participante]]</f>
        <v>0</v>
      </c>
      <c r="H217" s="264">
        <f>Tabla4[[#This Row],[Cód. Provincia Participante]]</f>
        <v>0</v>
      </c>
      <c r="I217" s="264">
        <f>Tabla4[[#This Row],[Cód. Localidad Participante]]</f>
        <v>0</v>
      </c>
      <c r="J217" s="264">
        <f>Tabla4[[#This Row],[Código Postal Participante]]</f>
        <v>0</v>
      </c>
      <c r="K217" s="265">
        <f>Tabla4[[#This Row],[Dirección Participante]]</f>
        <v>0</v>
      </c>
      <c r="L217" s="264">
        <f>Tabla4[[#This Row],[Teléfono Fijo Participante]]</f>
        <v>0</v>
      </c>
      <c r="M217" s="264">
        <f>Tabla4[[#This Row],[Teléfono Móvil Participante]]</f>
        <v>0</v>
      </c>
      <c r="N217" s="266">
        <f>Tabla4[[#This Row],[E-mail Participante]]</f>
        <v>0</v>
      </c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42"/>
    </row>
    <row r="218" spans="1:34" x14ac:dyDescent="0.55000000000000004">
      <c r="A218" s="222">
        <v>216</v>
      </c>
      <c r="B218" s="213">
        <f>Tabla4[[#This Row],[DNI/NIE Participante / Menor de edad]]</f>
        <v>0</v>
      </c>
      <c r="C218" s="252">
        <f>Tabla4[[#This Row],[Nombre Participante]]</f>
        <v>0</v>
      </c>
      <c r="D218" s="252">
        <f>Tabla4[[#This Row],[Primer Apellido Participante]]</f>
        <v>0</v>
      </c>
      <c r="E218" s="252">
        <f>Tabla4[[#This Row],[Segundo Apellido Participante]]</f>
        <v>0</v>
      </c>
      <c r="F218" s="215">
        <f>Tabla4[[#This Row],[Fecha de Nacimiento Participante]]</f>
        <v>0</v>
      </c>
      <c r="G218" s="257">
        <f>Tabla4[[#This Row],[Sexo Participante]]</f>
        <v>0</v>
      </c>
      <c r="H218" s="258">
        <f>Tabla4[[#This Row],[Cód. Provincia Participante]]</f>
        <v>0</v>
      </c>
      <c r="I218" s="258">
        <f>Tabla4[[#This Row],[Cód. Localidad Participante]]</f>
        <v>0</v>
      </c>
      <c r="J218" s="259">
        <f>Tabla4[[#This Row],[Código Postal Participante]]</f>
        <v>0</v>
      </c>
      <c r="K218" s="260">
        <f>Tabla4[[#This Row],[Dirección Participante]]</f>
        <v>0</v>
      </c>
      <c r="L218" s="261">
        <f>Tabla4[[#This Row],[Teléfono Fijo Participante]]</f>
        <v>0</v>
      </c>
      <c r="M218" s="261">
        <f>Tabla4[[#This Row],[Teléfono Móvil Participante]]</f>
        <v>0</v>
      </c>
      <c r="N218" s="263">
        <f>Tabla4[[#This Row],[E-mail Participante]]</f>
        <v>0</v>
      </c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42"/>
    </row>
    <row r="219" spans="1:34" x14ac:dyDescent="0.55000000000000004">
      <c r="A219" s="222">
        <v>217</v>
      </c>
      <c r="B219" s="224">
        <f>Tabla4[[#This Row],[DNI/NIE Participante / Menor de edad]]</f>
        <v>0</v>
      </c>
      <c r="C219" s="254">
        <f>Tabla4[[#This Row],[Nombre Participante]]</f>
        <v>0</v>
      </c>
      <c r="D219" s="254">
        <f>Tabla4[[#This Row],[Primer Apellido Participante]]</f>
        <v>0</v>
      </c>
      <c r="E219" s="254">
        <f>Tabla4[[#This Row],[Segundo Apellido Participante]]</f>
        <v>0</v>
      </c>
      <c r="F219" s="225">
        <f>Tabla4[[#This Row],[Fecha de Nacimiento Participante]]</f>
        <v>0</v>
      </c>
      <c r="G219" s="264">
        <f>Tabla4[[#This Row],[Sexo Participante]]</f>
        <v>0</v>
      </c>
      <c r="H219" s="264">
        <f>Tabla4[[#This Row],[Cód. Provincia Participante]]</f>
        <v>0</v>
      </c>
      <c r="I219" s="264">
        <f>Tabla4[[#This Row],[Cód. Localidad Participante]]</f>
        <v>0</v>
      </c>
      <c r="J219" s="264">
        <f>Tabla4[[#This Row],[Código Postal Participante]]</f>
        <v>0</v>
      </c>
      <c r="K219" s="265">
        <f>Tabla4[[#This Row],[Dirección Participante]]</f>
        <v>0</v>
      </c>
      <c r="L219" s="264">
        <f>Tabla4[[#This Row],[Teléfono Fijo Participante]]</f>
        <v>0</v>
      </c>
      <c r="M219" s="264">
        <f>Tabla4[[#This Row],[Teléfono Móvil Participante]]</f>
        <v>0</v>
      </c>
      <c r="N219" s="266">
        <f>Tabla4[[#This Row],[E-mail Participante]]</f>
        <v>0</v>
      </c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42"/>
    </row>
    <row r="220" spans="1:34" x14ac:dyDescent="0.55000000000000004">
      <c r="A220" s="222">
        <v>218</v>
      </c>
      <c r="B220" s="213">
        <f>Tabla4[[#This Row],[DNI/NIE Participante / Menor de edad]]</f>
        <v>0</v>
      </c>
      <c r="C220" s="252">
        <f>Tabla4[[#This Row],[Nombre Participante]]</f>
        <v>0</v>
      </c>
      <c r="D220" s="252">
        <f>Tabla4[[#This Row],[Primer Apellido Participante]]</f>
        <v>0</v>
      </c>
      <c r="E220" s="252">
        <f>Tabla4[[#This Row],[Segundo Apellido Participante]]</f>
        <v>0</v>
      </c>
      <c r="F220" s="215">
        <f>Tabla4[[#This Row],[Fecha de Nacimiento Participante]]</f>
        <v>0</v>
      </c>
      <c r="G220" s="257">
        <f>Tabla4[[#This Row],[Sexo Participante]]</f>
        <v>0</v>
      </c>
      <c r="H220" s="258">
        <f>Tabla4[[#This Row],[Cód. Provincia Participante]]</f>
        <v>0</v>
      </c>
      <c r="I220" s="258">
        <f>Tabla4[[#This Row],[Cód. Localidad Participante]]</f>
        <v>0</v>
      </c>
      <c r="J220" s="259">
        <f>Tabla4[[#This Row],[Código Postal Participante]]</f>
        <v>0</v>
      </c>
      <c r="K220" s="260">
        <f>Tabla4[[#This Row],[Dirección Participante]]</f>
        <v>0</v>
      </c>
      <c r="L220" s="261">
        <f>Tabla4[[#This Row],[Teléfono Fijo Participante]]</f>
        <v>0</v>
      </c>
      <c r="M220" s="261">
        <f>Tabla4[[#This Row],[Teléfono Móvil Participante]]</f>
        <v>0</v>
      </c>
      <c r="N220" s="263">
        <f>Tabla4[[#This Row],[E-mail Participante]]</f>
        <v>0</v>
      </c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42"/>
    </row>
    <row r="221" spans="1:34" x14ac:dyDescent="0.55000000000000004">
      <c r="A221" s="222">
        <v>219</v>
      </c>
      <c r="B221" s="224">
        <f>Tabla4[[#This Row],[DNI/NIE Participante / Menor de edad]]</f>
        <v>0</v>
      </c>
      <c r="C221" s="254">
        <f>Tabla4[[#This Row],[Nombre Participante]]</f>
        <v>0</v>
      </c>
      <c r="D221" s="254">
        <f>Tabla4[[#This Row],[Primer Apellido Participante]]</f>
        <v>0</v>
      </c>
      <c r="E221" s="254">
        <f>Tabla4[[#This Row],[Segundo Apellido Participante]]</f>
        <v>0</v>
      </c>
      <c r="F221" s="225">
        <f>Tabla4[[#This Row],[Fecha de Nacimiento Participante]]</f>
        <v>0</v>
      </c>
      <c r="G221" s="264">
        <f>Tabla4[[#This Row],[Sexo Participante]]</f>
        <v>0</v>
      </c>
      <c r="H221" s="264">
        <f>Tabla4[[#This Row],[Cód. Provincia Participante]]</f>
        <v>0</v>
      </c>
      <c r="I221" s="264">
        <f>Tabla4[[#This Row],[Cód. Localidad Participante]]</f>
        <v>0</v>
      </c>
      <c r="J221" s="264">
        <f>Tabla4[[#This Row],[Código Postal Participante]]</f>
        <v>0</v>
      </c>
      <c r="K221" s="265">
        <f>Tabla4[[#This Row],[Dirección Participante]]</f>
        <v>0</v>
      </c>
      <c r="L221" s="264">
        <f>Tabla4[[#This Row],[Teléfono Fijo Participante]]</f>
        <v>0</v>
      </c>
      <c r="M221" s="264">
        <f>Tabla4[[#This Row],[Teléfono Móvil Participante]]</f>
        <v>0</v>
      </c>
      <c r="N221" s="266">
        <f>Tabla4[[#This Row],[E-mail Participante]]</f>
        <v>0</v>
      </c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42"/>
    </row>
    <row r="222" spans="1:34" x14ac:dyDescent="0.55000000000000004">
      <c r="A222" s="222">
        <v>220</v>
      </c>
      <c r="B222" s="213">
        <f>Tabla4[[#This Row],[DNI/NIE Participante / Menor de edad]]</f>
        <v>0</v>
      </c>
      <c r="C222" s="252">
        <f>Tabla4[[#This Row],[Nombre Participante]]</f>
        <v>0</v>
      </c>
      <c r="D222" s="252">
        <f>Tabla4[[#This Row],[Primer Apellido Participante]]</f>
        <v>0</v>
      </c>
      <c r="E222" s="252">
        <f>Tabla4[[#This Row],[Segundo Apellido Participante]]</f>
        <v>0</v>
      </c>
      <c r="F222" s="215">
        <f>Tabla4[[#This Row],[Fecha de Nacimiento Participante]]</f>
        <v>0</v>
      </c>
      <c r="G222" s="257">
        <f>Tabla4[[#This Row],[Sexo Participante]]</f>
        <v>0</v>
      </c>
      <c r="H222" s="258">
        <f>Tabla4[[#This Row],[Cód. Provincia Participante]]</f>
        <v>0</v>
      </c>
      <c r="I222" s="258">
        <f>Tabla4[[#This Row],[Cód. Localidad Participante]]</f>
        <v>0</v>
      </c>
      <c r="J222" s="259">
        <f>Tabla4[[#This Row],[Código Postal Participante]]</f>
        <v>0</v>
      </c>
      <c r="K222" s="260">
        <f>Tabla4[[#This Row],[Dirección Participante]]</f>
        <v>0</v>
      </c>
      <c r="L222" s="261">
        <f>Tabla4[[#This Row],[Teléfono Fijo Participante]]</f>
        <v>0</v>
      </c>
      <c r="M222" s="261">
        <f>Tabla4[[#This Row],[Teléfono Móvil Participante]]</f>
        <v>0</v>
      </c>
      <c r="N222" s="263">
        <f>Tabla4[[#This Row],[E-mail Participante]]</f>
        <v>0</v>
      </c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42"/>
    </row>
    <row r="223" spans="1:34" x14ac:dyDescent="0.55000000000000004">
      <c r="A223" s="222">
        <v>221</v>
      </c>
      <c r="B223" s="224">
        <f>Tabla4[[#This Row],[DNI/NIE Participante / Menor de edad]]</f>
        <v>0</v>
      </c>
      <c r="C223" s="254">
        <f>Tabla4[[#This Row],[Nombre Participante]]</f>
        <v>0</v>
      </c>
      <c r="D223" s="254">
        <f>Tabla4[[#This Row],[Primer Apellido Participante]]</f>
        <v>0</v>
      </c>
      <c r="E223" s="254">
        <f>Tabla4[[#This Row],[Segundo Apellido Participante]]</f>
        <v>0</v>
      </c>
      <c r="F223" s="225">
        <f>Tabla4[[#This Row],[Fecha de Nacimiento Participante]]</f>
        <v>0</v>
      </c>
      <c r="G223" s="264">
        <f>Tabla4[[#This Row],[Sexo Participante]]</f>
        <v>0</v>
      </c>
      <c r="H223" s="264">
        <f>Tabla4[[#This Row],[Cód. Provincia Participante]]</f>
        <v>0</v>
      </c>
      <c r="I223" s="264">
        <f>Tabla4[[#This Row],[Cód. Localidad Participante]]</f>
        <v>0</v>
      </c>
      <c r="J223" s="264">
        <f>Tabla4[[#This Row],[Código Postal Participante]]</f>
        <v>0</v>
      </c>
      <c r="K223" s="265">
        <f>Tabla4[[#This Row],[Dirección Participante]]</f>
        <v>0</v>
      </c>
      <c r="L223" s="264">
        <f>Tabla4[[#This Row],[Teléfono Fijo Participante]]</f>
        <v>0</v>
      </c>
      <c r="M223" s="264">
        <f>Tabla4[[#This Row],[Teléfono Móvil Participante]]</f>
        <v>0</v>
      </c>
      <c r="N223" s="266">
        <f>Tabla4[[#This Row],[E-mail Participante]]</f>
        <v>0</v>
      </c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42"/>
    </row>
    <row r="224" spans="1:34" x14ac:dyDescent="0.55000000000000004">
      <c r="A224" s="222">
        <v>222</v>
      </c>
      <c r="B224" s="213">
        <f>Tabla4[[#This Row],[DNI/NIE Participante / Menor de edad]]</f>
        <v>0</v>
      </c>
      <c r="C224" s="252">
        <f>Tabla4[[#This Row],[Nombre Participante]]</f>
        <v>0</v>
      </c>
      <c r="D224" s="252">
        <f>Tabla4[[#This Row],[Primer Apellido Participante]]</f>
        <v>0</v>
      </c>
      <c r="E224" s="252">
        <f>Tabla4[[#This Row],[Segundo Apellido Participante]]</f>
        <v>0</v>
      </c>
      <c r="F224" s="215">
        <f>Tabla4[[#This Row],[Fecha de Nacimiento Participante]]</f>
        <v>0</v>
      </c>
      <c r="G224" s="257">
        <f>Tabla4[[#This Row],[Sexo Participante]]</f>
        <v>0</v>
      </c>
      <c r="H224" s="258">
        <f>Tabla4[[#This Row],[Cód. Provincia Participante]]</f>
        <v>0</v>
      </c>
      <c r="I224" s="258">
        <f>Tabla4[[#This Row],[Cód. Localidad Participante]]</f>
        <v>0</v>
      </c>
      <c r="J224" s="259">
        <f>Tabla4[[#This Row],[Código Postal Participante]]</f>
        <v>0</v>
      </c>
      <c r="K224" s="260">
        <f>Tabla4[[#This Row],[Dirección Participante]]</f>
        <v>0</v>
      </c>
      <c r="L224" s="261">
        <f>Tabla4[[#This Row],[Teléfono Fijo Participante]]</f>
        <v>0</v>
      </c>
      <c r="M224" s="261">
        <f>Tabla4[[#This Row],[Teléfono Móvil Participante]]</f>
        <v>0</v>
      </c>
      <c r="N224" s="263">
        <f>Tabla4[[#This Row],[E-mail Participante]]</f>
        <v>0</v>
      </c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42"/>
    </row>
    <row r="225" spans="1:34" x14ac:dyDescent="0.55000000000000004">
      <c r="A225" s="222">
        <v>223</v>
      </c>
      <c r="B225" s="224">
        <f>Tabla4[[#This Row],[DNI/NIE Participante / Menor de edad]]</f>
        <v>0</v>
      </c>
      <c r="C225" s="254">
        <f>Tabla4[[#This Row],[Nombre Participante]]</f>
        <v>0</v>
      </c>
      <c r="D225" s="254">
        <f>Tabla4[[#This Row],[Primer Apellido Participante]]</f>
        <v>0</v>
      </c>
      <c r="E225" s="254">
        <f>Tabla4[[#This Row],[Segundo Apellido Participante]]</f>
        <v>0</v>
      </c>
      <c r="F225" s="225">
        <f>Tabla4[[#This Row],[Fecha de Nacimiento Participante]]</f>
        <v>0</v>
      </c>
      <c r="G225" s="264">
        <f>Tabla4[[#This Row],[Sexo Participante]]</f>
        <v>0</v>
      </c>
      <c r="H225" s="264">
        <f>Tabla4[[#This Row],[Cód. Provincia Participante]]</f>
        <v>0</v>
      </c>
      <c r="I225" s="264">
        <f>Tabla4[[#This Row],[Cód. Localidad Participante]]</f>
        <v>0</v>
      </c>
      <c r="J225" s="264">
        <f>Tabla4[[#This Row],[Código Postal Participante]]</f>
        <v>0</v>
      </c>
      <c r="K225" s="265">
        <f>Tabla4[[#This Row],[Dirección Participante]]</f>
        <v>0</v>
      </c>
      <c r="L225" s="264">
        <f>Tabla4[[#This Row],[Teléfono Fijo Participante]]</f>
        <v>0</v>
      </c>
      <c r="M225" s="264">
        <f>Tabla4[[#This Row],[Teléfono Móvil Participante]]</f>
        <v>0</v>
      </c>
      <c r="N225" s="266">
        <f>Tabla4[[#This Row],[E-mail Participante]]</f>
        <v>0</v>
      </c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42"/>
    </row>
    <row r="226" spans="1:34" x14ac:dyDescent="0.55000000000000004">
      <c r="A226" s="222">
        <v>224</v>
      </c>
      <c r="B226" s="213">
        <f>Tabla4[[#This Row],[DNI/NIE Participante / Menor de edad]]</f>
        <v>0</v>
      </c>
      <c r="C226" s="252">
        <f>Tabla4[[#This Row],[Nombre Participante]]</f>
        <v>0</v>
      </c>
      <c r="D226" s="252">
        <f>Tabla4[[#This Row],[Primer Apellido Participante]]</f>
        <v>0</v>
      </c>
      <c r="E226" s="252">
        <f>Tabla4[[#This Row],[Segundo Apellido Participante]]</f>
        <v>0</v>
      </c>
      <c r="F226" s="215">
        <f>Tabla4[[#This Row],[Fecha de Nacimiento Participante]]</f>
        <v>0</v>
      </c>
      <c r="G226" s="257">
        <f>Tabla4[[#This Row],[Sexo Participante]]</f>
        <v>0</v>
      </c>
      <c r="H226" s="258">
        <f>Tabla4[[#This Row],[Cód. Provincia Participante]]</f>
        <v>0</v>
      </c>
      <c r="I226" s="258">
        <f>Tabla4[[#This Row],[Cód. Localidad Participante]]</f>
        <v>0</v>
      </c>
      <c r="J226" s="259">
        <f>Tabla4[[#This Row],[Código Postal Participante]]</f>
        <v>0</v>
      </c>
      <c r="K226" s="260">
        <f>Tabla4[[#This Row],[Dirección Participante]]</f>
        <v>0</v>
      </c>
      <c r="L226" s="261">
        <f>Tabla4[[#This Row],[Teléfono Fijo Participante]]</f>
        <v>0</v>
      </c>
      <c r="M226" s="261">
        <f>Tabla4[[#This Row],[Teléfono Móvil Participante]]</f>
        <v>0</v>
      </c>
      <c r="N226" s="263">
        <f>Tabla4[[#This Row],[E-mail Participante]]</f>
        <v>0</v>
      </c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42"/>
    </row>
    <row r="227" spans="1:34" x14ac:dyDescent="0.55000000000000004">
      <c r="A227" s="222">
        <v>225</v>
      </c>
      <c r="B227" s="224">
        <f>Tabla4[[#This Row],[DNI/NIE Participante / Menor de edad]]</f>
        <v>0</v>
      </c>
      <c r="C227" s="254">
        <f>Tabla4[[#This Row],[Nombre Participante]]</f>
        <v>0</v>
      </c>
      <c r="D227" s="254">
        <f>Tabla4[[#This Row],[Primer Apellido Participante]]</f>
        <v>0</v>
      </c>
      <c r="E227" s="254">
        <f>Tabla4[[#This Row],[Segundo Apellido Participante]]</f>
        <v>0</v>
      </c>
      <c r="F227" s="225">
        <f>Tabla4[[#This Row],[Fecha de Nacimiento Participante]]</f>
        <v>0</v>
      </c>
      <c r="G227" s="264">
        <f>Tabla4[[#This Row],[Sexo Participante]]</f>
        <v>0</v>
      </c>
      <c r="H227" s="264">
        <f>Tabla4[[#This Row],[Cód. Provincia Participante]]</f>
        <v>0</v>
      </c>
      <c r="I227" s="264">
        <f>Tabla4[[#This Row],[Cód. Localidad Participante]]</f>
        <v>0</v>
      </c>
      <c r="J227" s="264">
        <f>Tabla4[[#This Row],[Código Postal Participante]]</f>
        <v>0</v>
      </c>
      <c r="K227" s="265">
        <f>Tabla4[[#This Row],[Dirección Participante]]</f>
        <v>0</v>
      </c>
      <c r="L227" s="264">
        <f>Tabla4[[#This Row],[Teléfono Fijo Participante]]</f>
        <v>0</v>
      </c>
      <c r="M227" s="264">
        <f>Tabla4[[#This Row],[Teléfono Móvil Participante]]</f>
        <v>0</v>
      </c>
      <c r="N227" s="266">
        <f>Tabla4[[#This Row],[E-mail Participante]]</f>
        <v>0</v>
      </c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42"/>
    </row>
    <row r="228" spans="1:34" x14ac:dyDescent="0.55000000000000004">
      <c r="A228" s="222">
        <v>226</v>
      </c>
      <c r="B228" s="213">
        <f>Tabla4[[#This Row],[DNI/NIE Participante / Menor de edad]]</f>
        <v>0</v>
      </c>
      <c r="C228" s="252">
        <f>Tabla4[[#This Row],[Nombre Participante]]</f>
        <v>0</v>
      </c>
      <c r="D228" s="252">
        <f>Tabla4[[#This Row],[Primer Apellido Participante]]</f>
        <v>0</v>
      </c>
      <c r="E228" s="252">
        <f>Tabla4[[#This Row],[Segundo Apellido Participante]]</f>
        <v>0</v>
      </c>
      <c r="F228" s="215">
        <f>Tabla4[[#This Row],[Fecha de Nacimiento Participante]]</f>
        <v>0</v>
      </c>
      <c r="G228" s="257">
        <f>Tabla4[[#This Row],[Sexo Participante]]</f>
        <v>0</v>
      </c>
      <c r="H228" s="258">
        <f>Tabla4[[#This Row],[Cód. Provincia Participante]]</f>
        <v>0</v>
      </c>
      <c r="I228" s="258">
        <f>Tabla4[[#This Row],[Cód. Localidad Participante]]</f>
        <v>0</v>
      </c>
      <c r="J228" s="259">
        <f>Tabla4[[#This Row],[Código Postal Participante]]</f>
        <v>0</v>
      </c>
      <c r="K228" s="260">
        <f>Tabla4[[#This Row],[Dirección Participante]]</f>
        <v>0</v>
      </c>
      <c r="L228" s="261">
        <f>Tabla4[[#This Row],[Teléfono Fijo Participante]]</f>
        <v>0</v>
      </c>
      <c r="M228" s="261">
        <f>Tabla4[[#This Row],[Teléfono Móvil Participante]]</f>
        <v>0</v>
      </c>
      <c r="N228" s="263">
        <f>Tabla4[[#This Row],[E-mail Participante]]</f>
        <v>0</v>
      </c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42"/>
    </row>
    <row r="229" spans="1:34" x14ac:dyDescent="0.55000000000000004">
      <c r="A229" s="222">
        <v>227</v>
      </c>
      <c r="B229" s="224">
        <f>Tabla4[[#This Row],[DNI/NIE Participante / Menor de edad]]</f>
        <v>0</v>
      </c>
      <c r="C229" s="254">
        <f>Tabla4[[#This Row],[Nombre Participante]]</f>
        <v>0</v>
      </c>
      <c r="D229" s="254">
        <f>Tabla4[[#This Row],[Primer Apellido Participante]]</f>
        <v>0</v>
      </c>
      <c r="E229" s="254">
        <f>Tabla4[[#This Row],[Segundo Apellido Participante]]</f>
        <v>0</v>
      </c>
      <c r="F229" s="225">
        <f>Tabla4[[#This Row],[Fecha de Nacimiento Participante]]</f>
        <v>0</v>
      </c>
      <c r="G229" s="264">
        <f>Tabla4[[#This Row],[Sexo Participante]]</f>
        <v>0</v>
      </c>
      <c r="H229" s="264">
        <f>Tabla4[[#This Row],[Cód. Provincia Participante]]</f>
        <v>0</v>
      </c>
      <c r="I229" s="264">
        <f>Tabla4[[#This Row],[Cód. Localidad Participante]]</f>
        <v>0</v>
      </c>
      <c r="J229" s="264">
        <f>Tabla4[[#This Row],[Código Postal Participante]]</f>
        <v>0</v>
      </c>
      <c r="K229" s="265">
        <f>Tabla4[[#This Row],[Dirección Participante]]</f>
        <v>0</v>
      </c>
      <c r="L229" s="264">
        <f>Tabla4[[#This Row],[Teléfono Fijo Participante]]</f>
        <v>0</v>
      </c>
      <c r="M229" s="264">
        <f>Tabla4[[#This Row],[Teléfono Móvil Participante]]</f>
        <v>0</v>
      </c>
      <c r="N229" s="266">
        <f>Tabla4[[#This Row],[E-mail Participante]]</f>
        <v>0</v>
      </c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42"/>
    </row>
    <row r="230" spans="1:34" x14ac:dyDescent="0.55000000000000004">
      <c r="A230" s="222">
        <v>228</v>
      </c>
      <c r="B230" s="213">
        <f>Tabla4[[#This Row],[DNI/NIE Participante / Menor de edad]]</f>
        <v>0</v>
      </c>
      <c r="C230" s="252">
        <f>Tabla4[[#This Row],[Nombre Participante]]</f>
        <v>0</v>
      </c>
      <c r="D230" s="252">
        <f>Tabla4[[#This Row],[Primer Apellido Participante]]</f>
        <v>0</v>
      </c>
      <c r="E230" s="252">
        <f>Tabla4[[#This Row],[Segundo Apellido Participante]]</f>
        <v>0</v>
      </c>
      <c r="F230" s="215">
        <f>Tabla4[[#This Row],[Fecha de Nacimiento Participante]]</f>
        <v>0</v>
      </c>
      <c r="G230" s="257">
        <f>Tabla4[[#This Row],[Sexo Participante]]</f>
        <v>0</v>
      </c>
      <c r="H230" s="258">
        <f>Tabla4[[#This Row],[Cód. Provincia Participante]]</f>
        <v>0</v>
      </c>
      <c r="I230" s="258">
        <f>Tabla4[[#This Row],[Cód. Localidad Participante]]</f>
        <v>0</v>
      </c>
      <c r="J230" s="259">
        <f>Tabla4[[#This Row],[Código Postal Participante]]</f>
        <v>0</v>
      </c>
      <c r="K230" s="260">
        <f>Tabla4[[#This Row],[Dirección Participante]]</f>
        <v>0</v>
      </c>
      <c r="L230" s="261">
        <f>Tabla4[[#This Row],[Teléfono Fijo Participante]]</f>
        <v>0</v>
      </c>
      <c r="M230" s="261">
        <f>Tabla4[[#This Row],[Teléfono Móvil Participante]]</f>
        <v>0</v>
      </c>
      <c r="N230" s="263">
        <f>Tabla4[[#This Row],[E-mail Participante]]</f>
        <v>0</v>
      </c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42"/>
    </row>
    <row r="231" spans="1:34" x14ac:dyDescent="0.55000000000000004">
      <c r="A231" s="222">
        <v>229</v>
      </c>
      <c r="B231" s="224">
        <f>Tabla4[[#This Row],[DNI/NIE Participante / Menor de edad]]</f>
        <v>0</v>
      </c>
      <c r="C231" s="254">
        <f>Tabla4[[#This Row],[Nombre Participante]]</f>
        <v>0</v>
      </c>
      <c r="D231" s="254">
        <f>Tabla4[[#This Row],[Primer Apellido Participante]]</f>
        <v>0</v>
      </c>
      <c r="E231" s="254">
        <f>Tabla4[[#This Row],[Segundo Apellido Participante]]</f>
        <v>0</v>
      </c>
      <c r="F231" s="225">
        <f>Tabla4[[#This Row],[Fecha de Nacimiento Participante]]</f>
        <v>0</v>
      </c>
      <c r="G231" s="264">
        <f>Tabla4[[#This Row],[Sexo Participante]]</f>
        <v>0</v>
      </c>
      <c r="H231" s="264">
        <f>Tabla4[[#This Row],[Cód. Provincia Participante]]</f>
        <v>0</v>
      </c>
      <c r="I231" s="264">
        <f>Tabla4[[#This Row],[Cód. Localidad Participante]]</f>
        <v>0</v>
      </c>
      <c r="J231" s="264">
        <f>Tabla4[[#This Row],[Código Postal Participante]]</f>
        <v>0</v>
      </c>
      <c r="K231" s="265">
        <f>Tabla4[[#This Row],[Dirección Participante]]</f>
        <v>0</v>
      </c>
      <c r="L231" s="264">
        <f>Tabla4[[#This Row],[Teléfono Fijo Participante]]</f>
        <v>0</v>
      </c>
      <c r="M231" s="264">
        <f>Tabla4[[#This Row],[Teléfono Móvil Participante]]</f>
        <v>0</v>
      </c>
      <c r="N231" s="266">
        <f>Tabla4[[#This Row],[E-mail Participante]]</f>
        <v>0</v>
      </c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42"/>
    </row>
    <row r="232" spans="1:34" x14ac:dyDescent="0.55000000000000004">
      <c r="A232" s="222">
        <v>230</v>
      </c>
      <c r="B232" s="213">
        <f>Tabla4[[#This Row],[DNI/NIE Participante / Menor de edad]]</f>
        <v>0</v>
      </c>
      <c r="C232" s="252">
        <f>Tabla4[[#This Row],[Nombre Participante]]</f>
        <v>0</v>
      </c>
      <c r="D232" s="252">
        <f>Tabla4[[#This Row],[Primer Apellido Participante]]</f>
        <v>0</v>
      </c>
      <c r="E232" s="252">
        <f>Tabla4[[#This Row],[Segundo Apellido Participante]]</f>
        <v>0</v>
      </c>
      <c r="F232" s="215">
        <f>Tabla4[[#This Row],[Fecha de Nacimiento Participante]]</f>
        <v>0</v>
      </c>
      <c r="G232" s="257">
        <f>Tabla4[[#This Row],[Sexo Participante]]</f>
        <v>0</v>
      </c>
      <c r="H232" s="258">
        <f>Tabla4[[#This Row],[Cód. Provincia Participante]]</f>
        <v>0</v>
      </c>
      <c r="I232" s="258">
        <f>Tabla4[[#This Row],[Cód. Localidad Participante]]</f>
        <v>0</v>
      </c>
      <c r="J232" s="259">
        <f>Tabla4[[#This Row],[Código Postal Participante]]</f>
        <v>0</v>
      </c>
      <c r="K232" s="260">
        <f>Tabla4[[#This Row],[Dirección Participante]]</f>
        <v>0</v>
      </c>
      <c r="L232" s="261">
        <f>Tabla4[[#This Row],[Teléfono Fijo Participante]]</f>
        <v>0</v>
      </c>
      <c r="M232" s="261">
        <f>Tabla4[[#This Row],[Teléfono Móvil Participante]]</f>
        <v>0</v>
      </c>
      <c r="N232" s="263">
        <f>Tabla4[[#This Row],[E-mail Participante]]</f>
        <v>0</v>
      </c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42"/>
    </row>
    <row r="233" spans="1:34" x14ac:dyDescent="0.55000000000000004">
      <c r="A233" s="222">
        <v>231</v>
      </c>
      <c r="B233" s="224">
        <f>Tabla4[[#This Row],[DNI/NIE Participante / Menor de edad]]</f>
        <v>0</v>
      </c>
      <c r="C233" s="254">
        <f>Tabla4[[#This Row],[Nombre Participante]]</f>
        <v>0</v>
      </c>
      <c r="D233" s="254">
        <f>Tabla4[[#This Row],[Primer Apellido Participante]]</f>
        <v>0</v>
      </c>
      <c r="E233" s="254">
        <f>Tabla4[[#This Row],[Segundo Apellido Participante]]</f>
        <v>0</v>
      </c>
      <c r="F233" s="225">
        <f>Tabla4[[#This Row],[Fecha de Nacimiento Participante]]</f>
        <v>0</v>
      </c>
      <c r="G233" s="264">
        <f>Tabla4[[#This Row],[Sexo Participante]]</f>
        <v>0</v>
      </c>
      <c r="H233" s="264">
        <f>Tabla4[[#This Row],[Cód. Provincia Participante]]</f>
        <v>0</v>
      </c>
      <c r="I233" s="264">
        <f>Tabla4[[#This Row],[Cód. Localidad Participante]]</f>
        <v>0</v>
      </c>
      <c r="J233" s="264">
        <f>Tabla4[[#This Row],[Código Postal Participante]]</f>
        <v>0</v>
      </c>
      <c r="K233" s="265">
        <f>Tabla4[[#This Row],[Dirección Participante]]</f>
        <v>0</v>
      </c>
      <c r="L233" s="264">
        <f>Tabla4[[#This Row],[Teléfono Fijo Participante]]</f>
        <v>0</v>
      </c>
      <c r="M233" s="264">
        <f>Tabla4[[#This Row],[Teléfono Móvil Participante]]</f>
        <v>0</v>
      </c>
      <c r="N233" s="266">
        <f>Tabla4[[#This Row],[E-mail Participante]]</f>
        <v>0</v>
      </c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42"/>
    </row>
    <row r="234" spans="1:34" x14ac:dyDescent="0.55000000000000004">
      <c r="A234" s="222">
        <v>232</v>
      </c>
      <c r="B234" s="213">
        <f>Tabla4[[#This Row],[DNI/NIE Participante / Menor de edad]]</f>
        <v>0</v>
      </c>
      <c r="C234" s="252">
        <f>Tabla4[[#This Row],[Nombre Participante]]</f>
        <v>0</v>
      </c>
      <c r="D234" s="252">
        <f>Tabla4[[#This Row],[Primer Apellido Participante]]</f>
        <v>0</v>
      </c>
      <c r="E234" s="252">
        <f>Tabla4[[#This Row],[Segundo Apellido Participante]]</f>
        <v>0</v>
      </c>
      <c r="F234" s="215">
        <f>Tabla4[[#This Row],[Fecha de Nacimiento Participante]]</f>
        <v>0</v>
      </c>
      <c r="G234" s="257">
        <f>Tabla4[[#This Row],[Sexo Participante]]</f>
        <v>0</v>
      </c>
      <c r="H234" s="258">
        <f>Tabla4[[#This Row],[Cód. Provincia Participante]]</f>
        <v>0</v>
      </c>
      <c r="I234" s="258">
        <f>Tabla4[[#This Row],[Cód. Localidad Participante]]</f>
        <v>0</v>
      </c>
      <c r="J234" s="259">
        <f>Tabla4[[#This Row],[Código Postal Participante]]</f>
        <v>0</v>
      </c>
      <c r="K234" s="260">
        <f>Tabla4[[#This Row],[Dirección Participante]]</f>
        <v>0</v>
      </c>
      <c r="L234" s="261">
        <f>Tabla4[[#This Row],[Teléfono Fijo Participante]]</f>
        <v>0</v>
      </c>
      <c r="M234" s="261">
        <f>Tabla4[[#This Row],[Teléfono Móvil Participante]]</f>
        <v>0</v>
      </c>
      <c r="N234" s="263">
        <f>Tabla4[[#This Row],[E-mail Participante]]</f>
        <v>0</v>
      </c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42"/>
    </row>
    <row r="235" spans="1:34" x14ac:dyDescent="0.55000000000000004">
      <c r="A235" s="222">
        <v>233</v>
      </c>
      <c r="B235" s="224">
        <f>Tabla4[[#This Row],[DNI/NIE Participante / Menor de edad]]</f>
        <v>0</v>
      </c>
      <c r="C235" s="254">
        <f>Tabla4[[#This Row],[Nombre Participante]]</f>
        <v>0</v>
      </c>
      <c r="D235" s="254">
        <f>Tabla4[[#This Row],[Primer Apellido Participante]]</f>
        <v>0</v>
      </c>
      <c r="E235" s="254">
        <f>Tabla4[[#This Row],[Segundo Apellido Participante]]</f>
        <v>0</v>
      </c>
      <c r="F235" s="225">
        <f>Tabla4[[#This Row],[Fecha de Nacimiento Participante]]</f>
        <v>0</v>
      </c>
      <c r="G235" s="264">
        <f>Tabla4[[#This Row],[Sexo Participante]]</f>
        <v>0</v>
      </c>
      <c r="H235" s="264">
        <f>Tabla4[[#This Row],[Cód. Provincia Participante]]</f>
        <v>0</v>
      </c>
      <c r="I235" s="264">
        <f>Tabla4[[#This Row],[Cód. Localidad Participante]]</f>
        <v>0</v>
      </c>
      <c r="J235" s="264">
        <f>Tabla4[[#This Row],[Código Postal Participante]]</f>
        <v>0</v>
      </c>
      <c r="K235" s="265">
        <f>Tabla4[[#This Row],[Dirección Participante]]</f>
        <v>0</v>
      </c>
      <c r="L235" s="264">
        <f>Tabla4[[#This Row],[Teléfono Fijo Participante]]</f>
        <v>0</v>
      </c>
      <c r="M235" s="264">
        <f>Tabla4[[#This Row],[Teléfono Móvil Participante]]</f>
        <v>0</v>
      </c>
      <c r="N235" s="266">
        <f>Tabla4[[#This Row],[E-mail Participante]]</f>
        <v>0</v>
      </c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42"/>
    </row>
    <row r="236" spans="1:34" x14ac:dyDescent="0.55000000000000004">
      <c r="A236" s="222">
        <v>234</v>
      </c>
      <c r="B236" s="213">
        <f>Tabla4[[#This Row],[DNI/NIE Participante / Menor de edad]]</f>
        <v>0</v>
      </c>
      <c r="C236" s="252">
        <f>Tabla4[[#This Row],[Nombre Participante]]</f>
        <v>0</v>
      </c>
      <c r="D236" s="252">
        <f>Tabla4[[#This Row],[Primer Apellido Participante]]</f>
        <v>0</v>
      </c>
      <c r="E236" s="252">
        <f>Tabla4[[#This Row],[Segundo Apellido Participante]]</f>
        <v>0</v>
      </c>
      <c r="F236" s="215">
        <f>Tabla4[[#This Row],[Fecha de Nacimiento Participante]]</f>
        <v>0</v>
      </c>
      <c r="G236" s="257">
        <f>Tabla4[[#This Row],[Sexo Participante]]</f>
        <v>0</v>
      </c>
      <c r="H236" s="258">
        <f>Tabla4[[#This Row],[Cód. Provincia Participante]]</f>
        <v>0</v>
      </c>
      <c r="I236" s="258">
        <f>Tabla4[[#This Row],[Cód. Localidad Participante]]</f>
        <v>0</v>
      </c>
      <c r="J236" s="259">
        <f>Tabla4[[#This Row],[Código Postal Participante]]</f>
        <v>0</v>
      </c>
      <c r="K236" s="260">
        <f>Tabla4[[#This Row],[Dirección Participante]]</f>
        <v>0</v>
      </c>
      <c r="L236" s="261">
        <f>Tabla4[[#This Row],[Teléfono Fijo Participante]]</f>
        <v>0</v>
      </c>
      <c r="M236" s="261">
        <f>Tabla4[[#This Row],[Teléfono Móvil Participante]]</f>
        <v>0</v>
      </c>
      <c r="N236" s="263">
        <f>Tabla4[[#This Row],[E-mail Participante]]</f>
        <v>0</v>
      </c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42"/>
    </row>
    <row r="237" spans="1:34" x14ac:dyDescent="0.55000000000000004">
      <c r="A237" s="222">
        <v>235</v>
      </c>
      <c r="B237" s="224">
        <f>Tabla4[[#This Row],[DNI/NIE Participante / Menor de edad]]</f>
        <v>0</v>
      </c>
      <c r="C237" s="254">
        <f>Tabla4[[#This Row],[Nombre Participante]]</f>
        <v>0</v>
      </c>
      <c r="D237" s="254">
        <f>Tabla4[[#This Row],[Primer Apellido Participante]]</f>
        <v>0</v>
      </c>
      <c r="E237" s="254">
        <f>Tabla4[[#This Row],[Segundo Apellido Participante]]</f>
        <v>0</v>
      </c>
      <c r="F237" s="225">
        <f>Tabla4[[#This Row],[Fecha de Nacimiento Participante]]</f>
        <v>0</v>
      </c>
      <c r="G237" s="264">
        <f>Tabla4[[#This Row],[Sexo Participante]]</f>
        <v>0</v>
      </c>
      <c r="H237" s="264">
        <f>Tabla4[[#This Row],[Cód. Provincia Participante]]</f>
        <v>0</v>
      </c>
      <c r="I237" s="264">
        <f>Tabla4[[#This Row],[Cód. Localidad Participante]]</f>
        <v>0</v>
      </c>
      <c r="J237" s="264">
        <f>Tabla4[[#This Row],[Código Postal Participante]]</f>
        <v>0</v>
      </c>
      <c r="K237" s="265">
        <f>Tabla4[[#This Row],[Dirección Participante]]</f>
        <v>0</v>
      </c>
      <c r="L237" s="264">
        <f>Tabla4[[#This Row],[Teléfono Fijo Participante]]</f>
        <v>0</v>
      </c>
      <c r="M237" s="264">
        <f>Tabla4[[#This Row],[Teléfono Móvil Participante]]</f>
        <v>0</v>
      </c>
      <c r="N237" s="266">
        <f>Tabla4[[#This Row],[E-mail Participante]]</f>
        <v>0</v>
      </c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42"/>
    </row>
    <row r="238" spans="1:34" x14ac:dyDescent="0.55000000000000004">
      <c r="A238" s="222">
        <v>236</v>
      </c>
      <c r="B238" s="213">
        <f>Tabla4[[#This Row],[DNI/NIE Participante / Menor de edad]]</f>
        <v>0</v>
      </c>
      <c r="C238" s="252">
        <f>Tabla4[[#This Row],[Nombre Participante]]</f>
        <v>0</v>
      </c>
      <c r="D238" s="252">
        <f>Tabla4[[#This Row],[Primer Apellido Participante]]</f>
        <v>0</v>
      </c>
      <c r="E238" s="252">
        <f>Tabla4[[#This Row],[Segundo Apellido Participante]]</f>
        <v>0</v>
      </c>
      <c r="F238" s="215">
        <f>Tabla4[[#This Row],[Fecha de Nacimiento Participante]]</f>
        <v>0</v>
      </c>
      <c r="G238" s="257">
        <f>Tabla4[[#This Row],[Sexo Participante]]</f>
        <v>0</v>
      </c>
      <c r="H238" s="258">
        <f>Tabla4[[#This Row],[Cód. Provincia Participante]]</f>
        <v>0</v>
      </c>
      <c r="I238" s="258">
        <f>Tabla4[[#This Row],[Cód. Localidad Participante]]</f>
        <v>0</v>
      </c>
      <c r="J238" s="259">
        <f>Tabla4[[#This Row],[Código Postal Participante]]</f>
        <v>0</v>
      </c>
      <c r="K238" s="260">
        <f>Tabla4[[#This Row],[Dirección Participante]]</f>
        <v>0</v>
      </c>
      <c r="L238" s="261">
        <f>Tabla4[[#This Row],[Teléfono Fijo Participante]]</f>
        <v>0</v>
      </c>
      <c r="M238" s="261">
        <f>Tabla4[[#This Row],[Teléfono Móvil Participante]]</f>
        <v>0</v>
      </c>
      <c r="N238" s="263">
        <f>Tabla4[[#This Row],[E-mail Participante]]</f>
        <v>0</v>
      </c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42"/>
    </row>
    <row r="239" spans="1:34" x14ac:dyDescent="0.55000000000000004">
      <c r="A239" s="222">
        <v>237</v>
      </c>
      <c r="B239" s="224">
        <f>Tabla4[[#This Row],[DNI/NIE Participante / Menor de edad]]</f>
        <v>0</v>
      </c>
      <c r="C239" s="254">
        <f>Tabla4[[#This Row],[Nombre Participante]]</f>
        <v>0</v>
      </c>
      <c r="D239" s="254">
        <f>Tabla4[[#This Row],[Primer Apellido Participante]]</f>
        <v>0</v>
      </c>
      <c r="E239" s="254">
        <f>Tabla4[[#This Row],[Segundo Apellido Participante]]</f>
        <v>0</v>
      </c>
      <c r="F239" s="225">
        <f>Tabla4[[#This Row],[Fecha de Nacimiento Participante]]</f>
        <v>0</v>
      </c>
      <c r="G239" s="264">
        <f>Tabla4[[#This Row],[Sexo Participante]]</f>
        <v>0</v>
      </c>
      <c r="H239" s="264">
        <f>Tabla4[[#This Row],[Cód. Provincia Participante]]</f>
        <v>0</v>
      </c>
      <c r="I239" s="264">
        <f>Tabla4[[#This Row],[Cód. Localidad Participante]]</f>
        <v>0</v>
      </c>
      <c r="J239" s="264">
        <f>Tabla4[[#This Row],[Código Postal Participante]]</f>
        <v>0</v>
      </c>
      <c r="K239" s="265">
        <f>Tabla4[[#This Row],[Dirección Participante]]</f>
        <v>0</v>
      </c>
      <c r="L239" s="264">
        <f>Tabla4[[#This Row],[Teléfono Fijo Participante]]</f>
        <v>0</v>
      </c>
      <c r="M239" s="264">
        <f>Tabla4[[#This Row],[Teléfono Móvil Participante]]</f>
        <v>0</v>
      </c>
      <c r="N239" s="266">
        <f>Tabla4[[#This Row],[E-mail Participante]]</f>
        <v>0</v>
      </c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42"/>
    </row>
    <row r="240" spans="1:34" x14ac:dyDescent="0.55000000000000004">
      <c r="A240" s="222">
        <v>238</v>
      </c>
      <c r="B240" s="213">
        <f>Tabla4[[#This Row],[DNI/NIE Participante / Menor de edad]]</f>
        <v>0</v>
      </c>
      <c r="C240" s="252">
        <f>Tabla4[[#This Row],[Nombre Participante]]</f>
        <v>0</v>
      </c>
      <c r="D240" s="252">
        <f>Tabla4[[#This Row],[Primer Apellido Participante]]</f>
        <v>0</v>
      </c>
      <c r="E240" s="252">
        <f>Tabla4[[#This Row],[Segundo Apellido Participante]]</f>
        <v>0</v>
      </c>
      <c r="F240" s="215">
        <f>Tabla4[[#This Row],[Fecha de Nacimiento Participante]]</f>
        <v>0</v>
      </c>
      <c r="G240" s="257">
        <f>Tabla4[[#This Row],[Sexo Participante]]</f>
        <v>0</v>
      </c>
      <c r="H240" s="258">
        <f>Tabla4[[#This Row],[Cód. Provincia Participante]]</f>
        <v>0</v>
      </c>
      <c r="I240" s="258">
        <f>Tabla4[[#This Row],[Cód. Localidad Participante]]</f>
        <v>0</v>
      </c>
      <c r="J240" s="259">
        <f>Tabla4[[#This Row],[Código Postal Participante]]</f>
        <v>0</v>
      </c>
      <c r="K240" s="260">
        <f>Tabla4[[#This Row],[Dirección Participante]]</f>
        <v>0</v>
      </c>
      <c r="L240" s="261">
        <f>Tabla4[[#This Row],[Teléfono Fijo Participante]]</f>
        <v>0</v>
      </c>
      <c r="M240" s="261">
        <f>Tabla4[[#This Row],[Teléfono Móvil Participante]]</f>
        <v>0</v>
      </c>
      <c r="N240" s="263">
        <f>Tabla4[[#This Row],[E-mail Participante]]</f>
        <v>0</v>
      </c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42"/>
    </row>
    <row r="241" spans="1:34" x14ac:dyDescent="0.55000000000000004">
      <c r="A241" s="222">
        <v>239</v>
      </c>
      <c r="B241" s="224">
        <f>Tabla4[[#This Row],[DNI/NIE Participante / Menor de edad]]</f>
        <v>0</v>
      </c>
      <c r="C241" s="254">
        <f>Tabla4[[#This Row],[Nombre Participante]]</f>
        <v>0</v>
      </c>
      <c r="D241" s="254">
        <f>Tabla4[[#This Row],[Primer Apellido Participante]]</f>
        <v>0</v>
      </c>
      <c r="E241" s="254">
        <f>Tabla4[[#This Row],[Segundo Apellido Participante]]</f>
        <v>0</v>
      </c>
      <c r="F241" s="225">
        <f>Tabla4[[#This Row],[Fecha de Nacimiento Participante]]</f>
        <v>0</v>
      </c>
      <c r="G241" s="264">
        <f>Tabla4[[#This Row],[Sexo Participante]]</f>
        <v>0</v>
      </c>
      <c r="H241" s="264">
        <f>Tabla4[[#This Row],[Cód. Provincia Participante]]</f>
        <v>0</v>
      </c>
      <c r="I241" s="264">
        <f>Tabla4[[#This Row],[Cód. Localidad Participante]]</f>
        <v>0</v>
      </c>
      <c r="J241" s="264">
        <f>Tabla4[[#This Row],[Código Postal Participante]]</f>
        <v>0</v>
      </c>
      <c r="K241" s="265">
        <f>Tabla4[[#This Row],[Dirección Participante]]</f>
        <v>0</v>
      </c>
      <c r="L241" s="264">
        <f>Tabla4[[#This Row],[Teléfono Fijo Participante]]</f>
        <v>0</v>
      </c>
      <c r="M241" s="264">
        <f>Tabla4[[#This Row],[Teléfono Móvil Participante]]</f>
        <v>0</v>
      </c>
      <c r="N241" s="266">
        <f>Tabla4[[#This Row],[E-mail Participante]]</f>
        <v>0</v>
      </c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42"/>
    </row>
    <row r="242" spans="1:34" x14ac:dyDescent="0.55000000000000004">
      <c r="A242" s="222">
        <v>240</v>
      </c>
      <c r="B242" s="213">
        <f>Tabla4[[#This Row],[DNI/NIE Participante / Menor de edad]]</f>
        <v>0</v>
      </c>
      <c r="C242" s="252">
        <f>Tabla4[[#This Row],[Nombre Participante]]</f>
        <v>0</v>
      </c>
      <c r="D242" s="252">
        <f>Tabla4[[#This Row],[Primer Apellido Participante]]</f>
        <v>0</v>
      </c>
      <c r="E242" s="252">
        <f>Tabla4[[#This Row],[Segundo Apellido Participante]]</f>
        <v>0</v>
      </c>
      <c r="F242" s="215">
        <f>Tabla4[[#This Row],[Fecha de Nacimiento Participante]]</f>
        <v>0</v>
      </c>
      <c r="G242" s="257">
        <f>Tabla4[[#This Row],[Sexo Participante]]</f>
        <v>0</v>
      </c>
      <c r="H242" s="258">
        <f>Tabla4[[#This Row],[Cód. Provincia Participante]]</f>
        <v>0</v>
      </c>
      <c r="I242" s="258">
        <f>Tabla4[[#This Row],[Cód. Localidad Participante]]</f>
        <v>0</v>
      </c>
      <c r="J242" s="259">
        <f>Tabla4[[#This Row],[Código Postal Participante]]</f>
        <v>0</v>
      </c>
      <c r="K242" s="260">
        <f>Tabla4[[#This Row],[Dirección Participante]]</f>
        <v>0</v>
      </c>
      <c r="L242" s="261">
        <f>Tabla4[[#This Row],[Teléfono Fijo Participante]]</f>
        <v>0</v>
      </c>
      <c r="M242" s="261">
        <f>Tabla4[[#This Row],[Teléfono Móvil Participante]]</f>
        <v>0</v>
      </c>
      <c r="N242" s="263">
        <f>Tabla4[[#This Row],[E-mail Participante]]</f>
        <v>0</v>
      </c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42"/>
    </row>
    <row r="243" spans="1:34" x14ac:dyDescent="0.55000000000000004">
      <c r="A243" s="222">
        <v>241</v>
      </c>
      <c r="B243" s="224">
        <f>Tabla4[[#This Row],[DNI/NIE Participante / Menor de edad]]</f>
        <v>0</v>
      </c>
      <c r="C243" s="254">
        <f>Tabla4[[#This Row],[Nombre Participante]]</f>
        <v>0</v>
      </c>
      <c r="D243" s="254">
        <f>Tabla4[[#This Row],[Primer Apellido Participante]]</f>
        <v>0</v>
      </c>
      <c r="E243" s="254">
        <f>Tabla4[[#This Row],[Segundo Apellido Participante]]</f>
        <v>0</v>
      </c>
      <c r="F243" s="225">
        <f>Tabla4[[#This Row],[Fecha de Nacimiento Participante]]</f>
        <v>0</v>
      </c>
      <c r="G243" s="264">
        <f>Tabla4[[#This Row],[Sexo Participante]]</f>
        <v>0</v>
      </c>
      <c r="H243" s="264">
        <f>Tabla4[[#This Row],[Cód. Provincia Participante]]</f>
        <v>0</v>
      </c>
      <c r="I243" s="264">
        <f>Tabla4[[#This Row],[Cód. Localidad Participante]]</f>
        <v>0</v>
      </c>
      <c r="J243" s="264">
        <f>Tabla4[[#This Row],[Código Postal Participante]]</f>
        <v>0</v>
      </c>
      <c r="K243" s="265">
        <f>Tabla4[[#This Row],[Dirección Participante]]</f>
        <v>0</v>
      </c>
      <c r="L243" s="264">
        <f>Tabla4[[#This Row],[Teléfono Fijo Participante]]</f>
        <v>0</v>
      </c>
      <c r="M243" s="264">
        <f>Tabla4[[#This Row],[Teléfono Móvil Participante]]</f>
        <v>0</v>
      </c>
      <c r="N243" s="266">
        <f>Tabla4[[#This Row],[E-mail Participante]]</f>
        <v>0</v>
      </c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42"/>
    </row>
    <row r="244" spans="1:34" x14ac:dyDescent="0.55000000000000004">
      <c r="A244" s="222">
        <v>242</v>
      </c>
      <c r="B244" s="213">
        <f>Tabla4[[#This Row],[DNI/NIE Participante / Menor de edad]]</f>
        <v>0</v>
      </c>
      <c r="C244" s="252">
        <f>Tabla4[[#This Row],[Nombre Participante]]</f>
        <v>0</v>
      </c>
      <c r="D244" s="252">
        <f>Tabla4[[#This Row],[Primer Apellido Participante]]</f>
        <v>0</v>
      </c>
      <c r="E244" s="252">
        <f>Tabla4[[#This Row],[Segundo Apellido Participante]]</f>
        <v>0</v>
      </c>
      <c r="F244" s="215">
        <f>Tabla4[[#This Row],[Fecha de Nacimiento Participante]]</f>
        <v>0</v>
      </c>
      <c r="G244" s="257">
        <f>Tabla4[[#This Row],[Sexo Participante]]</f>
        <v>0</v>
      </c>
      <c r="H244" s="258">
        <f>Tabla4[[#This Row],[Cód. Provincia Participante]]</f>
        <v>0</v>
      </c>
      <c r="I244" s="258">
        <f>Tabla4[[#This Row],[Cód. Localidad Participante]]</f>
        <v>0</v>
      </c>
      <c r="J244" s="259">
        <f>Tabla4[[#This Row],[Código Postal Participante]]</f>
        <v>0</v>
      </c>
      <c r="K244" s="260">
        <f>Tabla4[[#This Row],[Dirección Participante]]</f>
        <v>0</v>
      </c>
      <c r="L244" s="261">
        <f>Tabla4[[#This Row],[Teléfono Fijo Participante]]</f>
        <v>0</v>
      </c>
      <c r="M244" s="261">
        <f>Tabla4[[#This Row],[Teléfono Móvil Participante]]</f>
        <v>0</v>
      </c>
      <c r="N244" s="263">
        <f>Tabla4[[#This Row],[E-mail Participante]]</f>
        <v>0</v>
      </c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42"/>
    </row>
    <row r="245" spans="1:34" x14ac:dyDescent="0.55000000000000004">
      <c r="A245" s="222">
        <v>243</v>
      </c>
      <c r="B245" s="224">
        <f>Tabla4[[#This Row],[DNI/NIE Participante / Menor de edad]]</f>
        <v>0</v>
      </c>
      <c r="C245" s="254">
        <f>Tabla4[[#This Row],[Nombre Participante]]</f>
        <v>0</v>
      </c>
      <c r="D245" s="254">
        <f>Tabla4[[#This Row],[Primer Apellido Participante]]</f>
        <v>0</v>
      </c>
      <c r="E245" s="254">
        <f>Tabla4[[#This Row],[Segundo Apellido Participante]]</f>
        <v>0</v>
      </c>
      <c r="F245" s="225">
        <f>Tabla4[[#This Row],[Fecha de Nacimiento Participante]]</f>
        <v>0</v>
      </c>
      <c r="G245" s="264">
        <f>Tabla4[[#This Row],[Sexo Participante]]</f>
        <v>0</v>
      </c>
      <c r="H245" s="264">
        <f>Tabla4[[#This Row],[Cód. Provincia Participante]]</f>
        <v>0</v>
      </c>
      <c r="I245" s="264">
        <f>Tabla4[[#This Row],[Cód. Localidad Participante]]</f>
        <v>0</v>
      </c>
      <c r="J245" s="264">
        <f>Tabla4[[#This Row],[Código Postal Participante]]</f>
        <v>0</v>
      </c>
      <c r="K245" s="265">
        <f>Tabla4[[#This Row],[Dirección Participante]]</f>
        <v>0</v>
      </c>
      <c r="L245" s="264">
        <f>Tabla4[[#This Row],[Teléfono Fijo Participante]]</f>
        <v>0</v>
      </c>
      <c r="M245" s="264">
        <f>Tabla4[[#This Row],[Teléfono Móvil Participante]]</f>
        <v>0</v>
      </c>
      <c r="N245" s="266">
        <f>Tabla4[[#This Row],[E-mail Participante]]</f>
        <v>0</v>
      </c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42"/>
    </row>
    <row r="246" spans="1:34" x14ac:dyDescent="0.55000000000000004">
      <c r="A246" s="222">
        <v>244</v>
      </c>
      <c r="B246" s="213">
        <f>Tabla4[[#This Row],[DNI/NIE Participante / Menor de edad]]</f>
        <v>0</v>
      </c>
      <c r="C246" s="252">
        <f>Tabla4[[#This Row],[Nombre Participante]]</f>
        <v>0</v>
      </c>
      <c r="D246" s="252">
        <f>Tabla4[[#This Row],[Primer Apellido Participante]]</f>
        <v>0</v>
      </c>
      <c r="E246" s="252">
        <f>Tabla4[[#This Row],[Segundo Apellido Participante]]</f>
        <v>0</v>
      </c>
      <c r="F246" s="215">
        <f>Tabla4[[#This Row],[Fecha de Nacimiento Participante]]</f>
        <v>0</v>
      </c>
      <c r="G246" s="257">
        <f>Tabla4[[#This Row],[Sexo Participante]]</f>
        <v>0</v>
      </c>
      <c r="H246" s="258">
        <f>Tabla4[[#This Row],[Cód. Provincia Participante]]</f>
        <v>0</v>
      </c>
      <c r="I246" s="258">
        <f>Tabla4[[#This Row],[Cód. Localidad Participante]]</f>
        <v>0</v>
      </c>
      <c r="J246" s="259">
        <f>Tabla4[[#This Row],[Código Postal Participante]]</f>
        <v>0</v>
      </c>
      <c r="K246" s="260">
        <f>Tabla4[[#This Row],[Dirección Participante]]</f>
        <v>0</v>
      </c>
      <c r="L246" s="261">
        <f>Tabla4[[#This Row],[Teléfono Fijo Participante]]</f>
        <v>0</v>
      </c>
      <c r="M246" s="261">
        <f>Tabla4[[#This Row],[Teléfono Móvil Participante]]</f>
        <v>0</v>
      </c>
      <c r="N246" s="263">
        <f>Tabla4[[#This Row],[E-mail Participante]]</f>
        <v>0</v>
      </c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42"/>
    </row>
    <row r="247" spans="1:34" x14ac:dyDescent="0.55000000000000004">
      <c r="A247" s="222">
        <v>245</v>
      </c>
      <c r="B247" s="224">
        <f>Tabla4[[#This Row],[DNI/NIE Participante / Menor de edad]]</f>
        <v>0</v>
      </c>
      <c r="C247" s="254">
        <f>Tabla4[[#This Row],[Nombre Participante]]</f>
        <v>0</v>
      </c>
      <c r="D247" s="254">
        <f>Tabla4[[#This Row],[Primer Apellido Participante]]</f>
        <v>0</v>
      </c>
      <c r="E247" s="254">
        <f>Tabla4[[#This Row],[Segundo Apellido Participante]]</f>
        <v>0</v>
      </c>
      <c r="F247" s="225">
        <f>Tabla4[[#This Row],[Fecha de Nacimiento Participante]]</f>
        <v>0</v>
      </c>
      <c r="G247" s="264">
        <f>Tabla4[[#This Row],[Sexo Participante]]</f>
        <v>0</v>
      </c>
      <c r="H247" s="264">
        <f>Tabla4[[#This Row],[Cód. Provincia Participante]]</f>
        <v>0</v>
      </c>
      <c r="I247" s="264">
        <f>Tabla4[[#This Row],[Cód. Localidad Participante]]</f>
        <v>0</v>
      </c>
      <c r="J247" s="264">
        <f>Tabla4[[#This Row],[Código Postal Participante]]</f>
        <v>0</v>
      </c>
      <c r="K247" s="265">
        <f>Tabla4[[#This Row],[Dirección Participante]]</f>
        <v>0</v>
      </c>
      <c r="L247" s="264">
        <f>Tabla4[[#This Row],[Teléfono Fijo Participante]]</f>
        <v>0</v>
      </c>
      <c r="M247" s="264">
        <f>Tabla4[[#This Row],[Teléfono Móvil Participante]]</f>
        <v>0</v>
      </c>
      <c r="N247" s="266">
        <f>Tabla4[[#This Row],[E-mail Participante]]</f>
        <v>0</v>
      </c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42"/>
    </row>
    <row r="248" spans="1:34" x14ac:dyDescent="0.55000000000000004">
      <c r="A248" s="222">
        <v>246</v>
      </c>
      <c r="B248" s="213">
        <f>Tabla4[[#This Row],[DNI/NIE Participante / Menor de edad]]</f>
        <v>0</v>
      </c>
      <c r="C248" s="252">
        <f>Tabla4[[#This Row],[Nombre Participante]]</f>
        <v>0</v>
      </c>
      <c r="D248" s="252">
        <f>Tabla4[[#This Row],[Primer Apellido Participante]]</f>
        <v>0</v>
      </c>
      <c r="E248" s="252">
        <f>Tabla4[[#This Row],[Segundo Apellido Participante]]</f>
        <v>0</v>
      </c>
      <c r="F248" s="215">
        <f>Tabla4[[#This Row],[Fecha de Nacimiento Participante]]</f>
        <v>0</v>
      </c>
      <c r="G248" s="257">
        <f>Tabla4[[#This Row],[Sexo Participante]]</f>
        <v>0</v>
      </c>
      <c r="H248" s="258">
        <f>Tabla4[[#This Row],[Cód. Provincia Participante]]</f>
        <v>0</v>
      </c>
      <c r="I248" s="258">
        <f>Tabla4[[#This Row],[Cód. Localidad Participante]]</f>
        <v>0</v>
      </c>
      <c r="J248" s="259">
        <f>Tabla4[[#This Row],[Código Postal Participante]]</f>
        <v>0</v>
      </c>
      <c r="K248" s="260">
        <f>Tabla4[[#This Row],[Dirección Participante]]</f>
        <v>0</v>
      </c>
      <c r="L248" s="261">
        <f>Tabla4[[#This Row],[Teléfono Fijo Participante]]</f>
        <v>0</v>
      </c>
      <c r="M248" s="261">
        <f>Tabla4[[#This Row],[Teléfono Móvil Participante]]</f>
        <v>0</v>
      </c>
      <c r="N248" s="263">
        <f>Tabla4[[#This Row],[E-mail Participante]]</f>
        <v>0</v>
      </c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42"/>
    </row>
    <row r="249" spans="1:34" x14ac:dyDescent="0.55000000000000004">
      <c r="A249" s="222">
        <v>247</v>
      </c>
      <c r="B249" s="224">
        <f>Tabla4[[#This Row],[DNI/NIE Participante / Menor de edad]]</f>
        <v>0</v>
      </c>
      <c r="C249" s="254">
        <f>Tabla4[[#This Row],[Nombre Participante]]</f>
        <v>0</v>
      </c>
      <c r="D249" s="254">
        <f>Tabla4[[#This Row],[Primer Apellido Participante]]</f>
        <v>0</v>
      </c>
      <c r="E249" s="254">
        <f>Tabla4[[#This Row],[Segundo Apellido Participante]]</f>
        <v>0</v>
      </c>
      <c r="F249" s="225">
        <f>Tabla4[[#This Row],[Fecha de Nacimiento Participante]]</f>
        <v>0</v>
      </c>
      <c r="G249" s="264">
        <f>Tabla4[[#This Row],[Sexo Participante]]</f>
        <v>0</v>
      </c>
      <c r="H249" s="264">
        <f>Tabla4[[#This Row],[Cód. Provincia Participante]]</f>
        <v>0</v>
      </c>
      <c r="I249" s="264">
        <f>Tabla4[[#This Row],[Cód. Localidad Participante]]</f>
        <v>0</v>
      </c>
      <c r="J249" s="264">
        <f>Tabla4[[#This Row],[Código Postal Participante]]</f>
        <v>0</v>
      </c>
      <c r="K249" s="265">
        <f>Tabla4[[#This Row],[Dirección Participante]]</f>
        <v>0</v>
      </c>
      <c r="L249" s="264">
        <f>Tabla4[[#This Row],[Teléfono Fijo Participante]]</f>
        <v>0</v>
      </c>
      <c r="M249" s="264">
        <f>Tabla4[[#This Row],[Teléfono Móvil Participante]]</f>
        <v>0</v>
      </c>
      <c r="N249" s="266">
        <f>Tabla4[[#This Row],[E-mail Participante]]</f>
        <v>0</v>
      </c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42"/>
    </row>
    <row r="250" spans="1:34" x14ac:dyDescent="0.55000000000000004">
      <c r="A250" s="222">
        <v>248</v>
      </c>
      <c r="B250" s="213">
        <f>Tabla4[[#This Row],[DNI/NIE Participante / Menor de edad]]</f>
        <v>0</v>
      </c>
      <c r="C250" s="252">
        <f>Tabla4[[#This Row],[Nombre Participante]]</f>
        <v>0</v>
      </c>
      <c r="D250" s="252">
        <f>Tabla4[[#This Row],[Primer Apellido Participante]]</f>
        <v>0</v>
      </c>
      <c r="E250" s="252">
        <f>Tabla4[[#This Row],[Segundo Apellido Participante]]</f>
        <v>0</v>
      </c>
      <c r="F250" s="215">
        <f>Tabla4[[#This Row],[Fecha de Nacimiento Participante]]</f>
        <v>0</v>
      </c>
      <c r="G250" s="257">
        <f>Tabla4[[#This Row],[Sexo Participante]]</f>
        <v>0</v>
      </c>
      <c r="H250" s="258">
        <f>Tabla4[[#This Row],[Cód. Provincia Participante]]</f>
        <v>0</v>
      </c>
      <c r="I250" s="258">
        <f>Tabla4[[#This Row],[Cód. Localidad Participante]]</f>
        <v>0</v>
      </c>
      <c r="J250" s="259">
        <f>Tabla4[[#This Row],[Código Postal Participante]]</f>
        <v>0</v>
      </c>
      <c r="K250" s="260">
        <f>Tabla4[[#This Row],[Dirección Participante]]</f>
        <v>0</v>
      </c>
      <c r="L250" s="261">
        <f>Tabla4[[#This Row],[Teléfono Fijo Participante]]</f>
        <v>0</v>
      </c>
      <c r="M250" s="261">
        <f>Tabla4[[#This Row],[Teléfono Móvil Participante]]</f>
        <v>0</v>
      </c>
      <c r="N250" s="263">
        <f>Tabla4[[#This Row],[E-mail Participante]]</f>
        <v>0</v>
      </c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42"/>
    </row>
    <row r="251" spans="1:34" x14ac:dyDescent="0.55000000000000004">
      <c r="A251" s="222">
        <v>249</v>
      </c>
      <c r="B251" s="224">
        <f>Tabla4[[#This Row],[DNI/NIE Participante / Menor de edad]]</f>
        <v>0</v>
      </c>
      <c r="C251" s="254">
        <f>Tabla4[[#This Row],[Nombre Participante]]</f>
        <v>0</v>
      </c>
      <c r="D251" s="254">
        <f>Tabla4[[#This Row],[Primer Apellido Participante]]</f>
        <v>0</v>
      </c>
      <c r="E251" s="254">
        <f>Tabla4[[#This Row],[Segundo Apellido Participante]]</f>
        <v>0</v>
      </c>
      <c r="F251" s="225">
        <f>Tabla4[[#This Row],[Fecha de Nacimiento Participante]]</f>
        <v>0</v>
      </c>
      <c r="G251" s="264">
        <f>Tabla4[[#This Row],[Sexo Participante]]</f>
        <v>0</v>
      </c>
      <c r="H251" s="264">
        <f>Tabla4[[#This Row],[Cód. Provincia Participante]]</f>
        <v>0</v>
      </c>
      <c r="I251" s="264">
        <f>Tabla4[[#This Row],[Cód. Localidad Participante]]</f>
        <v>0</v>
      </c>
      <c r="J251" s="264">
        <f>Tabla4[[#This Row],[Código Postal Participante]]</f>
        <v>0</v>
      </c>
      <c r="K251" s="265">
        <f>Tabla4[[#This Row],[Dirección Participante]]</f>
        <v>0</v>
      </c>
      <c r="L251" s="264">
        <f>Tabla4[[#This Row],[Teléfono Fijo Participante]]</f>
        <v>0</v>
      </c>
      <c r="M251" s="264">
        <f>Tabla4[[#This Row],[Teléfono Móvil Participante]]</f>
        <v>0</v>
      </c>
      <c r="N251" s="266">
        <f>Tabla4[[#This Row],[E-mail Participante]]</f>
        <v>0</v>
      </c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42"/>
    </row>
    <row r="252" spans="1:34" x14ac:dyDescent="0.55000000000000004">
      <c r="A252" s="222">
        <v>250</v>
      </c>
      <c r="B252" s="213">
        <f>Tabla4[[#This Row],[DNI/NIE Participante / Menor de edad]]</f>
        <v>0</v>
      </c>
      <c r="C252" s="252">
        <f>Tabla4[[#This Row],[Nombre Participante]]</f>
        <v>0</v>
      </c>
      <c r="D252" s="252">
        <f>Tabla4[[#This Row],[Primer Apellido Participante]]</f>
        <v>0</v>
      </c>
      <c r="E252" s="252">
        <f>Tabla4[[#This Row],[Segundo Apellido Participante]]</f>
        <v>0</v>
      </c>
      <c r="F252" s="215">
        <f>Tabla4[[#This Row],[Fecha de Nacimiento Participante]]</f>
        <v>0</v>
      </c>
      <c r="G252" s="257">
        <f>Tabla4[[#This Row],[Sexo Participante]]</f>
        <v>0</v>
      </c>
      <c r="H252" s="258">
        <f>Tabla4[[#This Row],[Cód. Provincia Participante]]</f>
        <v>0</v>
      </c>
      <c r="I252" s="258">
        <f>Tabla4[[#This Row],[Cód. Localidad Participante]]</f>
        <v>0</v>
      </c>
      <c r="J252" s="259">
        <f>Tabla4[[#This Row],[Código Postal Participante]]</f>
        <v>0</v>
      </c>
      <c r="K252" s="260">
        <f>Tabla4[[#This Row],[Dirección Participante]]</f>
        <v>0</v>
      </c>
      <c r="L252" s="261">
        <f>Tabla4[[#This Row],[Teléfono Fijo Participante]]</f>
        <v>0</v>
      </c>
      <c r="M252" s="261">
        <f>Tabla4[[#This Row],[Teléfono Móvil Participante]]</f>
        <v>0</v>
      </c>
      <c r="N252" s="263">
        <f>Tabla4[[#This Row],[E-mail Participante]]</f>
        <v>0</v>
      </c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42"/>
    </row>
    <row r="253" spans="1:34" x14ac:dyDescent="0.55000000000000004">
      <c r="A253" s="222">
        <v>251</v>
      </c>
      <c r="B253" s="224">
        <f>Tabla4[[#This Row],[DNI/NIE Participante / Menor de edad]]</f>
        <v>0</v>
      </c>
      <c r="C253" s="254">
        <f>Tabla4[[#This Row],[Nombre Participante]]</f>
        <v>0</v>
      </c>
      <c r="D253" s="254">
        <f>Tabla4[[#This Row],[Primer Apellido Participante]]</f>
        <v>0</v>
      </c>
      <c r="E253" s="254">
        <f>Tabla4[[#This Row],[Segundo Apellido Participante]]</f>
        <v>0</v>
      </c>
      <c r="F253" s="225">
        <f>Tabla4[[#This Row],[Fecha de Nacimiento Participante]]</f>
        <v>0</v>
      </c>
      <c r="G253" s="264">
        <f>Tabla4[[#This Row],[Sexo Participante]]</f>
        <v>0</v>
      </c>
      <c r="H253" s="264">
        <f>Tabla4[[#This Row],[Cód. Provincia Participante]]</f>
        <v>0</v>
      </c>
      <c r="I253" s="264">
        <f>Tabla4[[#This Row],[Cód. Localidad Participante]]</f>
        <v>0</v>
      </c>
      <c r="J253" s="264">
        <f>Tabla4[[#This Row],[Código Postal Participante]]</f>
        <v>0</v>
      </c>
      <c r="K253" s="265">
        <f>Tabla4[[#This Row],[Dirección Participante]]</f>
        <v>0</v>
      </c>
      <c r="L253" s="264">
        <f>Tabla4[[#This Row],[Teléfono Fijo Participante]]</f>
        <v>0</v>
      </c>
      <c r="M253" s="264">
        <f>Tabla4[[#This Row],[Teléfono Móvil Participante]]</f>
        <v>0</v>
      </c>
      <c r="N253" s="266">
        <f>Tabla4[[#This Row],[E-mail Participante]]</f>
        <v>0</v>
      </c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42"/>
    </row>
    <row r="254" spans="1:34" x14ac:dyDescent="0.55000000000000004">
      <c r="A254" s="222">
        <v>252</v>
      </c>
      <c r="B254" s="213">
        <f>Tabla4[[#This Row],[DNI/NIE Participante / Menor de edad]]</f>
        <v>0</v>
      </c>
      <c r="C254" s="252">
        <f>Tabla4[[#This Row],[Nombre Participante]]</f>
        <v>0</v>
      </c>
      <c r="D254" s="252">
        <f>Tabla4[[#This Row],[Primer Apellido Participante]]</f>
        <v>0</v>
      </c>
      <c r="E254" s="252">
        <f>Tabla4[[#This Row],[Segundo Apellido Participante]]</f>
        <v>0</v>
      </c>
      <c r="F254" s="215">
        <f>Tabla4[[#This Row],[Fecha de Nacimiento Participante]]</f>
        <v>0</v>
      </c>
      <c r="G254" s="257">
        <f>Tabla4[[#This Row],[Sexo Participante]]</f>
        <v>0</v>
      </c>
      <c r="H254" s="258">
        <f>Tabla4[[#This Row],[Cód. Provincia Participante]]</f>
        <v>0</v>
      </c>
      <c r="I254" s="258">
        <f>Tabla4[[#This Row],[Cód. Localidad Participante]]</f>
        <v>0</v>
      </c>
      <c r="J254" s="259">
        <f>Tabla4[[#This Row],[Código Postal Participante]]</f>
        <v>0</v>
      </c>
      <c r="K254" s="260">
        <f>Tabla4[[#This Row],[Dirección Participante]]</f>
        <v>0</v>
      </c>
      <c r="L254" s="261">
        <f>Tabla4[[#This Row],[Teléfono Fijo Participante]]</f>
        <v>0</v>
      </c>
      <c r="M254" s="261">
        <f>Tabla4[[#This Row],[Teléfono Móvil Participante]]</f>
        <v>0</v>
      </c>
      <c r="N254" s="263">
        <f>Tabla4[[#This Row],[E-mail Participante]]</f>
        <v>0</v>
      </c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42"/>
    </row>
    <row r="255" spans="1:34" x14ac:dyDescent="0.55000000000000004">
      <c r="A255" s="222">
        <v>253</v>
      </c>
      <c r="B255" s="224">
        <f>Tabla4[[#This Row],[DNI/NIE Participante / Menor de edad]]</f>
        <v>0</v>
      </c>
      <c r="C255" s="254">
        <f>Tabla4[[#This Row],[Nombre Participante]]</f>
        <v>0</v>
      </c>
      <c r="D255" s="254">
        <f>Tabla4[[#This Row],[Primer Apellido Participante]]</f>
        <v>0</v>
      </c>
      <c r="E255" s="254">
        <f>Tabla4[[#This Row],[Segundo Apellido Participante]]</f>
        <v>0</v>
      </c>
      <c r="F255" s="225">
        <f>Tabla4[[#This Row],[Fecha de Nacimiento Participante]]</f>
        <v>0</v>
      </c>
      <c r="G255" s="264">
        <f>Tabla4[[#This Row],[Sexo Participante]]</f>
        <v>0</v>
      </c>
      <c r="H255" s="264">
        <f>Tabla4[[#This Row],[Cód. Provincia Participante]]</f>
        <v>0</v>
      </c>
      <c r="I255" s="264">
        <f>Tabla4[[#This Row],[Cód. Localidad Participante]]</f>
        <v>0</v>
      </c>
      <c r="J255" s="264">
        <f>Tabla4[[#This Row],[Código Postal Participante]]</f>
        <v>0</v>
      </c>
      <c r="K255" s="265">
        <f>Tabla4[[#This Row],[Dirección Participante]]</f>
        <v>0</v>
      </c>
      <c r="L255" s="264">
        <f>Tabla4[[#This Row],[Teléfono Fijo Participante]]</f>
        <v>0</v>
      </c>
      <c r="M255" s="264">
        <f>Tabla4[[#This Row],[Teléfono Móvil Participante]]</f>
        <v>0</v>
      </c>
      <c r="N255" s="266">
        <f>Tabla4[[#This Row],[E-mail Participante]]</f>
        <v>0</v>
      </c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42"/>
    </row>
    <row r="256" spans="1:34" x14ac:dyDescent="0.55000000000000004">
      <c r="A256" s="222">
        <v>254</v>
      </c>
      <c r="B256" s="213">
        <f>Tabla4[[#This Row],[DNI/NIE Participante / Menor de edad]]</f>
        <v>0</v>
      </c>
      <c r="C256" s="252">
        <f>Tabla4[[#This Row],[Nombre Participante]]</f>
        <v>0</v>
      </c>
      <c r="D256" s="252">
        <f>Tabla4[[#This Row],[Primer Apellido Participante]]</f>
        <v>0</v>
      </c>
      <c r="E256" s="252">
        <f>Tabla4[[#This Row],[Segundo Apellido Participante]]</f>
        <v>0</v>
      </c>
      <c r="F256" s="215">
        <f>Tabla4[[#This Row],[Fecha de Nacimiento Participante]]</f>
        <v>0</v>
      </c>
      <c r="G256" s="257">
        <f>Tabla4[[#This Row],[Sexo Participante]]</f>
        <v>0</v>
      </c>
      <c r="H256" s="258">
        <f>Tabla4[[#This Row],[Cód. Provincia Participante]]</f>
        <v>0</v>
      </c>
      <c r="I256" s="258">
        <f>Tabla4[[#This Row],[Cód. Localidad Participante]]</f>
        <v>0</v>
      </c>
      <c r="J256" s="259">
        <f>Tabla4[[#This Row],[Código Postal Participante]]</f>
        <v>0</v>
      </c>
      <c r="K256" s="260">
        <f>Tabla4[[#This Row],[Dirección Participante]]</f>
        <v>0</v>
      </c>
      <c r="L256" s="261">
        <f>Tabla4[[#This Row],[Teléfono Fijo Participante]]</f>
        <v>0</v>
      </c>
      <c r="M256" s="261">
        <f>Tabla4[[#This Row],[Teléfono Móvil Participante]]</f>
        <v>0</v>
      </c>
      <c r="N256" s="263">
        <f>Tabla4[[#This Row],[E-mail Participante]]</f>
        <v>0</v>
      </c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42"/>
    </row>
    <row r="257" spans="1:34" x14ac:dyDescent="0.55000000000000004">
      <c r="A257" s="222">
        <v>255</v>
      </c>
      <c r="B257" s="224">
        <f>Tabla4[[#This Row],[DNI/NIE Participante / Menor de edad]]</f>
        <v>0</v>
      </c>
      <c r="C257" s="254">
        <f>Tabla4[[#This Row],[Nombre Participante]]</f>
        <v>0</v>
      </c>
      <c r="D257" s="254">
        <f>Tabla4[[#This Row],[Primer Apellido Participante]]</f>
        <v>0</v>
      </c>
      <c r="E257" s="254">
        <f>Tabla4[[#This Row],[Segundo Apellido Participante]]</f>
        <v>0</v>
      </c>
      <c r="F257" s="225">
        <f>Tabla4[[#This Row],[Fecha de Nacimiento Participante]]</f>
        <v>0</v>
      </c>
      <c r="G257" s="264">
        <f>Tabla4[[#This Row],[Sexo Participante]]</f>
        <v>0</v>
      </c>
      <c r="H257" s="264">
        <f>Tabla4[[#This Row],[Cód. Provincia Participante]]</f>
        <v>0</v>
      </c>
      <c r="I257" s="264">
        <f>Tabla4[[#This Row],[Cód. Localidad Participante]]</f>
        <v>0</v>
      </c>
      <c r="J257" s="264">
        <f>Tabla4[[#This Row],[Código Postal Participante]]</f>
        <v>0</v>
      </c>
      <c r="K257" s="265">
        <f>Tabla4[[#This Row],[Dirección Participante]]</f>
        <v>0</v>
      </c>
      <c r="L257" s="264">
        <f>Tabla4[[#This Row],[Teléfono Fijo Participante]]</f>
        <v>0</v>
      </c>
      <c r="M257" s="264">
        <f>Tabla4[[#This Row],[Teléfono Móvil Participante]]</f>
        <v>0</v>
      </c>
      <c r="N257" s="266">
        <f>Tabla4[[#This Row],[E-mail Participante]]</f>
        <v>0</v>
      </c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42"/>
    </row>
    <row r="258" spans="1:34" x14ac:dyDescent="0.55000000000000004">
      <c r="A258" s="222">
        <v>256</v>
      </c>
      <c r="B258" s="213">
        <f>Tabla4[[#This Row],[DNI/NIE Participante / Menor de edad]]</f>
        <v>0</v>
      </c>
      <c r="C258" s="252">
        <f>Tabla4[[#This Row],[Nombre Participante]]</f>
        <v>0</v>
      </c>
      <c r="D258" s="252">
        <f>Tabla4[[#This Row],[Primer Apellido Participante]]</f>
        <v>0</v>
      </c>
      <c r="E258" s="252">
        <f>Tabla4[[#This Row],[Segundo Apellido Participante]]</f>
        <v>0</v>
      </c>
      <c r="F258" s="215">
        <f>Tabla4[[#This Row],[Fecha de Nacimiento Participante]]</f>
        <v>0</v>
      </c>
      <c r="G258" s="257">
        <f>Tabla4[[#This Row],[Sexo Participante]]</f>
        <v>0</v>
      </c>
      <c r="H258" s="258">
        <f>Tabla4[[#This Row],[Cód. Provincia Participante]]</f>
        <v>0</v>
      </c>
      <c r="I258" s="258">
        <f>Tabla4[[#This Row],[Cód. Localidad Participante]]</f>
        <v>0</v>
      </c>
      <c r="J258" s="259">
        <f>Tabla4[[#This Row],[Código Postal Participante]]</f>
        <v>0</v>
      </c>
      <c r="K258" s="260">
        <f>Tabla4[[#This Row],[Dirección Participante]]</f>
        <v>0</v>
      </c>
      <c r="L258" s="261">
        <f>Tabla4[[#This Row],[Teléfono Fijo Participante]]</f>
        <v>0</v>
      </c>
      <c r="M258" s="261">
        <f>Tabla4[[#This Row],[Teléfono Móvil Participante]]</f>
        <v>0</v>
      </c>
      <c r="N258" s="263">
        <f>Tabla4[[#This Row],[E-mail Participante]]</f>
        <v>0</v>
      </c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42"/>
    </row>
    <row r="259" spans="1:34" x14ac:dyDescent="0.55000000000000004">
      <c r="A259" s="222">
        <v>257</v>
      </c>
      <c r="B259" s="224">
        <f>Tabla4[[#This Row],[DNI/NIE Participante / Menor de edad]]</f>
        <v>0</v>
      </c>
      <c r="C259" s="254">
        <f>Tabla4[[#This Row],[Nombre Participante]]</f>
        <v>0</v>
      </c>
      <c r="D259" s="254">
        <f>Tabla4[[#This Row],[Primer Apellido Participante]]</f>
        <v>0</v>
      </c>
      <c r="E259" s="254">
        <f>Tabla4[[#This Row],[Segundo Apellido Participante]]</f>
        <v>0</v>
      </c>
      <c r="F259" s="225">
        <f>Tabla4[[#This Row],[Fecha de Nacimiento Participante]]</f>
        <v>0</v>
      </c>
      <c r="G259" s="264">
        <f>Tabla4[[#This Row],[Sexo Participante]]</f>
        <v>0</v>
      </c>
      <c r="H259" s="264">
        <f>Tabla4[[#This Row],[Cód. Provincia Participante]]</f>
        <v>0</v>
      </c>
      <c r="I259" s="264">
        <f>Tabla4[[#This Row],[Cód. Localidad Participante]]</f>
        <v>0</v>
      </c>
      <c r="J259" s="264">
        <f>Tabla4[[#This Row],[Código Postal Participante]]</f>
        <v>0</v>
      </c>
      <c r="K259" s="265">
        <f>Tabla4[[#This Row],[Dirección Participante]]</f>
        <v>0</v>
      </c>
      <c r="L259" s="264">
        <f>Tabla4[[#This Row],[Teléfono Fijo Participante]]</f>
        <v>0</v>
      </c>
      <c r="M259" s="264">
        <f>Tabla4[[#This Row],[Teléfono Móvil Participante]]</f>
        <v>0</v>
      </c>
      <c r="N259" s="266">
        <f>Tabla4[[#This Row],[E-mail Participante]]</f>
        <v>0</v>
      </c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42"/>
    </row>
    <row r="260" spans="1:34" x14ac:dyDescent="0.55000000000000004">
      <c r="A260" s="222">
        <v>258</v>
      </c>
      <c r="B260" s="213">
        <f>Tabla4[[#This Row],[DNI/NIE Participante / Menor de edad]]</f>
        <v>0</v>
      </c>
      <c r="C260" s="252">
        <f>Tabla4[[#This Row],[Nombre Participante]]</f>
        <v>0</v>
      </c>
      <c r="D260" s="252">
        <f>Tabla4[[#This Row],[Primer Apellido Participante]]</f>
        <v>0</v>
      </c>
      <c r="E260" s="252">
        <f>Tabla4[[#This Row],[Segundo Apellido Participante]]</f>
        <v>0</v>
      </c>
      <c r="F260" s="215">
        <f>Tabla4[[#This Row],[Fecha de Nacimiento Participante]]</f>
        <v>0</v>
      </c>
      <c r="G260" s="257">
        <f>Tabla4[[#This Row],[Sexo Participante]]</f>
        <v>0</v>
      </c>
      <c r="H260" s="258">
        <f>Tabla4[[#This Row],[Cód. Provincia Participante]]</f>
        <v>0</v>
      </c>
      <c r="I260" s="258">
        <f>Tabla4[[#This Row],[Cód. Localidad Participante]]</f>
        <v>0</v>
      </c>
      <c r="J260" s="259">
        <f>Tabla4[[#This Row],[Código Postal Participante]]</f>
        <v>0</v>
      </c>
      <c r="K260" s="260">
        <f>Tabla4[[#This Row],[Dirección Participante]]</f>
        <v>0</v>
      </c>
      <c r="L260" s="261">
        <f>Tabla4[[#This Row],[Teléfono Fijo Participante]]</f>
        <v>0</v>
      </c>
      <c r="M260" s="261">
        <f>Tabla4[[#This Row],[Teléfono Móvil Participante]]</f>
        <v>0</v>
      </c>
      <c r="N260" s="263">
        <f>Tabla4[[#This Row],[E-mail Participante]]</f>
        <v>0</v>
      </c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42"/>
    </row>
    <row r="261" spans="1:34" x14ac:dyDescent="0.55000000000000004">
      <c r="A261" s="222">
        <v>259</v>
      </c>
      <c r="B261" s="224">
        <f>Tabla4[[#This Row],[DNI/NIE Participante / Menor de edad]]</f>
        <v>0</v>
      </c>
      <c r="C261" s="254">
        <f>Tabla4[[#This Row],[Nombre Participante]]</f>
        <v>0</v>
      </c>
      <c r="D261" s="254">
        <f>Tabla4[[#This Row],[Primer Apellido Participante]]</f>
        <v>0</v>
      </c>
      <c r="E261" s="254">
        <f>Tabla4[[#This Row],[Segundo Apellido Participante]]</f>
        <v>0</v>
      </c>
      <c r="F261" s="225">
        <f>Tabla4[[#This Row],[Fecha de Nacimiento Participante]]</f>
        <v>0</v>
      </c>
      <c r="G261" s="264">
        <f>Tabla4[[#This Row],[Sexo Participante]]</f>
        <v>0</v>
      </c>
      <c r="H261" s="264">
        <f>Tabla4[[#This Row],[Cód. Provincia Participante]]</f>
        <v>0</v>
      </c>
      <c r="I261" s="264">
        <f>Tabla4[[#This Row],[Cód. Localidad Participante]]</f>
        <v>0</v>
      </c>
      <c r="J261" s="264">
        <f>Tabla4[[#This Row],[Código Postal Participante]]</f>
        <v>0</v>
      </c>
      <c r="K261" s="265">
        <f>Tabla4[[#This Row],[Dirección Participante]]</f>
        <v>0</v>
      </c>
      <c r="L261" s="264">
        <f>Tabla4[[#This Row],[Teléfono Fijo Participante]]</f>
        <v>0</v>
      </c>
      <c r="M261" s="264">
        <f>Tabla4[[#This Row],[Teléfono Móvil Participante]]</f>
        <v>0</v>
      </c>
      <c r="N261" s="266">
        <f>Tabla4[[#This Row],[E-mail Participante]]</f>
        <v>0</v>
      </c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42"/>
    </row>
    <row r="262" spans="1:34" x14ac:dyDescent="0.55000000000000004">
      <c r="A262" s="222">
        <v>260</v>
      </c>
      <c r="B262" s="213">
        <f>Tabla4[[#This Row],[DNI/NIE Participante / Menor de edad]]</f>
        <v>0</v>
      </c>
      <c r="C262" s="252">
        <f>Tabla4[[#This Row],[Nombre Participante]]</f>
        <v>0</v>
      </c>
      <c r="D262" s="252">
        <f>Tabla4[[#This Row],[Primer Apellido Participante]]</f>
        <v>0</v>
      </c>
      <c r="E262" s="252">
        <f>Tabla4[[#This Row],[Segundo Apellido Participante]]</f>
        <v>0</v>
      </c>
      <c r="F262" s="215">
        <f>Tabla4[[#This Row],[Fecha de Nacimiento Participante]]</f>
        <v>0</v>
      </c>
      <c r="G262" s="257">
        <f>Tabla4[[#This Row],[Sexo Participante]]</f>
        <v>0</v>
      </c>
      <c r="H262" s="258">
        <f>Tabla4[[#This Row],[Cód. Provincia Participante]]</f>
        <v>0</v>
      </c>
      <c r="I262" s="258">
        <f>Tabla4[[#This Row],[Cód. Localidad Participante]]</f>
        <v>0</v>
      </c>
      <c r="J262" s="259">
        <f>Tabla4[[#This Row],[Código Postal Participante]]</f>
        <v>0</v>
      </c>
      <c r="K262" s="260">
        <f>Tabla4[[#This Row],[Dirección Participante]]</f>
        <v>0</v>
      </c>
      <c r="L262" s="261">
        <f>Tabla4[[#This Row],[Teléfono Fijo Participante]]</f>
        <v>0</v>
      </c>
      <c r="M262" s="261">
        <f>Tabla4[[#This Row],[Teléfono Móvil Participante]]</f>
        <v>0</v>
      </c>
      <c r="N262" s="263">
        <f>Tabla4[[#This Row],[E-mail Participante]]</f>
        <v>0</v>
      </c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42"/>
    </row>
    <row r="263" spans="1:34" x14ac:dyDescent="0.55000000000000004">
      <c r="A263" s="222">
        <v>261</v>
      </c>
      <c r="B263" s="224">
        <f>Tabla4[[#This Row],[DNI/NIE Participante / Menor de edad]]</f>
        <v>0</v>
      </c>
      <c r="C263" s="254">
        <f>Tabla4[[#This Row],[Nombre Participante]]</f>
        <v>0</v>
      </c>
      <c r="D263" s="254">
        <f>Tabla4[[#This Row],[Primer Apellido Participante]]</f>
        <v>0</v>
      </c>
      <c r="E263" s="254">
        <f>Tabla4[[#This Row],[Segundo Apellido Participante]]</f>
        <v>0</v>
      </c>
      <c r="F263" s="225">
        <f>Tabla4[[#This Row],[Fecha de Nacimiento Participante]]</f>
        <v>0</v>
      </c>
      <c r="G263" s="264">
        <f>Tabla4[[#This Row],[Sexo Participante]]</f>
        <v>0</v>
      </c>
      <c r="H263" s="264">
        <f>Tabla4[[#This Row],[Cód. Provincia Participante]]</f>
        <v>0</v>
      </c>
      <c r="I263" s="264">
        <f>Tabla4[[#This Row],[Cód. Localidad Participante]]</f>
        <v>0</v>
      </c>
      <c r="J263" s="264">
        <f>Tabla4[[#This Row],[Código Postal Participante]]</f>
        <v>0</v>
      </c>
      <c r="K263" s="265">
        <f>Tabla4[[#This Row],[Dirección Participante]]</f>
        <v>0</v>
      </c>
      <c r="L263" s="264">
        <f>Tabla4[[#This Row],[Teléfono Fijo Participante]]</f>
        <v>0</v>
      </c>
      <c r="M263" s="264">
        <f>Tabla4[[#This Row],[Teléfono Móvil Participante]]</f>
        <v>0</v>
      </c>
      <c r="N263" s="266">
        <f>Tabla4[[#This Row],[E-mail Participante]]</f>
        <v>0</v>
      </c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42"/>
    </row>
    <row r="264" spans="1:34" x14ac:dyDescent="0.55000000000000004">
      <c r="A264" s="222">
        <v>262</v>
      </c>
      <c r="B264" s="213">
        <f>Tabla4[[#This Row],[DNI/NIE Participante / Menor de edad]]</f>
        <v>0</v>
      </c>
      <c r="C264" s="252">
        <f>Tabla4[[#This Row],[Nombre Participante]]</f>
        <v>0</v>
      </c>
      <c r="D264" s="252">
        <f>Tabla4[[#This Row],[Primer Apellido Participante]]</f>
        <v>0</v>
      </c>
      <c r="E264" s="252">
        <f>Tabla4[[#This Row],[Segundo Apellido Participante]]</f>
        <v>0</v>
      </c>
      <c r="F264" s="215">
        <f>Tabla4[[#This Row],[Fecha de Nacimiento Participante]]</f>
        <v>0</v>
      </c>
      <c r="G264" s="257">
        <f>Tabla4[[#This Row],[Sexo Participante]]</f>
        <v>0</v>
      </c>
      <c r="H264" s="258">
        <f>Tabla4[[#This Row],[Cód. Provincia Participante]]</f>
        <v>0</v>
      </c>
      <c r="I264" s="258">
        <f>Tabla4[[#This Row],[Cód. Localidad Participante]]</f>
        <v>0</v>
      </c>
      <c r="J264" s="259">
        <f>Tabla4[[#This Row],[Código Postal Participante]]</f>
        <v>0</v>
      </c>
      <c r="K264" s="260">
        <f>Tabla4[[#This Row],[Dirección Participante]]</f>
        <v>0</v>
      </c>
      <c r="L264" s="261">
        <f>Tabla4[[#This Row],[Teléfono Fijo Participante]]</f>
        <v>0</v>
      </c>
      <c r="M264" s="261">
        <f>Tabla4[[#This Row],[Teléfono Móvil Participante]]</f>
        <v>0</v>
      </c>
      <c r="N264" s="263">
        <f>Tabla4[[#This Row],[E-mail Participante]]</f>
        <v>0</v>
      </c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42"/>
    </row>
    <row r="265" spans="1:34" x14ac:dyDescent="0.55000000000000004">
      <c r="A265" s="222">
        <v>263</v>
      </c>
      <c r="B265" s="224">
        <f>Tabla4[[#This Row],[DNI/NIE Participante / Menor de edad]]</f>
        <v>0</v>
      </c>
      <c r="C265" s="254">
        <f>Tabla4[[#This Row],[Nombre Participante]]</f>
        <v>0</v>
      </c>
      <c r="D265" s="254">
        <f>Tabla4[[#This Row],[Primer Apellido Participante]]</f>
        <v>0</v>
      </c>
      <c r="E265" s="254">
        <f>Tabla4[[#This Row],[Segundo Apellido Participante]]</f>
        <v>0</v>
      </c>
      <c r="F265" s="225">
        <f>Tabla4[[#This Row],[Fecha de Nacimiento Participante]]</f>
        <v>0</v>
      </c>
      <c r="G265" s="264">
        <f>Tabla4[[#This Row],[Sexo Participante]]</f>
        <v>0</v>
      </c>
      <c r="H265" s="264">
        <f>Tabla4[[#This Row],[Cód. Provincia Participante]]</f>
        <v>0</v>
      </c>
      <c r="I265" s="264">
        <f>Tabla4[[#This Row],[Cód. Localidad Participante]]</f>
        <v>0</v>
      </c>
      <c r="J265" s="264">
        <f>Tabla4[[#This Row],[Código Postal Participante]]</f>
        <v>0</v>
      </c>
      <c r="K265" s="265">
        <f>Tabla4[[#This Row],[Dirección Participante]]</f>
        <v>0</v>
      </c>
      <c r="L265" s="264">
        <f>Tabla4[[#This Row],[Teléfono Fijo Participante]]</f>
        <v>0</v>
      </c>
      <c r="M265" s="264">
        <f>Tabla4[[#This Row],[Teléfono Móvil Participante]]</f>
        <v>0</v>
      </c>
      <c r="N265" s="266">
        <f>Tabla4[[#This Row],[E-mail Participante]]</f>
        <v>0</v>
      </c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42"/>
    </row>
    <row r="266" spans="1:34" x14ac:dyDescent="0.55000000000000004">
      <c r="A266" s="222">
        <v>264</v>
      </c>
      <c r="B266" s="213">
        <f>Tabla4[[#This Row],[DNI/NIE Participante / Menor de edad]]</f>
        <v>0</v>
      </c>
      <c r="C266" s="252">
        <f>Tabla4[[#This Row],[Nombre Participante]]</f>
        <v>0</v>
      </c>
      <c r="D266" s="252">
        <f>Tabla4[[#This Row],[Primer Apellido Participante]]</f>
        <v>0</v>
      </c>
      <c r="E266" s="252">
        <f>Tabla4[[#This Row],[Segundo Apellido Participante]]</f>
        <v>0</v>
      </c>
      <c r="F266" s="215">
        <f>Tabla4[[#This Row],[Fecha de Nacimiento Participante]]</f>
        <v>0</v>
      </c>
      <c r="G266" s="257">
        <f>Tabla4[[#This Row],[Sexo Participante]]</f>
        <v>0</v>
      </c>
      <c r="H266" s="258">
        <f>Tabla4[[#This Row],[Cód. Provincia Participante]]</f>
        <v>0</v>
      </c>
      <c r="I266" s="258">
        <f>Tabla4[[#This Row],[Cód. Localidad Participante]]</f>
        <v>0</v>
      </c>
      <c r="J266" s="259">
        <f>Tabla4[[#This Row],[Código Postal Participante]]</f>
        <v>0</v>
      </c>
      <c r="K266" s="260">
        <f>Tabla4[[#This Row],[Dirección Participante]]</f>
        <v>0</v>
      </c>
      <c r="L266" s="261">
        <f>Tabla4[[#This Row],[Teléfono Fijo Participante]]</f>
        <v>0</v>
      </c>
      <c r="M266" s="261">
        <f>Tabla4[[#This Row],[Teléfono Móvil Participante]]</f>
        <v>0</v>
      </c>
      <c r="N266" s="263">
        <f>Tabla4[[#This Row],[E-mail Participante]]</f>
        <v>0</v>
      </c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42"/>
    </row>
    <row r="267" spans="1:34" x14ac:dyDescent="0.55000000000000004">
      <c r="A267" s="222">
        <v>265</v>
      </c>
      <c r="B267" s="224">
        <f>Tabla4[[#This Row],[DNI/NIE Participante / Menor de edad]]</f>
        <v>0</v>
      </c>
      <c r="C267" s="254">
        <f>Tabla4[[#This Row],[Nombre Participante]]</f>
        <v>0</v>
      </c>
      <c r="D267" s="254">
        <f>Tabla4[[#This Row],[Primer Apellido Participante]]</f>
        <v>0</v>
      </c>
      <c r="E267" s="254">
        <f>Tabla4[[#This Row],[Segundo Apellido Participante]]</f>
        <v>0</v>
      </c>
      <c r="F267" s="225">
        <f>Tabla4[[#This Row],[Fecha de Nacimiento Participante]]</f>
        <v>0</v>
      </c>
      <c r="G267" s="264">
        <f>Tabla4[[#This Row],[Sexo Participante]]</f>
        <v>0</v>
      </c>
      <c r="H267" s="264">
        <f>Tabla4[[#This Row],[Cód. Provincia Participante]]</f>
        <v>0</v>
      </c>
      <c r="I267" s="264">
        <f>Tabla4[[#This Row],[Cód. Localidad Participante]]</f>
        <v>0</v>
      </c>
      <c r="J267" s="264">
        <f>Tabla4[[#This Row],[Código Postal Participante]]</f>
        <v>0</v>
      </c>
      <c r="K267" s="265">
        <f>Tabla4[[#This Row],[Dirección Participante]]</f>
        <v>0</v>
      </c>
      <c r="L267" s="264">
        <f>Tabla4[[#This Row],[Teléfono Fijo Participante]]</f>
        <v>0</v>
      </c>
      <c r="M267" s="264">
        <f>Tabla4[[#This Row],[Teléfono Móvil Participante]]</f>
        <v>0</v>
      </c>
      <c r="N267" s="266">
        <f>Tabla4[[#This Row],[E-mail Participante]]</f>
        <v>0</v>
      </c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42"/>
    </row>
    <row r="268" spans="1:34" x14ac:dyDescent="0.55000000000000004">
      <c r="A268" s="222">
        <v>266</v>
      </c>
      <c r="B268" s="213">
        <f>Tabla4[[#This Row],[DNI/NIE Participante / Menor de edad]]</f>
        <v>0</v>
      </c>
      <c r="C268" s="252">
        <f>Tabla4[[#This Row],[Nombre Participante]]</f>
        <v>0</v>
      </c>
      <c r="D268" s="252">
        <f>Tabla4[[#This Row],[Primer Apellido Participante]]</f>
        <v>0</v>
      </c>
      <c r="E268" s="252">
        <f>Tabla4[[#This Row],[Segundo Apellido Participante]]</f>
        <v>0</v>
      </c>
      <c r="F268" s="215">
        <f>Tabla4[[#This Row],[Fecha de Nacimiento Participante]]</f>
        <v>0</v>
      </c>
      <c r="G268" s="257">
        <f>Tabla4[[#This Row],[Sexo Participante]]</f>
        <v>0</v>
      </c>
      <c r="H268" s="258">
        <f>Tabla4[[#This Row],[Cód. Provincia Participante]]</f>
        <v>0</v>
      </c>
      <c r="I268" s="258">
        <f>Tabla4[[#This Row],[Cód. Localidad Participante]]</f>
        <v>0</v>
      </c>
      <c r="J268" s="259">
        <f>Tabla4[[#This Row],[Código Postal Participante]]</f>
        <v>0</v>
      </c>
      <c r="K268" s="260">
        <f>Tabla4[[#This Row],[Dirección Participante]]</f>
        <v>0</v>
      </c>
      <c r="L268" s="261">
        <f>Tabla4[[#This Row],[Teléfono Fijo Participante]]</f>
        <v>0</v>
      </c>
      <c r="M268" s="261">
        <f>Tabla4[[#This Row],[Teléfono Móvil Participante]]</f>
        <v>0</v>
      </c>
      <c r="N268" s="263">
        <f>Tabla4[[#This Row],[E-mail Participante]]</f>
        <v>0</v>
      </c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42"/>
    </row>
    <row r="269" spans="1:34" x14ac:dyDescent="0.55000000000000004">
      <c r="A269" s="222">
        <v>267</v>
      </c>
      <c r="B269" s="224">
        <f>Tabla4[[#This Row],[DNI/NIE Participante / Menor de edad]]</f>
        <v>0</v>
      </c>
      <c r="C269" s="254">
        <f>Tabla4[[#This Row],[Nombre Participante]]</f>
        <v>0</v>
      </c>
      <c r="D269" s="254">
        <f>Tabla4[[#This Row],[Primer Apellido Participante]]</f>
        <v>0</v>
      </c>
      <c r="E269" s="254">
        <f>Tabla4[[#This Row],[Segundo Apellido Participante]]</f>
        <v>0</v>
      </c>
      <c r="F269" s="225">
        <f>Tabla4[[#This Row],[Fecha de Nacimiento Participante]]</f>
        <v>0</v>
      </c>
      <c r="G269" s="264">
        <f>Tabla4[[#This Row],[Sexo Participante]]</f>
        <v>0</v>
      </c>
      <c r="H269" s="264">
        <f>Tabla4[[#This Row],[Cód. Provincia Participante]]</f>
        <v>0</v>
      </c>
      <c r="I269" s="264">
        <f>Tabla4[[#This Row],[Cód. Localidad Participante]]</f>
        <v>0</v>
      </c>
      <c r="J269" s="264">
        <f>Tabla4[[#This Row],[Código Postal Participante]]</f>
        <v>0</v>
      </c>
      <c r="K269" s="265">
        <f>Tabla4[[#This Row],[Dirección Participante]]</f>
        <v>0</v>
      </c>
      <c r="L269" s="264">
        <f>Tabla4[[#This Row],[Teléfono Fijo Participante]]</f>
        <v>0</v>
      </c>
      <c r="M269" s="264">
        <f>Tabla4[[#This Row],[Teléfono Móvil Participante]]</f>
        <v>0</v>
      </c>
      <c r="N269" s="266">
        <f>Tabla4[[#This Row],[E-mail Participante]]</f>
        <v>0</v>
      </c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42"/>
    </row>
    <row r="270" spans="1:34" x14ac:dyDescent="0.55000000000000004">
      <c r="A270" s="222">
        <v>268</v>
      </c>
      <c r="B270" s="213">
        <f>Tabla4[[#This Row],[DNI/NIE Participante / Menor de edad]]</f>
        <v>0</v>
      </c>
      <c r="C270" s="252">
        <f>Tabla4[[#This Row],[Nombre Participante]]</f>
        <v>0</v>
      </c>
      <c r="D270" s="252">
        <f>Tabla4[[#This Row],[Primer Apellido Participante]]</f>
        <v>0</v>
      </c>
      <c r="E270" s="252">
        <f>Tabla4[[#This Row],[Segundo Apellido Participante]]</f>
        <v>0</v>
      </c>
      <c r="F270" s="215">
        <f>Tabla4[[#This Row],[Fecha de Nacimiento Participante]]</f>
        <v>0</v>
      </c>
      <c r="G270" s="257">
        <f>Tabla4[[#This Row],[Sexo Participante]]</f>
        <v>0</v>
      </c>
      <c r="H270" s="258">
        <f>Tabla4[[#This Row],[Cód. Provincia Participante]]</f>
        <v>0</v>
      </c>
      <c r="I270" s="258">
        <f>Tabla4[[#This Row],[Cód. Localidad Participante]]</f>
        <v>0</v>
      </c>
      <c r="J270" s="259">
        <f>Tabla4[[#This Row],[Código Postal Participante]]</f>
        <v>0</v>
      </c>
      <c r="K270" s="260">
        <f>Tabla4[[#This Row],[Dirección Participante]]</f>
        <v>0</v>
      </c>
      <c r="L270" s="261">
        <f>Tabla4[[#This Row],[Teléfono Fijo Participante]]</f>
        <v>0</v>
      </c>
      <c r="M270" s="261">
        <f>Tabla4[[#This Row],[Teléfono Móvil Participante]]</f>
        <v>0</v>
      </c>
      <c r="N270" s="263">
        <f>Tabla4[[#This Row],[E-mail Participante]]</f>
        <v>0</v>
      </c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42"/>
    </row>
    <row r="271" spans="1:34" x14ac:dyDescent="0.55000000000000004">
      <c r="A271" s="222">
        <v>269</v>
      </c>
      <c r="B271" s="224">
        <f>Tabla4[[#This Row],[DNI/NIE Participante / Menor de edad]]</f>
        <v>0</v>
      </c>
      <c r="C271" s="254">
        <f>Tabla4[[#This Row],[Nombre Participante]]</f>
        <v>0</v>
      </c>
      <c r="D271" s="254">
        <f>Tabla4[[#This Row],[Primer Apellido Participante]]</f>
        <v>0</v>
      </c>
      <c r="E271" s="254">
        <f>Tabla4[[#This Row],[Segundo Apellido Participante]]</f>
        <v>0</v>
      </c>
      <c r="F271" s="225">
        <f>Tabla4[[#This Row],[Fecha de Nacimiento Participante]]</f>
        <v>0</v>
      </c>
      <c r="G271" s="264">
        <f>Tabla4[[#This Row],[Sexo Participante]]</f>
        <v>0</v>
      </c>
      <c r="H271" s="264">
        <f>Tabla4[[#This Row],[Cód. Provincia Participante]]</f>
        <v>0</v>
      </c>
      <c r="I271" s="264">
        <f>Tabla4[[#This Row],[Cód. Localidad Participante]]</f>
        <v>0</v>
      </c>
      <c r="J271" s="264">
        <f>Tabla4[[#This Row],[Código Postal Participante]]</f>
        <v>0</v>
      </c>
      <c r="K271" s="265">
        <f>Tabla4[[#This Row],[Dirección Participante]]</f>
        <v>0</v>
      </c>
      <c r="L271" s="264">
        <f>Tabla4[[#This Row],[Teléfono Fijo Participante]]</f>
        <v>0</v>
      </c>
      <c r="M271" s="264">
        <f>Tabla4[[#This Row],[Teléfono Móvil Participante]]</f>
        <v>0</v>
      </c>
      <c r="N271" s="266">
        <f>Tabla4[[#This Row],[E-mail Participante]]</f>
        <v>0</v>
      </c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42"/>
    </row>
    <row r="272" spans="1:34" x14ac:dyDescent="0.55000000000000004">
      <c r="A272" s="222">
        <v>270</v>
      </c>
      <c r="B272" s="213">
        <f>Tabla4[[#This Row],[DNI/NIE Participante / Menor de edad]]</f>
        <v>0</v>
      </c>
      <c r="C272" s="252">
        <f>Tabla4[[#This Row],[Nombre Participante]]</f>
        <v>0</v>
      </c>
      <c r="D272" s="252">
        <f>Tabla4[[#This Row],[Primer Apellido Participante]]</f>
        <v>0</v>
      </c>
      <c r="E272" s="252">
        <f>Tabla4[[#This Row],[Segundo Apellido Participante]]</f>
        <v>0</v>
      </c>
      <c r="F272" s="215">
        <f>Tabla4[[#This Row],[Fecha de Nacimiento Participante]]</f>
        <v>0</v>
      </c>
      <c r="G272" s="257">
        <f>Tabla4[[#This Row],[Sexo Participante]]</f>
        <v>0</v>
      </c>
      <c r="H272" s="258">
        <f>Tabla4[[#This Row],[Cód. Provincia Participante]]</f>
        <v>0</v>
      </c>
      <c r="I272" s="258">
        <f>Tabla4[[#This Row],[Cód. Localidad Participante]]</f>
        <v>0</v>
      </c>
      <c r="J272" s="259">
        <f>Tabla4[[#This Row],[Código Postal Participante]]</f>
        <v>0</v>
      </c>
      <c r="K272" s="260">
        <f>Tabla4[[#This Row],[Dirección Participante]]</f>
        <v>0</v>
      </c>
      <c r="L272" s="261">
        <f>Tabla4[[#This Row],[Teléfono Fijo Participante]]</f>
        <v>0</v>
      </c>
      <c r="M272" s="261">
        <f>Tabla4[[#This Row],[Teléfono Móvil Participante]]</f>
        <v>0</v>
      </c>
      <c r="N272" s="263">
        <f>Tabla4[[#This Row],[E-mail Participante]]</f>
        <v>0</v>
      </c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42"/>
    </row>
    <row r="273" spans="1:34" x14ac:dyDescent="0.55000000000000004">
      <c r="A273" s="222">
        <v>271</v>
      </c>
      <c r="B273" s="224">
        <f>Tabla4[[#This Row],[DNI/NIE Participante / Menor de edad]]</f>
        <v>0</v>
      </c>
      <c r="C273" s="254">
        <f>Tabla4[[#This Row],[Nombre Participante]]</f>
        <v>0</v>
      </c>
      <c r="D273" s="254">
        <f>Tabla4[[#This Row],[Primer Apellido Participante]]</f>
        <v>0</v>
      </c>
      <c r="E273" s="254">
        <f>Tabla4[[#This Row],[Segundo Apellido Participante]]</f>
        <v>0</v>
      </c>
      <c r="F273" s="225">
        <f>Tabla4[[#This Row],[Fecha de Nacimiento Participante]]</f>
        <v>0</v>
      </c>
      <c r="G273" s="264">
        <f>Tabla4[[#This Row],[Sexo Participante]]</f>
        <v>0</v>
      </c>
      <c r="H273" s="264">
        <f>Tabla4[[#This Row],[Cód. Provincia Participante]]</f>
        <v>0</v>
      </c>
      <c r="I273" s="264">
        <f>Tabla4[[#This Row],[Cód. Localidad Participante]]</f>
        <v>0</v>
      </c>
      <c r="J273" s="264">
        <f>Tabla4[[#This Row],[Código Postal Participante]]</f>
        <v>0</v>
      </c>
      <c r="K273" s="265">
        <f>Tabla4[[#This Row],[Dirección Participante]]</f>
        <v>0</v>
      </c>
      <c r="L273" s="264">
        <f>Tabla4[[#This Row],[Teléfono Fijo Participante]]</f>
        <v>0</v>
      </c>
      <c r="M273" s="264">
        <f>Tabla4[[#This Row],[Teléfono Móvil Participante]]</f>
        <v>0</v>
      </c>
      <c r="N273" s="266">
        <f>Tabla4[[#This Row],[E-mail Participante]]</f>
        <v>0</v>
      </c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42"/>
    </row>
    <row r="274" spans="1:34" x14ac:dyDescent="0.55000000000000004">
      <c r="A274" s="222">
        <v>272</v>
      </c>
      <c r="B274" s="213">
        <f>Tabla4[[#This Row],[DNI/NIE Participante / Menor de edad]]</f>
        <v>0</v>
      </c>
      <c r="C274" s="252">
        <f>Tabla4[[#This Row],[Nombre Participante]]</f>
        <v>0</v>
      </c>
      <c r="D274" s="252">
        <f>Tabla4[[#This Row],[Primer Apellido Participante]]</f>
        <v>0</v>
      </c>
      <c r="E274" s="252">
        <f>Tabla4[[#This Row],[Segundo Apellido Participante]]</f>
        <v>0</v>
      </c>
      <c r="F274" s="215">
        <f>Tabla4[[#This Row],[Fecha de Nacimiento Participante]]</f>
        <v>0</v>
      </c>
      <c r="G274" s="257">
        <f>Tabla4[[#This Row],[Sexo Participante]]</f>
        <v>0</v>
      </c>
      <c r="H274" s="258">
        <f>Tabla4[[#This Row],[Cód. Provincia Participante]]</f>
        <v>0</v>
      </c>
      <c r="I274" s="258">
        <f>Tabla4[[#This Row],[Cód. Localidad Participante]]</f>
        <v>0</v>
      </c>
      <c r="J274" s="259">
        <f>Tabla4[[#This Row],[Código Postal Participante]]</f>
        <v>0</v>
      </c>
      <c r="K274" s="260">
        <f>Tabla4[[#This Row],[Dirección Participante]]</f>
        <v>0</v>
      </c>
      <c r="L274" s="261">
        <f>Tabla4[[#This Row],[Teléfono Fijo Participante]]</f>
        <v>0</v>
      </c>
      <c r="M274" s="261">
        <f>Tabla4[[#This Row],[Teléfono Móvil Participante]]</f>
        <v>0</v>
      </c>
      <c r="N274" s="263">
        <f>Tabla4[[#This Row],[E-mail Participante]]</f>
        <v>0</v>
      </c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42"/>
    </row>
    <row r="275" spans="1:34" x14ac:dyDescent="0.55000000000000004">
      <c r="A275" s="222">
        <v>273</v>
      </c>
      <c r="B275" s="224">
        <f>Tabla4[[#This Row],[DNI/NIE Participante / Menor de edad]]</f>
        <v>0</v>
      </c>
      <c r="C275" s="254">
        <f>Tabla4[[#This Row],[Nombre Participante]]</f>
        <v>0</v>
      </c>
      <c r="D275" s="254">
        <f>Tabla4[[#This Row],[Primer Apellido Participante]]</f>
        <v>0</v>
      </c>
      <c r="E275" s="254">
        <f>Tabla4[[#This Row],[Segundo Apellido Participante]]</f>
        <v>0</v>
      </c>
      <c r="F275" s="225">
        <f>Tabla4[[#This Row],[Fecha de Nacimiento Participante]]</f>
        <v>0</v>
      </c>
      <c r="G275" s="264">
        <f>Tabla4[[#This Row],[Sexo Participante]]</f>
        <v>0</v>
      </c>
      <c r="H275" s="264">
        <f>Tabla4[[#This Row],[Cód. Provincia Participante]]</f>
        <v>0</v>
      </c>
      <c r="I275" s="264">
        <f>Tabla4[[#This Row],[Cód. Localidad Participante]]</f>
        <v>0</v>
      </c>
      <c r="J275" s="264">
        <f>Tabla4[[#This Row],[Código Postal Participante]]</f>
        <v>0</v>
      </c>
      <c r="K275" s="265">
        <f>Tabla4[[#This Row],[Dirección Participante]]</f>
        <v>0</v>
      </c>
      <c r="L275" s="264">
        <f>Tabla4[[#This Row],[Teléfono Fijo Participante]]</f>
        <v>0</v>
      </c>
      <c r="M275" s="264">
        <f>Tabla4[[#This Row],[Teléfono Móvil Participante]]</f>
        <v>0</v>
      </c>
      <c r="N275" s="266">
        <f>Tabla4[[#This Row],[E-mail Participante]]</f>
        <v>0</v>
      </c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42"/>
    </row>
    <row r="276" spans="1:34" x14ac:dyDescent="0.55000000000000004">
      <c r="A276" s="222">
        <v>274</v>
      </c>
      <c r="B276" s="213">
        <f>Tabla4[[#This Row],[DNI/NIE Participante / Menor de edad]]</f>
        <v>0</v>
      </c>
      <c r="C276" s="252">
        <f>Tabla4[[#This Row],[Nombre Participante]]</f>
        <v>0</v>
      </c>
      <c r="D276" s="252">
        <f>Tabla4[[#This Row],[Primer Apellido Participante]]</f>
        <v>0</v>
      </c>
      <c r="E276" s="252">
        <f>Tabla4[[#This Row],[Segundo Apellido Participante]]</f>
        <v>0</v>
      </c>
      <c r="F276" s="215">
        <f>Tabla4[[#This Row],[Fecha de Nacimiento Participante]]</f>
        <v>0</v>
      </c>
      <c r="G276" s="257">
        <f>Tabla4[[#This Row],[Sexo Participante]]</f>
        <v>0</v>
      </c>
      <c r="H276" s="258">
        <f>Tabla4[[#This Row],[Cód. Provincia Participante]]</f>
        <v>0</v>
      </c>
      <c r="I276" s="258">
        <f>Tabla4[[#This Row],[Cód. Localidad Participante]]</f>
        <v>0</v>
      </c>
      <c r="J276" s="259">
        <f>Tabla4[[#This Row],[Código Postal Participante]]</f>
        <v>0</v>
      </c>
      <c r="K276" s="260">
        <f>Tabla4[[#This Row],[Dirección Participante]]</f>
        <v>0</v>
      </c>
      <c r="L276" s="261">
        <f>Tabla4[[#This Row],[Teléfono Fijo Participante]]</f>
        <v>0</v>
      </c>
      <c r="M276" s="261">
        <f>Tabla4[[#This Row],[Teléfono Móvil Participante]]</f>
        <v>0</v>
      </c>
      <c r="N276" s="263">
        <f>Tabla4[[#This Row],[E-mail Participante]]</f>
        <v>0</v>
      </c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42"/>
    </row>
    <row r="277" spans="1:34" x14ac:dyDescent="0.55000000000000004">
      <c r="A277" s="222">
        <v>275</v>
      </c>
      <c r="B277" s="224">
        <f>Tabla4[[#This Row],[DNI/NIE Participante / Menor de edad]]</f>
        <v>0</v>
      </c>
      <c r="C277" s="254">
        <f>Tabla4[[#This Row],[Nombre Participante]]</f>
        <v>0</v>
      </c>
      <c r="D277" s="254">
        <f>Tabla4[[#This Row],[Primer Apellido Participante]]</f>
        <v>0</v>
      </c>
      <c r="E277" s="254">
        <f>Tabla4[[#This Row],[Segundo Apellido Participante]]</f>
        <v>0</v>
      </c>
      <c r="F277" s="225">
        <f>Tabla4[[#This Row],[Fecha de Nacimiento Participante]]</f>
        <v>0</v>
      </c>
      <c r="G277" s="264">
        <f>Tabla4[[#This Row],[Sexo Participante]]</f>
        <v>0</v>
      </c>
      <c r="H277" s="264">
        <f>Tabla4[[#This Row],[Cód. Provincia Participante]]</f>
        <v>0</v>
      </c>
      <c r="I277" s="264">
        <f>Tabla4[[#This Row],[Cód. Localidad Participante]]</f>
        <v>0</v>
      </c>
      <c r="J277" s="264">
        <f>Tabla4[[#This Row],[Código Postal Participante]]</f>
        <v>0</v>
      </c>
      <c r="K277" s="265">
        <f>Tabla4[[#This Row],[Dirección Participante]]</f>
        <v>0</v>
      </c>
      <c r="L277" s="264">
        <f>Tabla4[[#This Row],[Teléfono Fijo Participante]]</f>
        <v>0</v>
      </c>
      <c r="M277" s="264">
        <f>Tabla4[[#This Row],[Teléfono Móvil Participante]]</f>
        <v>0</v>
      </c>
      <c r="N277" s="266">
        <f>Tabla4[[#This Row],[E-mail Participante]]</f>
        <v>0</v>
      </c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42"/>
    </row>
    <row r="278" spans="1:34" x14ac:dyDescent="0.55000000000000004">
      <c r="A278" s="222">
        <v>276</v>
      </c>
      <c r="B278" s="213">
        <f>Tabla4[[#This Row],[DNI/NIE Participante / Menor de edad]]</f>
        <v>0</v>
      </c>
      <c r="C278" s="252">
        <f>Tabla4[[#This Row],[Nombre Participante]]</f>
        <v>0</v>
      </c>
      <c r="D278" s="252">
        <f>Tabla4[[#This Row],[Primer Apellido Participante]]</f>
        <v>0</v>
      </c>
      <c r="E278" s="252">
        <f>Tabla4[[#This Row],[Segundo Apellido Participante]]</f>
        <v>0</v>
      </c>
      <c r="F278" s="215">
        <f>Tabla4[[#This Row],[Fecha de Nacimiento Participante]]</f>
        <v>0</v>
      </c>
      <c r="G278" s="257">
        <f>Tabla4[[#This Row],[Sexo Participante]]</f>
        <v>0</v>
      </c>
      <c r="H278" s="258">
        <f>Tabla4[[#This Row],[Cód. Provincia Participante]]</f>
        <v>0</v>
      </c>
      <c r="I278" s="258">
        <f>Tabla4[[#This Row],[Cód. Localidad Participante]]</f>
        <v>0</v>
      </c>
      <c r="J278" s="259">
        <f>Tabla4[[#This Row],[Código Postal Participante]]</f>
        <v>0</v>
      </c>
      <c r="K278" s="260">
        <f>Tabla4[[#This Row],[Dirección Participante]]</f>
        <v>0</v>
      </c>
      <c r="L278" s="261">
        <f>Tabla4[[#This Row],[Teléfono Fijo Participante]]</f>
        <v>0</v>
      </c>
      <c r="M278" s="261">
        <f>Tabla4[[#This Row],[Teléfono Móvil Participante]]</f>
        <v>0</v>
      </c>
      <c r="N278" s="263">
        <f>Tabla4[[#This Row],[E-mail Participante]]</f>
        <v>0</v>
      </c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42"/>
    </row>
    <row r="279" spans="1:34" x14ac:dyDescent="0.55000000000000004">
      <c r="A279" s="222">
        <v>277</v>
      </c>
      <c r="B279" s="224">
        <f>Tabla4[[#This Row],[DNI/NIE Participante / Menor de edad]]</f>
        <v>0</v>
      </c>
      <c r="C279" s="254">
        <f>Tabla4[[#This Row],[Nombre Participante]]</f>
        <v>0</v>
      </c>
      <c r="D279" s="254">
        <f>Tabla4[[#This Row],[Primer Apellido Participante]]</f>
        <v>0</v>
      </c>
      <c r="E279" s="254">
        <f>Tabla4[[#This Row],[Segundo Apellido Participante]]</f>
        <v>0</v>
      </c>
      <c r="F279" s="225">
        <f>Tabla4[[#This Row],[Fecha de Nacimiento Participante]]</f>
        <v>0</v>
      </c>
      <c r="G279" s="264">
        <f>Tabla4[[#This Row],[Sexo Participante]]</f>
        <v>0</v>
      </c>
      <c r="H279" s="264">
        <f>Tabla4[[#This Row],[Cód. Provincia Participante]]</f>
        <v>0</v>
      </c>
      <c r="I279" s="264">
        <f>Tabla4[[#This Row],[Cód. Localidad Participante]]</f>
        <v>0</v>
      </c>
      <c r="J279" s="264">
        <f>Tabla4[[#This Row],[Código Postal Participante]]</f>
        <v>0</v>
      </c>
      <c r="K279" s="265">
        <f>Tabla4[[#This Row],[Dirección Participante]]</f>
        <v>0</v>
      </c>
      <c r="L279" s="264">
        <f>Tabla4[[#This Row],[Teléfono Fijo Participante]]</f>
        <v>0</v>
      </c>
      <c r="M279" s="264">
        <f>Tabla4[[#This Row],[Teléfono Móvil Participante]]</f>
        <v>0</v>
      </c>
      <c r="N279" s="266">
        <f>Tabla4[[#This Row],[E-mail Participante]]</f>
        <v>0</v>
      </c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42"/>
    </row>
    <row r="280" spans="1:34" x14ac:dyDescent="0.55000000000000004">
      <c r="A280" s="222">
        <v>278</v>
      </c>
      <c r="B280" s="213">
        <f>Tabla4[[#This Row],[DNI/NIE Participante / Menor de edad]]</f>
        <v>0</v>
      </c>
      <c r="C280" s="252">
        <f>Tabla4[[#This Row],[Nombre Participante]]</f>
        <v>0</v>
      </c>
      <c r="D280" s="252">
        <f>Tabla4[[#This Row],[Primer Apellido Participante]]</f>
        <v>0</v>
      </c>
      <c r="E280" s="252">
        <f>Tabla4[[#This Row],[Segundo Apellido Participante]]</f>
        <v>0</v>
      </c>
      <c r="F280" s="215">
        <f>Tabla4[[#This Row],[Fecha de Nacimiento Participante]]</f>
        <v>0</v>
      </c>
      <c r="G280" s="257">
        <f>Tabla4[[#This Row],[Sexo Participante]]</f>
        <v>0</v>
      </c>
      <c r="H280" s="258">
        <f>Tabla4[[#This Row],[Cód. Provincia Participante]]</f>
        <v>0</v>
      </c>
      <c r="I280" s="258">
        <f>Tabla4[[#This Row],[Cód. Localidad Participante]]</f>
        <v>0</v>
      </c>
      <c r="J280" s="259">
        <f>Tabla4[[#This Row],[Código Postal Participante]]</f>
        <v>0</v>
      </c>
      <c r="K280" s="260">
        <f>Tabla4[[#This Row],[Dirección Participante]]</f>
        <v>0</v>
      </c>
      <c r="L280" s="261">
        <f>Tabla4[[#This Row],[Teléfono Fijo Participante]]</f>
        <v>0</v>
      </c>
      <c r="M280" s="261">
        <f>Tabla4[[#This Row],[Teléfono Móvil Participante]]</f>
        <v>0</v>
      </c>
      <c r="N280" s="263">
        <f>Tabla4[[#This Row],[E-mail Participante]]</f>
        <v>0</v>
      </c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42"/>
    </row>
    <row r="281" spans="1:34" x14ac:dyDescent="0.55000000000000004">
      <c r="A281" s="222">
        <v>279</v>
      </c>
      <c r="B281" s="224">
        <f>Tabla4[[#This Row],[DNI/NIE Participante / Menor de edad]]</f>
        <v>0</v>
      </c>
      <c r="C281" s="254">
        <f>Tabla4[[#This Row],[Nombre Participante]]</f>
        <v>0</v>
      </c>
      <c r="D281" s="254">
        <f>Tabla4[[#This Row],[Primer Apellido Participante]]</f>
        <v>0</v>
      </c>
      <c r="E281" s="254">
        <f>Tabla4[[#This Row],[Segundo Apellido Participante]]</f>
        <v>0</v>
      </c>
      <c r="F281" s="225">
        <f>Tabla4[[#This Row],[Fecha de Nacimiento Participante]]</f>
        <v>0</v>
      </c>
      <c r="G281" s="264">
        <f>Tabla4[[#This Row],[Sexo Participante]]</f>
        <v>0</v>
      </c>
      <c r="H281" s="264">
        <f>Tabla4[[#This Row],[Cód. Provincia Participante]]</f>
        <v>0</v>
      </c>
      <c r="I281" s="264">
        <f>Tabla4[[#This Row],[Cód. Localidad Participante]]</f>
        <v>0</v>
      </c>
      <c r="J281" s="264">
        <f>Tabla4[[#This Row],[Código Postal Participante]]</f>
        <v>0</v>
      </c>
      <c r="K281" s="265">
        <f>Tabla4[[#This Row],[Dirección Participante]]</f>
        <v>0</v>
      </c>
      <c r="L281" s="264">
        <f>Tabla4[[#This Row],[Teléfono Fijo Participante]]</f>
        <v>0</v>
      </c>
      <c r="M281" s="264">
        <f>Tabla4[[#This Row],[Teléfono Móvil Participante]]</f>
        <v>0</v>
      </c>
      <c r="N281" s="266">
        <f>Tabla4[[#This Row],[E-mail Participante]]</f>
        <v>0</v>
      </c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42"/>
    </row>
    <row r="282" spans="1:34" x14ac:dyDescent="0.55000000000000004">
      <c r="A282" s="222">
        <v>280</v>
      </c>
      <c r="B282" s="213">
        <f>Tabla4[[#This Row],[DNI/NIE Participante / Menor de edad]]</f>
        <v>0</v>
      </c>
      <c r="C282" s="252">
        <f>Tabla4[[#This Row],[Nombre Participante]]</f>
        <v>0</v>
      </c>
      <c r="D282" s="252">
        <f>Tabla4[[#This Row],[Primer Apellido Participante]]</f>
        <v>0</v>
      </c>
      <c r="E282" s="252">
        <f>Tabla4[[#This Row],[Segundo Apellido Participante]]</f>
        <v>0</v>
      </c>
      <c r="F282" s="215">
        <f>Tabla4[[#This Row],[Fecha de Nacimiento Participante]]</f>
        <v>0</v>
      </c>
      <c r="G282" s="257">
        <f>Tabla4[[#This Row],[Sexo Participante]]</f>
        <v>0</v>
      </c>
      <c r="H282" s="258">
        <f>Tabla4[[#This Row],[Cód. Provincia Participante]]</f>
        <v>0</v>
      </c>
      <c r="I282" s="258">
        <f>Tabla4[[#This Row],[Cód. Localidad Participante]]</f>
        <v>0</v>
      </c>
      <c r="J282" s="259">
        <f>Tabla4[[#This Row],[Código Postal Participante]]</f>
        <v>0</v>
      </c>
      <c r="K282" s="260">
        <f>Tabla4[[#This Row],[Dirección Participante]]</f>
        <v>0</v>
      </c>
      <c r="L282" s="261">
        <f>Tabla4[[#This Row],[Teléfono Fijo Participante]]</f>
        <v>0</v>
      </c>
      <c r="M282" s="261">
        <f>Tabla4[[#This Row],[Teléfono Móvil Participante]]</f>
        <v>0</v>
      </c>
      <c r="N282" s="263">
        <f>Tabla4[[#This Row],[E-mail Participante]]</f>
        <v>0</v>
      </c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42"/>
    </row>
    <row r="283" spans="1:34" x14ac:dyDescent="0.55000000000000004">
      <c r="A283" s="222">
        <v>281</v>
      </c>
      <c r="B283" s="224">
        <f>Tabla4[[#This Row],[DNI/NIE Participante / Menor de edad]]</f>
        <v>0</v>
      </c>
      <c r="C283" s="254">
        <f>Tabla4[[#This Row],[Nombre Participante]]</f>
        <v>0</v>
      </c>
      <c r="D283" s="254">
        <f>Tabla4[[#This Row],[Primer Apellido Participante]]</f>
        <v>0</v>
      </c>
      <c r="E283" s="254">
        <f>Tabla4[[#This Row],[Segundo Apellido Participante]]</f>
        <v>0</v>
      </c>
      <c r="F283" s="225">
        <f>Tabla4[[#This Row],[Fecha de Nacimiento Participante]]</f>
        <v>0</v>
      </c>
      <c r="G283" s="264">
        <f>Tabla4[[#This Row],[Sexo Participante]]</f>
        <v>0</v>
      </c>
      <c r="H283" s="264">
        <f>Tabla4[[#This Row],[Cód. Provincia Participante]]</f>
        <v>0</v>
      </c>
      <c r="I283" s="264">
        <f>Tabla4[[#This Row],[Cód. Localidad Participante]]</f>
        <v>0</v>
      </c>
      <c r="J283" s="264">
        <f>Tabla4[[#This Row],[Código Postal Participante]]</f>
        <v>0</v>
      </c>
      <c r="K283" s="265">
        <f>Tabla4[[#This Row],[Dirección Participante]]</f>
        <v>0</v>
      </c>
      <c r="L283" s="264">
        <f>Tabla4[[#This Row],[Teléfono Fijo Participante]]</f>
        <v>0</v>
      </c>
      <c r="M283" s="264">
        <f>Tabla4[[#This Row],[Teléfono Móvil Participante]]</f>
        <v>0</v>
      </c>
      <c r="N283" s="266">
        <f>Tabla4[[#This Row],[E-mail Participante]]</f>
        <v>0</v>
      </c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42"/>
    </row>
    <row r="284" spans="1:34" x14ac:dyDescent="0.55000000000000004">
      <c r="A284" s="222">
        <v>282</v>
      </c>
      <c r="B284" s="213">
        <f>Tabla4[[#This Row],[DNI/NIE Participante / Menor de edad]]</f>
        <v>0</v>
      </c>
      <c r="C284" s="252">
        <f>Tabla4[[#This Row],[Nombre Participante]]</f>
        <v>0</v>
      </c>
      <c r="D284" s="252">
        <f>Tabla4[[#This Row],[Primer Apellido Participante]]</f>
        <v>0</v>
      </c>
      <c r="E284" s="252">
        <f>Tabla4[[#This Row],[Segundo Apellido Participante]]</f>
        <v>0</v>
      </c>
      <c r="F284" s="215">
        <f>Tabla4[[#This Row],[Fecha de Nacimiento Participante]]</f>
        <v>0</v>
      </c>
      <c r="G284" s="257">
        <f>Tabla4[[#This Row],[Sexo Participante]]</f>
        <v>0</v>
      </c>
      <c r="H284" s="258">
        <f>Tabla4[[#This Row],[Cód. Provincia Participante]]</f>
        <v>0</v>
      </c>
      <c r="I284" s="258">
        <f>Tabla4[[#This Row],[Cód. Localidad Participante]]</f>
        <v>0</v>
      </c>
      <c r="J284" s="259">
        <f>Tabla4[[#This Row],[Código Postal Participante]]</f>
        <v>0</v>
      </c>
      <c r="K284" s="260">
        <f>Tabla4[[#This Row],[Dirección Participante]]</f>
        <v>0</v>
      </c>
      <c r="L284" s="261">
        <f>Tabla4[[#This Row],[Teléfono Fijo Participante]]</f>
        <v>0</v>
      </c>
      <c r="M284" s="261">
        <f>Tabla4[[#This Row],[Teléfono Móvil Participante]]</f>
        <v>0</v>
      </c>
      <c r="N284" s="263">
        <f>Tabla4[[#This Row],[E-mail Participante]]</f>
        <v>0</v>
      </c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42"/>
    </row>
    <row r="285" spans="1:34" x14ac:dyDescent="0.55000000000000004">
      <c r="A285" s="222">
        <v>283</v>
      </c>
      <c r="B285" s="224">
        <f>Tabla4[[#This Row],[DNI/NIE Participante / Menor de edad]]</f>
        <v>0</v>
      </c>
      <c r="C285" s="254">
        <f>Tabla4[[#This Row],[Nombre Participante]]</f>
        <v>0</v>
      </c>
      <c r="D285" s="254">
        <f>Tabla4[[#This Row],[Primer Apellido Participante]]</f>
        <v>0</v>
      </c>
      <c r="E285" s="254">
        <f>Tabla4[[#This Row],[Segundo Apellido Participante]]</f>
        <v>0</v>
      </c>
      <c r="F285" s="225">
        <f>Tabla4[[#This Row],[Fecha de Nacimiento Participante]]</f>
        <v>0</v>
      </c>
      <c r="G285" s="264">
        <f>Tabla4[[#This Row],[Sexo Participante]]</f>
        <v>0</v>
      </c>
      <c r="H285" s="264">
        <f>Tabla4[[#This Row],[Cód. Provincia Participante]]</f>
        <v>0</v>
      </c>
      <c r="I285" s="264">
        <f>Tabla4[[#This Row],[Cód. Localidad Participante]]</f>
        <v>0</v>
      </c>
      <c r="J285" s="264">
        <f>Tabla4[[#This Row],[Código Postal Participante]]</f>
        <v>0</v>
      </c>
      <c r="K285" s="265">
        <f>Tabla4[[#This Row],[Dirección Participante]]</f>
        <v>0</v>
      </c>
      <c r="L285" s="264">
        <f>Tabla4[[#This Row],[Teléfono Fijo Participante]]</f>
        <v>0</v>
      </c>
      <c r="M285" s="264">
        <f>Tabla4[[#This Row],[Teléfono Móvil Participante]]</f>
        <v>0</v>
      </c>
      <c r="N285" s="266">
        <f>Tabla4[[#This Row],[E-mail Participante]]</f>
        <v>0</v>
      </c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42"/>
    </row>
    <row r="286" spans="1:34" x14ac:dyDescent="0.55000000000000004">
      <c r="A286" s="222">
        <v>284</v>
      </c>
      <c r="B286" s="213">
        <f>Tabla4[[#This Row],[DNI/NIE Participante / Menor de edad]]</f>
        <v>0</v>
      </c>
      <c r="C286" s="252">
        <f>Tabla4[[#This Row],[Nombre Participante]]</f>
        <v>0</v>
      </c>
      <c r="D286" s="252">
        <f>Tabla4[[#This Row],[Primer Apellido Participante]]</f>
        <v>0</v>
      </c>
      <c r="E286" s="252">
        <f>Tabla4[[#This Row],[Segundo Apellido Participante]]</f>
        <v>0</v>
      </c>
      <c r="F286" s="215">
        <f>Tabla4[[#This Row],[Fecha de Nacimiento Participante]]</f>
        <v>0</v>
      </c>
      <c r="G286" s="257">
        <f>Tabla4[[#This Row],[Sexo Participante]]</f>
        <v>0</v>
      </c>
      <c r="H286" s="258">
        <f>Tabla4[[#This Row],[Cód. Provincia Participante]]</f>
        <v>0</v>
      </c>
      <c r="I286" s="258">
        <f>Tabla4[[#This Row],[Cód. Localidad Participante]]</f>
        <v>0</v>
      </c>
      <c r="J286" s="259">
        <f>Tabla4[[#This Row],[Código Postal Participante]]</f>
        <v>0</v>
      </c>
      <c r="K286" s="260">
        <f>Tabla4[[#This Row],[Dirección Participante]]</f>
        <v>0</v>
      </c>
      <c r="L286" s="261">
        <f>Tabla4[[#This Row],[Teléfono Fijo Participante]]</f>
        <v>0</v>
      </c>
      <c r="M286" s="261">
        <f>Tabla4[[#This Row],[Teléfono Móvil Participante]]</f>
        <v>0</v>
      </c>
      <c r="N286" s="263">
        <f>Tabla4[[#This Row],[E-mail Participante]]</f>
        <v>0</v>
      </c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42"/>
    </row>
    <row r="287" spans="1:34" x14ac:dyDescent="0.55000000000000004">
      <c r="A287" s="222">
        <v>285</v>
      </c>
      <c r="B287" s="224">
        <f>Tabla4[[#This Row],[DNI/NIE Participante / Menor de edad]]</f>
        <v>0</v>
      </c>
      <c r="C287" s="254">
        <f>Tabla4[[#This Row],[Nombre Participante]]</f>
        <v>0</v>
      </c>
      <c r="D287" s="254">
        <f>Tabla4[[#This Row],[Primer Apellido Participante]]</f>
        <v>0</v>
      </c>
      <c r="E287" s="254">
        <f>Tabla4[[#This Row],[Segundo Apellido Participante]]</f>
        <v>0</v>
      </c>
      <c r="F287" s="225">
        <f>Tabla4[[#This Row],[Fecha de Nacimiento Participante]]</f>
        <v>0</v>
      </c>
      <c r="G287" s="264">
        <f>Tabla4[[#This Row],[Sexo Participante]]</f>
        <v>0</v>
      </c>
      <c r="H287" s="264">
        <f>Tabla4[[#This Row],[Cód. Provincia Participante]]</f>
        <v>0</v>
      </c>
      <c r="I287" s="264">
        <f>Tabla4[[#This Row],[Cód. Localidad Participante]]</f>
        <v>0</v>
      </c>
      <c r="J287" s="264">
        <f>Tabla4[[#This Row],[Código Postal Participante]]</f>
        <v>0</v>
      </c>
      <c r="K287" s="265">
        <f>Tabla4[[#This Row],[Dirección Participante]]</f>
        <v>0</v>
      </c>
      <c r="L287" s="264">
        <f>Tabla4[[#This Row],[Teléfono Fijo Participante]]</f>
        <v>0</v>
      </c>
      <c r="M287" s="264">
        <f>Tabla4[[#This Row],[Teléfono Móvil Participante]]</f>
        <v>0</v>
      </c>
      <c r="N287" s="266">
        <f>Tabla4[[#This Row],[E-mail Participante]]</f>
        <v>0</v>
      </c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42"/>
    </row>
    <row r="288" spans="1:34" x14ac:dyDescent="0.55000000000000004">
      <c r="A288" s="222">
        <v>286</v>
      </c>
      <c r="B288" s="213">
        <f>Tabla4[[#This Row],[DNI/NIE Participante / Menor de edad]]</f>
        <v>0</v>
      </c>
      <c r="C288" s="252">
        <f>Tabla4[[#This Row],[Nombre Participante]]</f>
        <v>0</v>
      </c>
      <c r="D288" s="252">
        <f>Tabla4[[#This Row],[Primer Apellido Participante]]</f>
        <v>0</v>
      </c>
      <c r="E288" s="252">
        <f>Tabla4[[#This Row],[Segundo Apellido Participante]]</f>
        <v>0</v>
      </c>
      <c r="F288" s="215">
        <f>Tabla4[[#This Row],[Fecha de Nacimiento Participante]]</f>
        <v>0</v>
      </c>
      <c r="G288" s="257">
        <f>Tabla4[[#This Row],[Sexo Participante]]</f>
        <v>0</v>
      </c>
      <c r="H288" s="258">
        <f>Tabla4[[#This Row],[Cód. Provincia Participante]]</f>
        <v>0</v>
      </c>
      <c r="I288" s="258">
        <f>Tabla4[[#This Row],[Cód. Localidad Participante]]</f>
        <v>0</v>
      </c>
      <c r="J288" s="259">
        <f>Tabla4[[#This Row],[Código Postal Participante]]</f>
        <v>0</v>
      </c>
      <c r="K288" s="260">
        <f>Tabla4[[#This Row],[Dirección Participante]]</f>
        <v>0</v>
      </c>
      <c r="L288" s="261">
        <f>Tabla4[[#This Row],[Teléfono Fijo Participante]]</f>
        <v>0</v>
      </c>
      <c r="M288" s="261">
        <f>Tabla4[[#This Row],[Teléfono Móvil Participante]]</f>
        <v>0</v>
      </c>
      <c r="N288" s="263">
        <f>Tabla4[[#This Row],[E-mail Participante]]</f>
        <v>0</v>
      </c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42"/>
    </row>
    <row r="289" spans="1:34" x14ac:dyDescent="0.55000000000000004">
      <c r="A289" s="222">
        <v>287</v>
      </c>
      <c r="B289" s="224">
        <f>Tabla4[[#This Row],[DNI/NIE Participante / Menor de edad]]</f>
        <v>0</v>
      </c>
      <c r="C289" s="254">
        <f>Tabla4[[#This Row],[Nombre Participante]]</f>
        <v>0</v>
      </c>
      <c r="D289" s="254">
        <f>Tabla4[[#This Row],[Primer Apellido Participante]]</f>
        <v>0</v>
      </c>
      <c r="E289" s="254">
        <f>Tabla4[[#This Row],[Segundo Apellido Participante]]</f>
        <v>0</v>
      </c>
      <c r="F289" s="225">
        <f>Tabla4[[#This Row],[Fecha de Nacimiento Participante]]</f>
        <v>0</v>
      </c>
      <c r="G289" s="264">
        <f>Tabla4[[#This Row],[Sexo Participante]]</f>
        <v>0</v>
      </c>
      <c r="H289" s="264">
        <f>Tabla4[[#This Row],[Cód. Provincia Participante]]</f>
        <v>0</v>
      </c>
      <c r="I289" s="264">
        <f>Tabla4[[#This Row],[Cód. Localidad Participante]]</f>
        <v>0</v>
      </c>
      <c r="J289" s="264">
        <f>Tabla4[[#This Row],[Código Postal Participante]]</f>
        <v>0</v>
      </c>
      <c r="K289" s="265">
        <f>Tabla4[[#This Row],[Dirección Participante]]</f>
        <v>0</v>
      </c>
      <c r="L289" s="264">
        <f>Tabla4[[#This Row],[Teléfono Fijo Participante]]</f>
        <v>0</v>
      </c>
      <c r="M289" s="264">
        <f>Tabla4[[#This Row],[Teléfono Móvil Participante]]</f>
        <v>0</v>
      </c>
      <c r="N289" s="266">
        <f>Tabla4[[#This Row],[E-mail Participante]]</f>
        <v>0</v>
      </c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42"/>
    </row>
    <row r="290" spans="1:34" x14ac:dyDescent="0.55000000000000004">
      <c r="A290" s="222">
        <v>288</v>
      </c>
      <c r="B290" s="213">
        <f>Tabla4[[#This Row],[DNI/NIE Participante / Menor de edad]]</f>
        <v>0</v>
      </c>
      <c r="C290" s="252">
        <f>Tabla4[[#This Row],[Nombre Participante]]</f>
        <v>0</v>
      </c>
      <c r="D290" s="252">
        <f>Tabla4[[#This Row],[Primer Apellido Participante]]</f>
        <v>0</v>
      </c>
      <c r="E290" s="252">
        <f>Tabla4[[#This Row],[Segundo Apellido Participante]]</f>
        <v>0</v>
      </c>
      <c r="F290" s="215">
        <f>Tabla4[[#This Row],[Fecha de Nacimiento Participante]]</f>
        <v>0</v>
      </c>
      <c r="G290" s="257">
        <f>Tabla4[[#This Row],[Sexo Participante]]</f>
        <v>0</v>
      </c>
      <c r="H290" s="258">
        <f>Tabla4[[#This Row],[Cód. Provincia Participante]]</f>
        <v>0</v>
      </c>
      <c r="I290" s="258">
        <f>Tabla4[[#This Row],[Cód. Localidad Participante]]</f>
        <v>0</v>
      </c>
      <c r="J290" s="259">
        <f>Tabla4[[#This Row],[Código Postal Participante]]</f>
        <v>0</v>
      </c>
      <c r="K290" s="260">
        <f>Tabla4[[#This Row],[Dirección Participante]]</f>
        <v>0</v>
      </c>
      <c r="L290" s="261">
        <f>Tabla4[[#This Row],[Teléfono Fijo Participante]]</f>
        <v>0</v>
      </c>
      <c r="M290" s="261">
        <f>Tabla4[[#This Row],[Teléfono Móvil Participante]]</f>
        <v>0</v>
      </c>
      <c r="N290" s="263">
        <f>Tabla4[[#This Row],[E-mail Participante]]</f>
        <v>0</v>
      </c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42"/>
    </row>
    <row r="291" spans="1:34" x14ac:dyDescent="0.55000000000000004">
      <c r="A291" s="222">
        <v>289</v>
      </c>
      <c r="B291" s="224">
        <f>Tabla4[[#This Row],[DNI/NIE Participante / Menor de edad]]</f>
        <v>0</v>
      </c>
      <c r="C291" s="254">
        <f>Tabla4[[#This Row],[Nombre Participante]]</f>
        <v>0</v>
      </c>
      <c r="D291" s="254">
        <f>Tabla4[[#This Row],[Primer Apellido Participante]]</f>
        <v>0</v>
      </c>
      <c r="E291" s="254">
        <f>Tabla4[[#This Row],[Segundo Apellido Participante]]</f>
        <v>0</v>
      </c>
      <c r="F291" s="225">
        <f>Tabla4[[#This Row],[Fecha de Nacimiento Participante]]</f>
        <v>0</v>
      </c>
      <c r="G291" s="264">
        <f>Tabla4[[#This Row],[Sexo Participante]]</f>
        <v>0</v>
      </c>
      <c r="H291" s="264">
        <f>Tabla4[[#This Row],[Cód. Provincia Participante]]</f>
        <v>0</v>
      </c>
      <c r="I291" s="264">
        <f>Tabla4[[#This Row],[Cód. Localidad Participante]]</f>
        <v>0</v>
      </c>
      <c r="J291" s="264">
        <f>Tabla4[[#This Row],[Código Postal Participante]]</f>
        <v>0</v>
      </c>
      <c r="K291" s="265">
        <f>Tabla4[[#This Row],[Dirección Participante]]</f>
        <v>0</v>
      </c>
      <c r="L291" s="264">
        <f>Tabla4[[#This Row],[Teléfono Fijo Participante]]</f>
        <v>0</v>
      </c>
      <c r="M291" s="264">
        <f>Tabla4[[#This Row],[Teléfono Móvil Participante]]</f>
        <v>0</v>
      </c>
      <c r="N291" s="266">
        <f>Tabla4[[#This Row],[E-mail Participante]]</f>
        <v>0</v>
      </c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42"/>
    </row>
    <row r="292" spans="1:34" x14ac:dyDescent="0.55000000000000004">
      <c r="A292" s="222">
        <v>290</v>
      </c>
      <c r="B292" s="213">
        <f>Tabla4[[#This Row],[DNI/NIE Participante / Menor de edad]]</f>
        <v>0</v>
      </c>
      <c r="C292" s="252">
        <f>Tabla4[[#This Row],[Nombre Participante]]</f>
        <v>0</v>
      </c>
      <c r="D292" s="252">
        <f>Tabla4[[#This Row],[Primer Apellido Participante]]</f>
        <v>0</v>
      </c>
      <c r="E292" s="252">
        <f>Tabla4[[#This Row],[Segundo Apellido Participante]]</f>
        <v>0</v>
      </c>
      <c r="F292" s="215">
        <f>Tabla4[[#This Row],[Fecha de Nacimiento Participante]]</f>
        <v>0</v>
      </c>
      <c r="G292" s="257">
        <f>Tabla4[[#This Row],[Sexo Participante]]</f>
        <v>0</v>
      </c>
      <c r="H292" s="258">
        <f>Tabla4[[#This Row],[Cód. Provincia Participante]]</f>
        <v>0</v>
      </c>
      <c r="I292" s="258">
        <f>Tabla4[[#This Row],[Cód. Localidad Participante]]</f>
        <v>0</v>
      </c>
      <c r="J292" s="259">
        <f>Tabla4[[#This Row],[Código Postal Participante]]</f>
        <v>0</v>
      </c>
      <c r="K292" s="260">
        <f>Tabla4[[#This Row],[Dirección Participante]]</f>
        <v>0</v>
      </c>
      <c r="L292" s="261">
        <f>Tabla4[[#This Row],[Teléfono Fijo Participante]]</f>
        <v>0</v>
      </c>
      <c r="M292" s="261">
        <f>Tabla4[[#This Row],[Teléfono Móvil Participante]]</f>
        <v>0</v>
      </c>
      <c r="N292" s="263">
        <f>Tabla4[[#This Row],[E-mail Participante]]</f>
        <v>0</v>
      </c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42"/>
    </row>
    <row r="293" spans="1:34" x14ac:dyDescent="0.55000000000000004">
      <c r="A293" s="222">
        <v>291</v>
      </c>
      <c r="B293" s="224">
        <f>Tabla4[[#This Row],[DNI/NIE Participante / Menor de edad]]</f>
        <v>0</v>
      </c>
      <c r="C293" s="254">
        <f>Tabla4[[#This Row],[Nombre Participante]]</f>
        <v>0</v>
      </c>
      <c r="D293" s="254">
        <f>Tabla4[[#This Row],[Primer Apellido Participante]]</f>
        <v>0</v>
      </c>
      <c r="E293" s="254">
        <f>Tabla4[[#This Row],[Segundo Apellido Participante]]</f>
        <v>0</v>
      </c>
      <c r="F293" s="225">
        <f>Tabla4[[#This Row],[Fecha de Nacimiento Participante]]</f>
        <v>0</v>
      </c>
      <c r="G293" s="264">
        <f>Tabla4[[#This Row],[Sexo Participante]]</f>
        <v>0</v>
      </c>
      <c r="H293" s="264">
        <f>Tabla4[[#This Row],[Cód. Provincia Participante]]</f>
        <v>0</v>
      </c>
      <c r="I293" s="264">
        <f>Tabla4[[#This Row],[Cód. Localidad Participante]]</f>
        <v>0</v>
      </c>
      <c r="J293" s="264">
        <f>Tabla4[[#This Row],[Código Postal Participante]]</f>
        <v>0</v>
      </c>
      <c r="K293" s="265">
        <f>Tabla4[[#This Row],[Dirección Participante]]</f>
        <v>0</v>
      </c>
      <c r="L293" s="264">
        <f>Tabla4[[#This Row],[Teléfono Fijo Participante]]</f>
        <v>0</v>
      </c>
      <c r="M293" s="264">
        <f>Tabla4[[#This Row],[Teléfono Móvil Participante]]</f>
        <v>0</v>
      </c>
      <c r="N293" s="266">
        <f>Tabla4[[#This Row],[E-mail Participante]]</f>
        <v>0</v>
      </c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42"/>
    </row>
    <row r="294" spans="1:34" x14ac:dyDescent="0.55000000000000004">
      <c r="A294" s="222">
        <v>292</v>
      </c>
      <c r="B294" s="213">
        <f>Tabla4[[#This Row],[DNI/NIE Participante / Menor de edad]]</f>
        <v>0</v>
      </c>
      <c r="C294" s="252">
        <f>Tabla4[[#This Row],[Nombre Participante]]</f>
        <v>0</v>
      </c>
      <c r="D294" s="252">
        <f>Tabla4[[#This Row],[Primer Apellido Participante]]</f>
        <v>0</v>
      </c>
      <c r="E294" s="252">
        <f>Tabla4[[#This Row],[Segundo Apellido Participante]]</f>
        <v>0</v>
      </c>
      <c r="F294" s="215">
        <f>Tabla4[[#This Row],[Fecha de Nacimiento Participante]]</f>
        <v>0</v>
      </c>
      <c r="G294" s="257">
        <f>Tabla4[[#This Row],[Sexo Participante]]</f>
        <v>0</v>
      </c>
      <c r="H294" s="258">
        <f>Tabla4[[#This Row],[Cód. Provincia Participante]]</f>
        <v>0</v>
      </c>
      <c r="I294" s="258">
        <f>Tabla4[[#This Row],[Cód. Localidad Participante]]</f>
        <v>0</v>
      </c>
      <c r="J294" s="259">
        <f>Tabla4[[#This Row],[Código Postal Participante]]</f>
        <v>0</v>
      </c>
      <c r="K294" s="260">
        <f>Tabla4[[#This Row],[Dirección Participante]]</f>
        <v>0</v>
      </c>
      <c r="L294" s="261">
        <f>Tabla4[[#This Row],[Teléfono Fijo Participante]]</f>
        <v>0</v>
      </c>
      <c r="M294" s="261">
        <f>Tabla4[[#This Row],[Teléfono Móvil Participante]]</f>
        <v>0</v>
      </c>
      <c r="N294" s="263">
        <f>Tabla4[[#This Row],[E-mail Participante]]</f>
        <v>0</v>
      </c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42"/>
    </row>
    <row r="295" spans="1:34" x14ac:dyDescent="0.55000000000000004">
      <c r="A295" s="222">
        <v>293</v>
      </c>
      <c r="B295" s="224">
        <f>Tabla4[[#This Row],[DNI/NIE Participante / Menor de edad]]</f>
        <v>0</v>
      </c>
      <c r="C295" s="254">
        <f>Tabla4[[#This Row],[Nombre Participante]]</f>
        <v>0</v>
      </c>
      <c r="D295" s="254">
        <f>Tabla4[[#This Row],[Primer Apellido Participante]]</f>
        <v>0</v>
      </c>
      <c r="E295" s="254">
        <f>Tabla4[[#This Row],[Segundo Apellido Participante]]</f>
        <v>0</v>
      </c>
      <c r="F295" s="225">
        <f>Tabla4[[#This Row],[Fecha de Nacimiento Participante]]</f>
        <v>0</v>
      </c>
      <c r="G295" s="264">
        <f>Tabla4[[#This Row],[Sexo Participante]]</f>
        <v>0</v>
      </c>
      <c r="H295" s="264">
        <f>Tabla4[[#This Row],[Cód. Provincia Participante]]</f>
        <v>0</v>
      </c>
      <c r="I295" s="264">
        <f>Tabla4[[#This Row],[Cód. Localidad Participante]]</f>
        <v>0</v>
      </c>
      <c r="J295" s="264">
        <f>Tabla4[[#This Row],[Código Postal Participante]]</f>
        <v>0</v>
      </c>
      <c r="K295" s="265">
        <f>Tabla4[[#This Row],[Dirección Participante]]</f>
        <v>0</v>
      </c>
      <c r="L295" s="264">
        <f>Tabla4[[#This Row],[Teléfono Fijo Participante]]</f>
        <v>0</v>
      </c>
      <c r="M295" s="264">
        <f>Tabla4[[#This Row],[Teléfono Móvil Participante]]</f>
        <v>0</v>
      </c>
      <c r="N295" s="266">
        <f>Tabla4[[#This Row],[E-mail Participante]]</f>
        <v>0</v>
      </c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42"/>
    </row>
    <row r="296" spans="1:34" x14ac:dyDescent="0.55000000000000004">
      <c r="A296" s="222">
        <v>294</v>
      </c>
      <c r="B296" s="213">
        <f>Tabla4[[#This Row],[DNI/NIE Participante / Menor de edad]]</f>
        <v>0</v>
      </c>
      <c r="C296" s="252">
        <f>Tabla4[[#This Row],[Nombre Participante]]</f>
        <v>0</v>
      </c>
      <c r="D296" s="252">
        <f>Tabla4[[#This Row],[Primer Apellido Participante]]</f>
        <v>0</v>
      </c>
      <c r="E296" s="252">
        <f>Tabla4[[#This Row],[Segundo Apellido Participante]]</f>
        <v>0</v>
      </c>
      <c r="F296" s="215">
        <f>Tabla4[[#This Row],[Fecha de Nacimiento Participante]]</f>
        <v>0</v>
      </c>
      <c r="G296" s="257">
        <f>Tabla4[[#This Row],[Sexo Participante]]</f>
        <v>0</v>
      </c>
      <c r="H296" s="258">
        <f>Tabla4[[#This Row],[Cód. Provincia Participante]]</f>
        <v>0</v>
      </c>
      <c r="I296" s="258">
        <f>Tabla4[[#This Row],[Cód. Localidad Participante]]</f>
        <v>0</v>
      </c>
      <c r="J296" s="259">
        <f>Tabla4[[#This Row],[Código Postal Participante]]</f>
        <v>0</v>
      </c>
      <c r="K296" s="260">
        <f>Tabla4[[#This Row],[Dirección Participante]]</f>
        <v>0</v>
      </c>
      <c r="L296" s="261">
        <f>Tabla4[[#This Row],[Teléfono Fijo Participante]]</f>
        <v>0</v>
      </c>
      <c r="M296" s="261">
        <f>Tabla4[[#This Row],[Teléfono Móvil Participante]]</f>
        <v>0</v>
      </c>
      <c r="N296" s="263">
        <f>Tabla4[[#This Row],[E-mail Participante]]</f>
        <v>0</v>
      </c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42"/>
    </row>
    <row r="297" spans="1:34" x14ac:dyDescent="0.55000000000000004">
      <c r="A297" s="222">
        <v>295</v>
      </c>
      <c r="B297" s="224">
        <f>Tabla4[[#This Row],[DNI/NIE Participante / Menor de edad]]</f>
        <v>0</v>
      </c>
      <c r="C297" s="254">
        <f>Tabla4[[#This Row],[Nombre Participante]]</f>
        <v>0</v>
      </c>
      <c r="D297" s="254">
        <f>Tabla4[[#This Row],[Primer Apellido Participante]]</f>
        <v>0</v>
      </c>
      <c r="E297" s="254">
        <f>Tabla4[[#This Row],[Segundo Apellido Participante]]</f>
        <v>0</v>
      </c>
      <c r="F297" s="225">
        <f>Tabla4[[#This Row],[Fecha de Nacimiento Participante]]</f>
        <v>0</v>
      </c>
      <c r="G297" s="264">
        <f>Tabla4[[#This Row],[Sexo Participante]]</f>
        <v>0</v>
      </c>
      <c r="H297" s="264">
        <f>Tabla4[[#This Row],[Cód. Provincia Participante]]</f>
        <v>0</v>
      </c>
      <c r="I297" s="264">
        <f>Tabla4[[#This Row],[Cód. Localidad Participante]]</f>
        <v>0</v>
      </c>
      <c r="J297" s="264">
        <f>Tabla4[[#This Row],[Código Postal Participante]]</f>
        <v>0</v>
      </c>
      <c r="K297" s="265">
        <f>Tabla4[[#This Row],[Dirección Participante]]</f>
        <v>0</v>
      </c>
      <c r="L297" s="264">
        <f>Tabla4[[#This Row],[Teléfono Fijo Participante]]</f>
        <v>0</v>
      </c>
      <c r="M297" s="264">
        <f>Tabla4[[#This Row],[Teléfono Móvil Participante]]</f>
        <v>0</v>
      </c>
      <c r="N297" s="266">
        <f>Tabla4[[#This Row],[E-mail Participante]]</f>
        <v>0</v>
      </c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42"/>
    </row>
    <row r="298" spans="1:34" x14ac:dyDescent="0.55000000000000004">
      <c r="A298" s="222">
        <v>296</v>
      </c>
      <c r="B298" s="213">
        <f>Tabla4[[#This Row],[DNI/NIE Participante / Menor de edad]]</f>
        <v>0</v>
      </c>
      <c r="C298" s="252">
        <f>Tabla4[[#This Row],[Nombre Participante]]</f>
        <v>0</v>
      </c>
      <c r="D298" s="252">
        <f>Tabla4[[#This Row],[Primer Apellido Participante]]</f>
        <v>0</v>
      </c>
      <c r="E298" s="252">
        <f>Tabla4[[#This Row],[Segundo Apellido Participante]]</f>
        <v>0</v>
      </c>
      <c r="F298" s="215">
        <f>Tabla4[[#This Row],[Fecha de Nacimiento Participante]]</f>
        <v>0</v>
      </c>
      <c r="G298" s="257">
        <f>Tabla4[[#This Row],[Sexo Participante]]</f>
        <v>0</v>
      </c>
      <c r="H298" s="258">
        <f>Tabla4[[#This Row],[Cód. Provincia Participante]]</f>
        <v>0</v>
      </c>
      <c r="I298" s="258">
        <f>Tabla4[[#This Row],[Cód. Localidad Participante]]</f>
        <v>0</v>
      </c>
      <c r="J298" s="259">
        <f>Tabla4[[#This Row],[Código Postal Participante]]</f>
        <v>0</v>
      </c>
      <c r="K298" s="260">
        <f>Tabla4[[#This Row],[Dirección Participante]]</f>
        <v>0</v>
      </c>
      <c r="L298" s="261">
        <f>Tabla4[[#This Row],[Teléfono Fijo Participante]]</f>
        <v>0</v>
      </c>
      <c r="M298" s="261">
        <f>Tabla4[[#This Row],[Teléfono Móvil Participante]]</f>
        <v>0</v>
      </c>
      <c r="N298" s="263">
        <f>Tabla4[[#This Row],[E-mail Participante]]</f>
        <v>0</v>
      </c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42"/>
    </row>
    <row r="299" spans="1:34" x14ac:dyDescent="0.55000000000000004">
      <c r="A299" s="222">
        <v>297</v>
      </c>
      <c r="B299" s="224">
        <f>Tabla4[[#This Row],[DNI/NIE Participante / Menor de edad]]</f>
        <v>0</v>
      </c>
      <c r="C299" s="254">
        <f>Tabla4[[#This Row],[Nombre Participante]]</f>
        <v>0</v>
      </c>
      <c r="D299" s="254">
        <f>Tabla4[[#This Row],[Primer Apellido Participante]]</f>
        <v>0</v>
      </c>
      <c r="E299" s="254">
        <f>Tabla4[[#This Row],[Segundo Apellido Participante]]</f>
        <v>0</v>
      </c>
      <c r="F299" s="225">
        <f>Tabla4[[#This Row],[Fecha de Nacimiento Participante]]</f>
        <v>0</v>
      </c>
      <c r="G299" s="264">
        <f>Tabla4[[#This Row],[Sexo Participante]]</f>
        <v>0</v>
      </c>
      <c r="H299" s="264">
        <f>Tabla4[[#This Row],[Cód. Provincia Participante]]</f>
        <v>0</v>
      </c>
      <c r="I299" s="264">
        <f>Tabla4[[#This Row],[Cód. Localidad Participante]]</f>
        <v>0</v>
      </c>
      <c r="J299" s="264">
        <f>Tabla4[[#This Row],[Código Postal Participante]]</f>
        <v>0</v>
      </c>
      <c r="K299" s="265">
        <f>Tabla4[[#This Row],[Dirección Participante]]</f>
        <v>0</v>
      </c>
      <c r="L299" s="264">
        <f>Tabla4[[#This Row],[Teléfono Fijo Participante]]</f>
        <v>0</v>
      </c>
      <c r="M299" s="264">
        <f>Tabla4[[#This Row],[Teléfono Móvil Participante]]</f>
        <v>0</v>
      </c>
      <c r="N299" s="266">
        <f>Tabla4[[#This Row],[E-mail Participante]]</f>
        <v>0</v>
      </c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42"/>
    </row>
    <row r="300" spans="1:34" x14ac:dyDescent="0.55000000000000004">
      <c r="A300" s="222">
        <v>298</v>
      </c>
      <c r="B300" s="213">
        <f>Tabla4[[#This Row],[DNI/NIE Participante / Menor de edad]]</f>
        <v>0</v>
      </c>
      <c r="C300" s="252">
        <f>Tabla4[[#This Row],[Nombre Participante]]</f>
        <v>0</v>
      </c>
      <c r="D300" s="252">
        <f>Tabla4[[#This Row],[Primer Apellido Participante]]</f>
        <v>0</v>
      </c>
      <c r="E300" s="252">
        <f>Tabla4[[#This Row],[Segundo Apellido Participante]]</f>
        <v>0</v>
      </c>
      <c r="F300" s="215">
        <f>Tabla4[[#This Row],[Fecha de Nacimiento Participante]]</f>
        <v>0</v>
      </c>
      <c r="G300" s="257">
        <f>Tabla4[[#This Row],[Sexo Participante]]</f>
        <v>0</v>
      </c>
      <c r="H300" s="258">
        <f>Tabla4[[#This Row],[Cód. Provincia Participante]]</f>
        <v>0</v>
      </c>
      <c r="I300" s="258">
        <f>Tabla4[[#This Row],[Cód. Localidad Participante]]</f>
        <v>0</v>
      </c>
      <c r="J300" s="259">
        <f>Tabla4[[#This Row],[Código Postal Participante]]</f>
        <v>0</v>
      </c>
      <c r="K300" s="260">
        <f>Tabla4[[#This Row],[Dirección Participante]]</f>
        <v>0</v>
      </c>
      <c r="L300" s="261">
        <f>Tabla4[[#This Row],[Teléfono Fijo Participante]]</f>
        <v>0</v>
      </c>
      <c r="M300" s="261">
        <f>Tabla4[[#This Row],[Teléfono Móvil Participante]]</f>
        <v>0</v>
      </c>
      <c r="N300" s="263">
        <f>Tabla4[[#This Row],[E-mail Participante]]</f>
        <v>0</v>
      </c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42"/>
    </row>
    <row r="301" spans="1:34" x14ac:dyDescent="0.55000000000000004">
      <c r="A301" s="222">
        <v>299</v>
      </c>
      <c r="B301" s="224">
        <f>Tabla4[[#This Row],[DNI/NIE Participante / Menor de edad]]</f>
        <v>0</v>
      </c>
      <c r="C301" s="254">
        <f>Tabla4[[#This Row],[Nombre Participante]]</f>
        <v>0</v>
      </c>
      <c r="D301" s="254">
        <f>Tabla4[[#This Row],[Primer Apellido Participante]]</f>
        <v>0</v>
      </c>
      <c r="E301" s="254">
        <f>Tabla4[[#This Row],[Segundo Apellido Participante]]</f>
        <v>0</v>
      </c>
      <c r="F301" s="225">
        <f>Tabla4[[#This Row],[Fecha de Nacimiento Participante]]</f>
        <v>0</v>
      </c>
      <c r="G301" s="264">
        <f>Tabla4[[#This Row],[Sexo Participante]]</f>
        <v>0</v>
      </c>
      <c r="H301" s="264">
        <f>Tabla4[[#This Row],[Cód. Provincia Participante]]</f>
        <v>0</v>
      </c>
      <c r="I301" s="264">
        <f>Tabla4[[#This Row],[Cód. Localidad Participante]]</f>
        <v>0</v>
      </c>
      <c r="J301" s="264">
        <f>Tabla4[[#This Row],[Código Postal Participante]]</f>
        <v>0</v>
      </c>
      <c r="K301" s="265">
        <f>Tabla4[[#This Row],[Dirección Participante]]</f>
        <v>0</v>
      </c>
      <c r="L301" s="264">
        <f>Tabla4[[#This Row],[Teléfono Fijo Participante]]</f>
        <v>0</v>
      </c>
      <c r="M301" s="264">
        <f>Tabla4[[#This Row],[Teléfono Móvil Participante]]</f>
        <v>0</v>
      </c>
      <c r="N301" s="266">
        <f>Tabla4[[#This Row],[E-mail Participante]]</f>
        <v>0</v>
      </c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42"/>
    </row>
    <row r="302" spans="1:34" x14ac:dyDescent="0.55000000000000004">
      <c r="A302" s="222">
        <v>300</v>
      </c>
      <c r="B302" s="213">
        <f>Tabla4[[#This Row],[DNI/NIE Participante / Menor de edad]]</f>
        <v>0</v>
      </c>
      <c r="C302" s="252">
        <f>Tabla4[[#This Row],[Nombre Participante]]</f>
        <v>0</v>
      </c>
      <c r="D302" s="252">
        <f>Tabla4[[#This Row],[Primer Apellido Participante]]</f>
        <v>0</v>
      </c>
      <c r="E302" s="252">
        <f>Tabla4[[#This Row],[Segundo Apellido Participante]]</f>
        <v>0</v>
      </c>
      <c r="F302" s="215">
        <f>Tabla4[[#This Row],[Fecha de Nacimiento Participante]]</f>
        <v>0</v>
      </c>
      <c r="G302" s="257">
        <f>Tabla4[[#This Row],[Sexo Participante]]</f>
        <v>0</v>
      </c>
      <c r="H302" s="258">
        <f>Tabla4[[#This Row],[Cód. Provincia Participante]]</f>
        <v>0</v>
      </c>
      <c r="I302" s="258">
        <f>Tabla4[[#This Row],[Cód. Localidad Participante]]</f>
        <v>0</v>
      </c>
      <c r="J302" s="259">
        <f>Tabla4[[#This Row],[Código Postal Participante]]</f>
        <v>0</v>
      </c>
      <c r="K302" s="260">
        <f>Tabla4[[#This Row],[Dirección Participante]]</f>
        <v>0</v>
      </c>
      <c r="L302" s="261">
        <f>Tabla4[[#This Row],[Teléfono Fijo Participante]]</f>
        <v>0</v>
      </c>
      <c r="M302" s="261">
        <f>Tabla4[[#This Row],[Teléfono Móvil Participante]]</f>
        <v>0</v>
      </c>
      <c r="N302" s="263">
        <f>Tabla4[[#This Row],[E-mail Participante]]</f>
        <v>0</v>
      </c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42"/>
    </row>
    <row r="303" spans="1:34" x14ac:dyDescent="0.55000000000000004">
      <c r="A303" s="222">
        <v>301</v>
      </c>
      <c r="B303" s="224">
        <f>Tabla4[[#This Row],[DNI/NIE Participante / Menor de edad]]</f>
        <v>0</v>
      </c>
      <c r="C303" s="254">
        <f>Tabla4[[#This Row],[Nombre Participante]]</f>
        <v>0</v>
      </c>
      <c r="D303" s="254">
        <f>Tabla4[[#This Row],[Primer Apellido Participante]]</f>
        <v>0</v>
      </c>
      <c r="E303" s="254">
        <f>Tabla4[[#This Row],[Segundo Apellido Participante]]</f>
        <v>0</v>
      </c>
      <c r="F303" s="225">
        <f>Tabla4[[#This Row],[Fecha de Nacimiento Participante]]</f>
        <v>0</v>
      </c>
      <c r="G303" s="264">
        <f>Tabla4[[#This Row],[Sexo Participante]]</f>
        <v>0</v>
      </c>
      <c r="H303" s="264">
        <f>Tabla4[[#This Row],[Cód. Provincia Participante]]</f>
        <v>0</v>
      </c>
      <c r="I303" s="264">
        <f>Tabla4[[#This Row],[Cód. Localidad Participante]]</f>
        <v>0</v>
      </c>
      <c r="J303" s="264">
        <f>Tabla4[[#This Row],[Código Postal Participante]]</f>
        <v>0</v>
      </c>
      <c r="K303" s="265">
        <f>Tabla4[[#This Row],[Dirección Participante]]</f>
        <v>0</v>
      </c>
      <c r="L303" s="264">
        <f>Tabla4[[#This Row],[Teléfono Fijo Participante]]</f>
        <v>0</v>
      </c>
      <c r="M303" s="264">
        <f>Tabla4[[#This Row],[Teléfono Móvil Participante]]</f>
        <v>0</v>
      </c>
      <c r="N303" s="266">
        <f>Tabla4[[#This Row],[E-mail Participante]]</f>
        <v>0</v>
      </c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42"/>
    </row>
    <row r="304" spans="1:34" x14ac:dyDescent="0.55000000000000004">
      <c r="A304" s="222">
        <v>302</v>
      </c>
      <c r="B304" s="213">
        <f>Tabla4[[#This Row],[DNI/NIE Participante / Menor de edad]]</f>
        <v>0</v>
      </c>
      <c r="C304" s="252">
        <f>Tabla4[[#This Row],[Nombre Participante]]</f>
        <v>0</v>
      </c>
      <c r="D304" s="252">
        <f>Tabla4[[#This Row],[Primer Apellido Participante]]</f>
        <v>0</v>
      </c>
      <c r="E304" s="252">
        <f>Tabla4[[#This Row],[Segundo Apellido Participante]]</f>
        <v>0</v>
      </c>
      <c r="F304" s="215">
        <f>Tabla4[[#This Row],[Fecha de Nacimiento Participante]]</f>
        <v>0</v>
      </c>
      <c r="G304" s="257">
        <f>Tabla4[[#This Row],[Sexo Participante]]</f>
        <v>0</v>
      </c>
      <c r="H304" s="258">
        <f>Tabla4[[#This Row],[Cód. Provincia Participante]]</f>
        <v>0</v>
      </c>
      <c r="I304" s="258">
        <f>Tabla4[[#This Row],[Cód. Localidad Participante]]</f>
        <v>0</v>
      </c>
      <c r="J304" s="259">
        <f>Tabla4[[#This Row],[Código Postal Participante]]</f>
        <v>0</v>
      </c>
      <c r="K304" s="260">
        <f>Tabla4[[#This Row],[Dirección Participante]]</f>
        <v>0</v>
      </c>
      <c r="L304" s="261">
        <f>Tabla4[[#This Row],[Teléfono Fijo Participante]]</f>
        <v>0</v>
      </c>
      <c r="M304" s="261">
        <f>Tabla4[[#This Row],[Teléfono Móvil Participante]]</f>
        <v>0</v>
      </c>
      <c r="N304" s="263">
        <f>Tabla4[[#This Row],[E-mail Participante]]</f>
        <v>0</v>
      </c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42"/>
    </row>
    <row r="305" spans="1:34" x14ac:dyDescent="0.55000000000000004">
      <c r="A305" s="222">
        <v>303</v>
      </c>
      <c r="B305" s="224">
        <f>Tabla4[[#This Row],[DNI/NIE Participante / Menor de edad]]</f>
        <v>0</v>
      </c>
      <c r="C305" s="254">
        <f>Tabla4[[#This Row],[Nombre Participante]]</f>
        <v>0</v>
      </c>
      <c r="D305" s="254">
        <f>Tabla4[[#This Row],[Primer Apellido Participante]]</f>
        <v>0</v>
      </c>
      <c r="E305" s="254">
        <f>Tabla4[[#This Row],[Segundo Apellido Participante]]</f>
        <v>0</v>
      </c>
      <c r="F305" s="225">
        <f>Tabla4[[#This Row],[Fecha de Nacimiento Participante]]</f>
        <v>0</v>
      </c>
      <c r="G305" s="264">
        <f>Tabla4[[#This Row],[Sexo Participante]]</f>
        <v>0</v>
      </c>
      <c r="H305" s="264">
        <f>Tabla4[[#This Row],[Cód. Provincia Participante]]</f>
        <v>0</v>
      </c>
      <c r="I305" s="264">
        <f>Tabla4[[#This Row],[Cód. Localidad Participante]]</f>
        <v>0</v>
      </c>
      <c r="J305" s="264">
        <f>Tabla4[[#This Row],[Código Postal Participante]]</f>
        <v>0</v>
      </c>
      <c r="K305" s="265">
        <f>Tabla4[[#This Row],[Dirección Participante]]</f>
        <v>0</v>
      </c>
      <c r="L305" s="264">
        <f>Tabla4[[#This Row],[Teléfono Fijo Participante]]</f>
        <v>0</v>
      </c>
      <c r="M305" s="264">
        <f>Tabla4[[#This Row],[Teléfono Móvil Participante]]</f>
        <v>0</v>
      </c>
      <c r="N305" s="266">
        <f>Tabla4[[#This Row],[E-mail Participante]]</f>
        <v>0</v>
      </c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42"/>
    </row>
    <row r="306" spans="1:34" x14ac:dyDescent="0.55000000000000004">
      <c r="A306" s="222">
        <v>304</v>
      </c>
      <c r="B306" s="213">
        <f>Tabla4[[#This Row],[DNI/NIE Participante / Menor de edad]]</f>
        <v>0</v>
      </c>
      <c r="C306" s="252">
        <f>Tabla4[[#This Row],[Nombre Participante]]</f>
        <v>0</v>
      </c>
      <c r="D306" s="252">
        <f>Tabla4[[#This Row],[Primer Apellido Participante]]</f>
        <v>0</v>
      </c>
      <c r="E306" s="252">
        <f>Tabla4[[#This Row],[Segundo Apellido Participante]]</f>
        <v>0</v>
      </c>
      <c r="F306" s="215">
        <f>Tabla4[[#This Row],[Fecha de Nacimiento Participante]]</f>
        <v>0</v>
      </c>
      <c r="G306" s="257">
        <f>Tabla4[[#This Row],[Sexo Participante]]</f>
        <v>0</v>
      </c>
      <c r="H306" s="258">
        <f>Tabla4[[#This Row],[Cód. Provincia Participante]]</f>
        <v>0</v>
      </c>
      <c r="I306" s="258">
        <f>Tabla4[[#This Row],[Cód. Localidad Participante]]</f>
        <v>0</v>
      </c>
      <c r="J306" s="259">
        <f>Tabla4[[#This Row],[Código Postal Participante]]</f>
        <v>0</v>
      </c>
      <c r="K306" s="260">
        <f>Tabla4[[#This Row],[Dirección Participante]]</f>
        <v>0</v>
      </c>
      <c r="L306" s="261">
        <f>Tabla4[[#This Row],[Teléfono Fijo Participante]]</f>
        <v>0</v>
      </c>
      <c r="M306" s="261">
        <f>Tabla4[[#This Row],[Teléfono Móvil Participante]]</f>
        <v>0</v>
      </c>
      <c r="N306" s="263">
        <f>Tabla4[[#This Row],[E-mail Participante]]</f>
        <v>0</v>
      </c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42"/>
    </row>
    <row r="307" spans="1:34" x14ac:dyDescent="0.55000000000000004">
      <c r="A307" s="222">
        <v>305</v>
      </c>
      <c r="B307" s="224">
        <f>Tabla4[[#This Row],[DNI/NIE Participante / Menor de edad]]</f>
        <v>0</v>
      </c>
      <c r="C307" s="254">
        <f>Tabla4[[#This Row],[Nombre Participante]]</f>
        <v>0</v>
      </c>
      <c r="D307" s="254">
        <f>Tabla4[[#This Row],[Primer Apellido Participante]]</f>
        <v>0</v>
      </c>
      <c r="E307" s="254">
        <f>Tabla4[[#This Row],[Segundo Apellido Participante]]</f>
        <v>0</v>
      </c>
      <c r="F307" s="225">
        <f>Tabla4[[#This Row],[Fecha de Nacimiento Participante]]</f>
        <v>0</v>
      </c>
      <c r="G307" s="264">
        <f>Tabla4[[#This Row],[Sexo Participante]]</f>
        <v>0</v>
      </c>
      <c r="H307" s="264">
        <f>Tabla4[[#This Row],[Cód. Provincia Participante]]</f>
        <v>0</v>
      </c>
      <c r="I307" s="264">
        <f>Tabla4[[#This Row],[Cód. Localidad Participante]]</f>
        <v>0</v>
      </c>
      <c r="J307" s="264">
        <f>Tabla4[[#This Row],[Código Postal Participante]]</f>
        <v>0</v>
      </c>
      <c r="K307" s="265">
        <f>Tabla4[[#This Row],[Dirección Participante]]</f>
        <v>0</v>
      </c>
      <c r="L307" s="264">
        <f>Tabla4[[#This Row],[Teléfono Fijo Participante]]</f>
        <v>0</v>
      </c>
      <c r="M307" s="264">
        <f>Tabla4[[#This Row],[Teléfono Móvil Participante]]</f>
        <v>0</v>
      </c>
      <c r="N307" s="266">
        <f>Tabla4[[#This Row],[E-mail Participante]]</f>
        <v>0</v>
      </c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42"/>
    </row>
    <row r="308" spans="1:34" x14ac:dyDescent="0.55000000000000004">
      <c r="A308" s="222">
        <v>306</v>
      </c>
      <c r="B308" s="213">
        <f>Tabla4[[#This Row],[DNI/NIE Participante / Menor de edad]]</f>
        <v>0</v>
      </c>
      <c r="C308" s="252">
        <f>Tabla4[[#This Row],[Nombre Participante]]</f>
        <v>0</v>
      </c>
      <c r="D308" s="252">
        <f>Tabla4[[#This Row],[Primer Apellido Participante]]</f>
        <v>0</v>
      </c>
      <c r="E308" s="252">
        <f>Tabla4[[#This Row],[Segundo Apellido Participante]]</f>
        <v>0</v>
      </c>
      <c r="F308" s="215">
        <f>Tabla4[[#This Row],[Fecha de Nacimiento Participante]]</f>
        <v>0</v>
      </c>
      <c r="G308" s="257">
        <f>Tabla4[[#This Row],[Sexo Participante]]</f>
        <v>0</v>
      </c>
      <c r="H308" s="258">
        <f>Tabla4[[#This Row],[Cód. Provincia Participante]]</f>
        <v>0</v>
      </c>
      <c r="I308" s="258">
        <f>Tabla4[[#This Row],[Cód. Localidad Participante]]</f>
        <v>0</v>
      </c>
      <c r="J308" s="259">
        <f>Tabla4[[#This Row],[Código Postal Participante]]</f>
        <v>0</v>
      </c>
      <c r="K308" s="260">
        <f>Tabla4[[#This Row],[Dirección Participante]]</f>
        <v>0</v>
      </c>
      <c r="L308" s="261">
        <f>Tabla4[[#This Row],[Teléfono Fijo Participante]]</f>
        <v>0</v>
      </c>
      <c r="M308" s="261">
        <f>Tabla4[[#This Row],[Teléfono Móvil Participante]]</f>
        <v>0</v>
      </c>
      <c r="N308" s="263">
        <f>Tabla4[[#This Row],[E-mail Participante]]</f>
        <v>0</v>
      </c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42"/>
    </row>
    <row r="309" spans="1:34" x14ac:dyDescent="0.55000000000000004">
      <c r="A309" s="222">
        <v>307</v>
      </c>
      <c r="B309" s="224">
        <f>Tabla4[[#This Row],[DNI/NIE Participante / Menor de edad]]</f>
        <v>0</v>
      </c>
      <c r="C309" s="254">
        <f>Tabla4[[#This Row],[Nombre Participante]]</f>
        <v>0</v>
      </c>
      <c r="D309" s="254">
        <f>Tabla4[[#This Row],[Primer Apellido Participante]]</f>
        <v>0</v>
      </c>
      <c r="E309" s="254">
        <f>Tabla4[[#This Row],[Segundo Apellido Participante]]</f>
        <v>0</v>
      </c>
      <c r="F309" s="225">
        <f>Tabla4[[#This Row],[Fecha de Nacimiento Participante]]</f>
        <v>0</v>
      </c>
      <c r="G309" s="264">
        <f>Tabla4[[#This Row],[Sexo Participante]]</f>
        <v>0</v>
      </c>
      <c r="H309" s="264">
        <f>Tabla4[[#This Row],[Cód. Provincia Participante]]</f>
        <v>0</v>
      </c>
      <c r="I309" s="264">
        <f>Tabla4[[#This Row],[Cód. Localidad Participante]]</f>
        <v>0</v>
      </c>
      <c r="J309" s="264">
        <f>Tabla4[[#This Row],[Código Postal Participante]]</f>
        <v>0</v>
      </c>
      <c r="K309" s="265">
        <f>Tabla4[[#This Row],[Dirección Participante]]</f>
        <v>0</v>
      </c>
      <c r="L309" s="264">
        <f>Tabla4[[#This Row],[Teléfono Fijo Participante]]</f>
        <v>0</v>
      </c>
      <c r="M309" s="264">
        <f>Tabla4[[#This Row],[Teléfono Móvil Participante]]</f>
        <v>0</v>
      </c>
      <c r="N309" s="266">
        <f>Tabla4[[#This Row],[E-mail Participante]]</f>
        <v>0</v>
      </c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42"/>
    </row>
    <row r="310" spans="1:34" x14ac:dyDescent="0.55000000000000004">
      <c r="A310" s="222">
        <v>308</v>
      </c>
      <c r="B310" s="213">
        <f>Tabla4[[#This Row],[DNI/NIE Participante / Menor de edad]]</f>
        <v>0</v>
      </c>
      <c r="C310" s="252">
        <f>Tabla4[[#This Row],[Nombre Participante]]</f>
        <v>0</v>
      </c>
      <c r="D310" s="252">
        <f>Tabla4[[#This Row],[Primer Apellido Participante]]</f>
        <v>0</v>
      </c>
      <c r="E310" s="252">
        <f>Tabla4[[#This Row],[Segundo Apellido Participante]]</f>
        <v>0</v>
      </c>
      <c r="F310" s="215">
        <f>Tabla4[[#This Row],[Fecha de Nacimiento Participante]]</f>
        <v>0</v>
      </c>
      <c r="G310" s="257">
        <f>Tabla4[[#This Row],[Sexo Participante]]</f>
        <v>0</v>
      </c>
      <c r="H310" s="258">
        <f>Tabla4[[#This Row],[Cód. Provincia Participante]]</f>
        <v>0</v>
      </c>
      <c r="I310" s="258">
        <f>Tabla4[[#This Row],[Cód. Localidad Participante]]</f>
        <v>0</v>
      </c>
      <c r="J310" s="259">
        <f>Tabla4[[#This Row],[Código Postal Participante]]</f>
        <v>0</v>
      </c>
      <c r="K310" s="260">
        <f>Tabla4[[#This Row],[Dirección Participante]]</f>
        <v>0</v>
      </c>
      <c r="L310" s="261">
        <f>Tabla4[[#This Row],[Teléfono Fijo Participante]]</f>
        <v>0</v>
      </c>
      <c r="M310" s="261">
        <f>Tabla4[[#This Row],[Teléfono Móvil Participante]]</f>
        <v>0</v>
      </c>
      <c r="N310" s="263">
        <f>Tabla4[[#This Row],[E-mail Participante]]</f>
        <v>0</v>
      </c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42"/>
    </row>
    <row r="311" spans="1:34" x14ac:dyDescent="0.55000000000000004">
      <c r="A311" s="222">
        <v>309</v>
      </c>
      <c r="B311" s="224">
        <f>Tabla4[[#This Row],[DNI/NIE Participante / Menor de edad]]</f>
        <v>0</v>
      </c>
      <c r="C311" s="254">
        <f>Tabla4[[#This Row],[Nombre Participante]]</f>
        <v>0</v>
      </c>
      <c r="D311" s="254">
        <f>Tabla4[[#This Row],[Primer Apellido Participante]]</f>
        <v>0</v>
      </c>
      <c r="E311" s="254">
        <f>Tabla4[[#This Row],[Segundo Apellido Participante]]</f>
        <v>0</v>
      </c>
      <c r="F311" s="225">
        <f>Tabla4[[#This Row],[Fecha de Nacimiento Participante]]</f>
        <v>0</v>
      </c>
      <c r="G311" s="264">
        <f>Tabla4[[#This Row],[Sexo Participante]]</f>
        <v>0</v>
      </c>
      <c r="H311" s="264">
        <f>Tabla4[[#This Row],[Cód. Provincia Participante]]</f>
        <v>0</v>
      </c>
      <c r="I311" s="264">
        <f>Tabla4[[#This Row],[Cód. Localidad Participante]]</f>
        <v>0</v>
      </c>
      <c r="J311" s="264">
        <f>Tabla4[[#This Row],[Código Postal Participante]]</f>
        <v>0</v>
      </c>
      <c r="K311" s="265">
        <f>Tabla4[[#This Row],[Dirección Participante]]</f>
        <v>0</v>
      </c>
      <c r="L311" s="264">
        <f>Tabla4[[#This Row],[Teléfono Fijo Participante]]</f>
        <v>0</v>
      </c>
      <c r="M311" s="264">
        <f>Tabla4[[#This Row],[Teléfono Móvil Participante]]</f>
        <v>0</v>
      </c>
      <c r="N311" s="266">
        <f>Tabla4[[#This Row],[E-mail Participante]]</f>
        <v>0</v>
      </c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42"/>
    </row>
    <row r="312" spans="1:34" x14ac:dyDescent="0.55000000000000004">
      <c r="A312" s="222">
        <v>310</v>
      </c>
      <c r="B312" s="213">
        <f>Tabla4[[#This Row],[DNI/NIE Participante / Menor de edad]]</f>
        <v>0</v>
      </c>
      <c r="C312" s="252">
        <f>Tabla4[[#This Row],[Nombre Participante]]</f>
        <v>0</v>
      </c>
      <c r="D312" s="252">
        <f>Tabla4[[#This Row],[Primer Apellido Participante]]</f>
        <v>0</v>
      </c>
      <c r="E312" s="252">
        <f>Tabla4[[#This Row],[Segundo Apellido Participante]]</f>
        <v>0</v>
      </c>
      <c r="F312" s="215">
        <f>Tabla4[[#This Row],[Fecha de Nacimiento Participante]]</f>
        <v>0</v>
      </c>
      <c r="G312" s="257">
        <f>Tabla4[[#This Row],[Sexo Participante]]</f>
        <v>0</v>
      </c>
      <c r="H312" s="258">
        <f>Tabla4[[#This Row],[Cód. Provincia Participante]]</f>
        <v>0</v>
      </c>
      <c r="I312" s="258">
        <f>Tabla4[[#This Row],[Cód. Localidad Participante]]</f>
        <v>0</v>
      </c>
      <c r="J312" s="259">
        <f>Tabla4[[#This Row],[Código Postal Participante]]</f>
        <v>0</v>
      </c>
      <c r="K312" s="260">
        <f>Tabla4[[#This Row],[Dirección Participante]]</f>
        <v>0</v>
      </c>
      <c r="L312" s="261">
        <f>Tabla4[[#This Row],[Teléfono Fijo Participante]]</f>
        <v>0</v>
      </c>
      <c r="M312" s="261">
        <f>Tabla4[[#This Row],[Teléfono Móvil Participante]]</f>
        <v>0</v>
      </c>
      <c r="N312" s="263">
        <f>Tabla4[[#This Row],[E-mail Participante]]</f>
        <v>0</v>
      </c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42"/>
    </row>
    <row r="313" spans="1:34" x14ac:dyDescent="0.55000000000000004">
      <c r="A313" s="222">
        <v>311</v>
      </c>
      <c r="B313" s="224">
        <f>Tabla4[[#This Row],[DNI/NIE Participante / Menor de edad]]</f>
        <v>0</v>
      </c>
      <c r="C313" s="254">
        <f>Tabla4[[#This Row],[Nombre Participante]]</f>
        <v>0</v>
      </c>
      <c r="D313" s="254">
        <f>Tabla4[[#This Row],[Primer Apellido Participante]]</f>
        <v>0</v>
      </c>
      <c r="E313" s="254">
        <f>Tabla4[[#This Row],[Segundo Apellido Participante]]</f>
        <v>0</v>
      </c>
      <c r="F313" s="225">
        <f>Tabla4[[#This Row],[Fecha de Nacimiento Participante]]</f>
        <v>0</v>
      </c>
      <c r="G313" s="264">
        <f>Tabla4[[#This Row],[Sexo Participante]]</f>
        <v>0</v>
      </c>
      <c r="H313" s="264">
        <f>Tabla4[[#This Row],[Cód. Provincia Participante]]</f>
        <v>0</v>
      </c>
      <c r="I313" s="264">
        <f>Tabla4[[#This Row],[Cód. Localidad Participante]]</f>
        <v>0</v>
      </c>
      <c r="J313" s="264">
        <f>Tabla4[[#This Row],[Código Postal Participante]]</f>
        <v>0</v>
      </c>
      <c r="K313" s="265">
        <f>Tabla4[[#This Row],[Dirección Participante]]</f>
        <v>0</v>
      </c>
      <c r="L313" s="264">
        <f>Tabla4[[#This Row],[Teléfono Fijo Participante]]</f>
        <v>0</v>
      </c>
      <c r="M313" s="264">
        <f>Tabla4[[#This Row],[Teléfono Móvil Participante]]</f>
        <v>0</v>
      </c>
      <c r="N313" s="266">
        <f>Tabla4[[#This Row],[E-mail Participante]]</f>
        <v>0</v>
      </c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42"/>
    </row>
    <row r="314" spans="1:34" x14ac:dyDescent="0.55000000000000004">
      <c r="A314" s="222">
        <v>312</v>
      </c>
      <c r="B314" s="213">
        <f>Tabla4[[#This Row],[DNI/NIE Participante / Menor de edad]]</f>
        <v>0</v>
      </c>
      <c r="C314" s="252">
        <f>Tabla4[[#This Row],[Nombre Participante]]</f>
        <v>0</v>
      </c>
      <c r="D314" s="252">
        <f>Tabla4[[#This Row],[Primer Apellido Participante]]</f>
        <v>0</v>
      </c>
      <c r="E314" s="252">
        <f>Tabla4[[#This Row],[Segundo Apellido Participante]]</f>
        <v>0</v>
      </c>
      <c r="F314" s="215">
        <f>Tabla4[[#This Row],[Fecha de Nacimiento Participante]]</f>
        <v>0</v>
      </c>
      <c r="G314" s="257">
        <f>Tabla4[[#This Row],[Sexo Participante]]</f>
        <v>0</v>
      </c>
      <c r="H314" s="258">
        <f>Tabla4[[#This Row],[Cód. Provincia Participante]]</f>
        <v>0</v>
      </c>
      <c r="I314" s="258">
        <f>Tabla4[[#This Row],[Cód. Localidad Participante]]</f>
        <v>0</v>
      </c>
      <c r="J314" s="259">
        <f>Tabla4[[#This Row],[Código Postal Participante]]</f>
        <v>0</v>
      </c>
      <c r="K314" s="260">
        <f>Tabla4[[#This Row],[Dirección Participante]]</f>
        <v>0</v>
      </c>
      <c r="L314" s="261">
        <f>Tabla4[[#This Row],[Teléfono Fijo Participante]]</f>
        <v>0</v>
      </c>
      <c r="M314" s="261">
        <f>Tabla4[[#This Row],[Teléfono Móvil Participante]]</f>
        <v>0</v>
      </c>
      <c r="N314" s="263">
        <f>Tabla4[[#This Row],[E-mail Participante]]</f>
        <v>0</v>
      </c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42"/>
    </row>
    <row r="315" spans="1:34" x14ac:dyDescent="0.55000000000000004">
      <c r="A315" s="222">
        <v>313</v>
      </c>
      <c r="B315" s="224">
        <f>Tabla4[[#This Row],[DNI/NIE Participante / Menor de edad]]</f>
        <v>0</v>
      </c>
      <c r="C315" s="254">
        <f>Tabla4[[#This Row],[Nombre Participante]]</f>
        <v>0</v>
      </c>
      <c r="D315" s="254">
        <f>Tabla4[[#This Row],[Primer Apellido Participante]]</f>
        <v>0</v>
      </c>
      <c r="E315" s="254">
        <f>Tabla4[[#This Row],[Segundo Apellido Participante]]</f>
        <v>0</v>
      </c>
      <c r="F315" s="225">
        <f>Tabla4[[#This Row],[Fecha de Nacimiento Participante]]</f>
        <v>0</v>
      </c>
      <c r="G315" s="264">
        <f>Tabla4[[#This Row],[Sexo Participante]]</f>
        <v>0</v>
      </c>
      <c r="H315" s="264">
        <f>Tabla4[[#This Row],[Cód. Provincia Participante]]</f>
        <v>0</v>
      </c>
      <c r="I315" s="264">
        <f>Tabla4[[#This Row],[Cód. Localidad Participante]]</f>
        <v>0</v>
      </c>
      <c r="J315" s="264">
        <f>Tabla4[[#This Row],[Código Postal Participante]]</f>
        <v>0</v>
      </c>
      <c r="K315" s="265">
        <f>Tabla4[[#This Row],[Dirección Participante]]</f>
        <v>0</v>
      </c>
      <c r="L315" s="264">
        <f>Tabla4[[#This Row],[Teléfono Fijo Participante]]</f>
        <v>0</v>
      </c>
      <c r="M315" s="264">
        <f>Tabla4[[#This Row],[Teléfono Móvil Participante]]</f>
        <v>0</v>
      </c>
      <c r="N315" s="266">
        <f>Tabla4[[#This Row],[E-mail Participante]]</f>
        <v>0</v>
      </c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42"/>
    </row>
    <row r="316" spans="1:34" x14ac:dyDescent="0.55000000000000004">
      <c r="A316" s="222">
        <v>314</v>
      </c>
      <c r="B316" s="213">
        <f>Tabla4[[#This Row],[DNI/NIE Participante / Menor de edad]]</f>
        <v>0</v>
      </c>
      <c r="C316" s="252">
        <f>Tabla4[[#This Row],[Nombre Participante]]</f>
        <v>0</v>
      </c>
      <c r="D316" s="252">
        <f>Tabla4[[#This Row],[Primer Apellido Participante]]</f>
        <v>0</v>
      </c>
      <c r="E316" s="252">
        <f>Tabla4[[#This Row],[Segundo Apellido Participante]]</f>
        <v>0</v>
      </c>
      <c r="F316" s="215">
        <f>Tabla4[[#This Row],[Fecha de Nacimiento Participante]]</f>
        <v>0</v>
      </c>
      <c r="G316" s="257">
        <f>Tabla4[[#This Row],[Sexo Participante]]</f>
        <v>0</v>
      </c>
      <c r="H316" s="258">
        <f>Tabla4[[#This Row],[Cód. Provincia Participante]]</f>
        <v>0</v>
      </c>
      <c r="I316" s="258">
        <f>Tabla4[[#This Row],[Cód. Localidad Participante]]</f>
        <v>0</v>
      </c>
      <c r="J316" s="259">
        <f>Tabla4[[#This Row],[Código Postal Participante]]</f>
        <v>0</v>
      </c>
      <c r="K316" s="260">
        <f>Tabla4[[#This Row],[Dirección Participante]]</f>
        <v>0</v>
      </c>
      <c r="L316" s="261">
        <f>Tabla4[[#This Row],[Teléfono Fijo Participante]]</f>
        <v>0</v>
      </c>
      <c r="M316" s="261">
        <f>Tabla4[[#This Row],[Teléfono Móvil Participante]]</f>
        <v>0</v>
      </c>
      <c r="N316" s="263">
        <f>Tabla4[[#This Row],[E-mail Participante]]</f>
        <v>0</v>
      </c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42"/>
    </row>
    <row r="317" spans="1:34" x14ac:dyDescent="0.55000000000000004">
      <c r="A317" s="222">
        <v>315</v>
      </c>
      <c r="B317" s="224">
        <f>Tabla4[[#This Row],[DNI/NIE Participante / Menor de edad]]</f>
        <v>0</v>
      </c>
      <c r="C317" s="254">
        <f>Tabla4[[#This Row],[Nombre Participante]]</f>
        <v>0</v>
      </c>
      <c r="D317" s="254">
        <f>Tabla4[[#This Row],[Primer Apellido Participante]]</f>
        <v>0</v>
      </c>
      <c r="E317" s="254">
        <f>Tabla4[[#This Row],[Segundo Apellido Participante]]</f>
        <v>0</v>
      </c>
      <c r="F317" s="225">
        <f>Tabla4[[#This Row],[Fecha de Nacimiento Participante]]</f>
        <v>0</v>
      </c>
      <c r="G317" s="264">
        <f>Tabla4[[#This Row],[Sexo Participante]]</f>
        <v>0</v>
      </c>
      <c r="H317" s="264">
        <f>Tabla4[[#This Row],[Cód. Provincia Participante]]</f>
        <v>0</v>
      </c>
      <c r="I317" s="264">
        <f>Tabla4[[#This Row],[Cód. Localidad Participante]]</f>
        <v>0</v>
      </c>
      <c r="J317" s="264">
        <f>Tabla4[[#This Row],[Código Postal Participante]]</f>
        <v>0</v>
      </c>
      <c r="K317" s="265">
        <f>Tabla4[[#This Row],[Dirección Participante]]</f>
        <v>0</v>
      </c>
      <c r="L317" s="264">
        <f>Tabla4[[#This Row],[Teléfono Fijo Participante]]</f>
        <v>0</v>
      </c>
      <c r="M317" s="264">
        <f>Tabla4[[#This Row],[Teléfono Móvil Participante]]</f>
        <v>0</v>
      </c>
      <c r="N317" s="266">
        <f>Tabla4[[#This Row],[E-mail Participante]]</f>
        <v>0</v>
      </c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42"/>
    </row>
    <row r="318" spans="1:34" x14ac:dyDescent="0.55000000000000004">
      <c r="A318" s="222">
        <v>316</v>
      </c>
      <c r="B318" s="213">
        <f>Tabla4[[#This Row],[DNI/NIE Participante / Menor de edad]]</f>
        <v>0</v>
      </c>
      <c r="C318" s="252">
        <f>Tabla4[[#This Row],[Nombre Participante]]</f>
        <v>0</v>
      </c>
      <c r="D318" s="252">
        <f>Tabla4[[#This Row],[Primer Apellido Participante]]</f>
        <v>0</v>
      </c>
      <c r="E318" s="252">
        <f>Tabla4[[#This Row],[Segundo Apellido Participante]]</f>
        <v>0</v>
      </c>
      <c r="F318" s="215">
        <f>Tabla4[[#This Row],[Fecha de Nacimiento Participante]]</f>
        <v>0</v>
      </c>
      <c r="G318" s="257">
        <f>Tabla4[[#This Row],[Sexo Participante]]</f>
        <v>0</v>
      </c>
      <c r="H318" s="258">
        <f>Tabla4[[#This Row],[Cód. Provincia Participante]]</f>
        <v>0</v>
      </c>
      <c r="I318" s="258">
        <f>Tabla4[[#This Row],[Cód. Localidad Participante]]</f>
        <v>0</v>
      </c>
      <c r="J318" s="259">
        <f>Tabla4[[#This Row],[Código Postal Participante]]</f>
        <v>0</v>
      </c>
      <c r="K318" s="260">
        <f>Tabla4[[#This Row],[Dirección Participante]]</f>
        <v>0</v>
      </c>
      <c r="L318" s="261">
        <f>Tabla4[[#This Row],[Teléfono Fijo Participante]]</f>
        <v>0</v>
      </c>
      <c r="M318" s="261">
        <f>Tabla4[[#This Row],[Teléfono Móvil Participante]]</f>
        <v>0</v>
      </c>
      <c r="N318" s="263">
        <f>Tabla4[[#This Row],[E-mail Participante]]</f>
        <v>0</v>
      </c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42"/>
    </row>
    <row r="319" spans="1:34" x14ac:dyDescent="0.55000000000000004">
      <c r="A319" s="222">
        <v>317</v>
      </c>
      <c r="B319" s="224">
        <f>Tabla4[[#This Row],[DNI/NIE Participante / Menor de edad]]</f>
        <v>0</v>
      </c>
      <c r="C319" s="254">
        <f>Tabla4[[#This Row],[Nombre Participante]]</f>
        <v>0</v>
      </c>
      <c r="D319" s="254">
        <f>Tabla4[[#This Row],[Primer Apellido Participante]]</f>
        <v>0</v>
      </c>
      <c r="E319" s="254">
        <f>Tabla4[[#This Row],[Segundo Apellido Participante]]</f>
        <v>0</v>
      </c>
      <c r="F319" s="225">
        <f>Tabla4[[#This Row],[Fecha de Nacimiento Participante]]</f>
        <v>0</v>
      </c>
      <c r="G319" s="264">
        <f>Tabla4[[#This Row],[Sexo Participante]]</f>
        <v>0</v>
      </c>
      <c r="H319" s="264">
        <f>Tabla4[[#This Row],[Cód. Provincia Participante]]</f>
        <v>0</v>
      </c>
      <c r="I319" s="264">
        <f>Tabla4[[#This Row],[Cód. Localidad Participante]]</f>
        <v>0</v>
      </c>
      <c r="J319" s="264">
        <f>Tabla4[[#This Row],[Código Postal Participante]]</f>
        <v>0</v>
      </c>
      <c r="K319" s="265">
        <f>Tabla4[[#This Row],[Dirección Participante]]</f>
        <v>0</v>
      </c>
      <c r="L319" s="264">
        <f>Tabla4[[#This Row],[Teléfono Fijo Participante]]</f>
        <v>0</v>
      </c>
      <c r="M319" s="264">
        <f>Tabla4[[#This Row],[Teléfono Móvil Participante]]</f>
        <v>0</v>
      </c>
      <c r="N319" s="266">
        <f>Tabla4[[#This Row],[E-mail Participante]]</f>
        <v>0</v>
      </c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42"/>
    </row>
    <row r="320" spans="1:34" x14ac:dyDescent="0.55000000000000004">
      <c r="A320" s="222">
        <v>318</v>
      </c>
      <c r="B320" s="213">
        <f>Tabla4[[#This Row],[DNI/NIE Participante / Menor de edad]]</f>
        <v>0</v>
      </c>
      <c r="C320" s="252">
        <f>Tabla4[[#This Row],[Nombre Participante]]</f>
        <v>0</v>
      </c>
      <c r="D320" s="252">
        <f>Tabla4[[#This Row],[Primer Apellido Participante]]</f>
        <v>0</v>
      </c>
      <c r="E320" s="252">
        <f>Tabla4[[#This Row],[Segundo Apellido Participante]]</f>
        <v>0</v>
      </c>
      <c r="F320" s="215">
        <f>Tabla4[[#This Row],[Fecha de Nacimiento Participante]]</f>
        <v>0</v>
      </c>
      <c r="G320" s="257">
        <f>Tabla4[[#This Row],[Sexo Participante]]</f>
        <v>0</v>
      </c>
      <c r="H320" s="258">
        <f>Tabla4[[#This Row],[Cód. Provincia Participante]]</f>
        <v>0</v>
      </c>
      <c r="I320" s="258">
        <f>Tabla4[[#This Row],[Cód. Localidad Participante]]</f>
        <v>0</v>
      </c>
      <c r="J320" s="259">
        <f>Tabla4[[#This Row],[Código Postal Participante]]</f>
        <v>0</v>
      </c>
      <c r="K320" s="260">
        <f>Tabla4[[#This Row],[Dirección Participante]]</f>
        <v>0</v>
      </c>
      <c r="L320" s="261">
        <f>Tabla4[[#This Row],[Teléfono Fijo Participante]]</f>
        <v>0</v>
      </c>
      <c r="M320" s="261">
        <f>Tabla4[[#This Row],[Teléfono Móvil Participante]]</f>
        <v>0</v>
      </c>
      <c r="N320" s="263">
        <f>Tabla4[[#This Row],[E-mail Participante]]</f>
        <v>0</v>
      </c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42"/>
    </row>
    <row r="321" spans="1:34" x14ac:dyDescent="0.55000000000000004">
      <c r="A321" s="222">
        <v>319</v>
      </c>
      <c r="B321" s="224">
        <f>Tabla4[[#This Row],[DNI/NIE Participante / Menor de edad]]</f>
        <v>0</v>
      </c>
      <c r="C321" s="254">
        <f>Tabla4[[#This Row],[Nombre Participante]]</f>
        <v>0</v>
      </c>
      <c r="D321" s="254">
        <f>Tabla4[[#This Row],[Primer Apellido Participante]]</f>
        <v>0</v>
      </c>
      <c r="E321" s="254">
        <f>Tabla4[[#This Row],[Segundo Apellido Participante]]</f>
        <v>0</v>
      </c>
      <c r="F321" s="225">
        <f>Tabla4[[#This Row],[Fecha de Nacimiento Participante]]</f>
        <v>0</v>
      </c>
      <c r="G321" s="264">
        <f>Tabla4[[#This Row],[Sexo Participante]]</f>
        <v>0</v>
      </c>
      <c r="H321" s="264">
        <f>Tabla4[[#This Row],[Cód. Provincia Participante]]</f>
        <v>0</v>
      </c>
      <c r="I321" s="264">
        <f>Tabla4[[#This Row],[Cód. Localidad Participante]]</f>
        <v>0</v>
      </c>
      <c r="J321" s="264">
        <f>Tabla4[[#This Row],[Código Postal Participante]]</f>
        <v>0</v>
      </c>
      <c r="K321" s="265">
        <f>Tabla4[[#This Row],[Dirección Participante]]</f>
        <v>0</v>
      </c>
      <c r="L321" s="264">
        <f>Tabla4[[#This Row],[Teléfono Fijo Participante]]</f>
        <v>0</v>
      </c>
      <c r="M321" s="264">
        <f>Tabla4[[#This Row],[Teléfono Móvil Participante]]</f>
        <v>0</v>
      </c>
      <c r="N321" s="266">
        <f>Tabla4[[#This Row],[E-mail Participante]]</f>
        <v>0</v>
      </c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42"/>
    </row>
    <row r="322" spans="1:34" x14ac:dyDescent="0.55000000000000004">
      <c r="A322" s="222">
        <v>320</v>
      </c>
      <c r="B322" s="213">
        <f>Tabla4[[#This Row],[DNI/NIE Participante / Menor de edad]]</f>
        <v>0</v>
      </c>
      <c r="C322" s="252">
        <f>Tabla4[[#This Row],[Nombre Participante]]</f>
        <v>0</v>
      </c>
      <c r="D322" s="252">
        <f>Tabla4[[#This Row],[Primer Apellido Participante]]</f>
        <v>0</v>
      </c>
      <c r="E322" s="252">
        <f>Tabla4[[#This Row],[Segundo Apellido Participante]]</f>
        <v>0</v>
      </c>
      <c r="F322" s="215">
        <f>Tabla4[[#This Row],[Fecha de Nacimiento Participante]]</f>
        <v>0</v>
      </c>
      <c r="G322" s="257">
        <f>Tabla4[[#This Row],[Sexo Participante]]</f>
        <v>0</v>
      </c>
      <c r="H322" s="258">
        <f>Tabla4[[#This Row],[Cód. Provincia Participante]]</f>
        <v>0</v>
      </c>
      <c r="I322" s="258">
        <f>Tabla4[[#This Row],[Cód. Localidad Participante]]</f>
        <v>0</v>
      </c>
      <c r="J322" s="259">
        <f>Tabla4[[#This Row],[Código Postal Participante]]</f>
        <v>0</v>
      </c>
      <c r="K322" s="260">
        <f>Tabla4[[#This Row],[Dirección Participante]]</f>
        <v>0</v>
      </c>
      <c r="L322" s="261">
        <f>Tabla4[[#This Row],[Teléfono Fijo Participante]]</f>
        <v>0</v>
      </c>
      <c r="M322" s="261">
        <f>Tabla4[[#This Row],[Teléfono Móvil Participante]]</f>
        <v>0</v>
      </c>
      <c r="N322" s="263">
        <f>Tabla4[[#This Row],[E-mail Participante]]</f>
        <v>0</v>
      </c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42"/>
    </row>
    <row r="323" spans="1:34" x14ac:dyDescent="0.55000000000000004">
      <c r="A323" s="222">
        <v>321</v>
      </c>
      <c r="B323" s="224">
        <f>Tabla4[[#This Row],[DNI/NIE Participante / Menor de edad]]</f>
        <v>0</v>
      </c>
      <c r="C323" s="254">
        <f>Tabla4[[#This Row],[Nombre Participante]]</f>
        <v>0</v>
      </c>
      <c r="D323" s="254">
        <f>Tabla4[[#This Row],[Primer Apellido Participante]]</f>
        <v>0</v>
      </c>
      <c r="E323" s="254">
        <f>Tabla4[[#This Row],[Segundo Apellido Participante]]</f>
        <v>0</v>
      </c>
      <c r="F323" s="225">
        <f>Tabla4[[#This Row],[Fecha de Nacimiento Participante]]</f>
        <v>0</v>
      </c>
      <c r="G323" s="264">
        <f>Tabla4[[#This Row],[Sexo Participante]]</f>
        <v>0</v>
      </c>
      <c r="H323" s="264">
        <f>Tabla4[[#This Row],[Cód. Provincia Participante]]</f>
        <v>0</v>
      </c>
      <c r="I323" s="264">
        <f>Tabla4[[#This Row],[Cód. Localidad Participante]]</f>
        <v>0</v>
      </c>
      <c r="J323" s="264">
        <f>Tabla4[[#This Row],[Código Postal Participante]]</f>
        <v>0</v>
      </c>
      <c r="K323" s="265">
        <f>Tabla4[[#This Row],[Dirección Participante]]</f>
        <v>0</v>
      </c>
      <c r="L323" s="264">
        <f>Tabla4[[#This Row],[Teléfono Fijo Participante]]</f>
        <v>0</v>
      </c>
      <c r="M323" s="264">
        <f>Tabla4[[#This Row],[Teléfono Móvil Participante]]</f>
        <v>0</v>
      </c>
      <c r="N323" s="266">
        <f>Tabla4[[#This Row],[E-mail Participante]]</f>
        <v>0</v>
      </c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42"/>
    </row>
    <row r="324" spans="1:34" x14ac:dyDescent="0.55000000000000004">
      <c r="A324" s="222">
        <v>322</v>
      </c>
      <c r="B324" s="213">
        <f>Tabla4[[#This Row],[DNI/NIE Participante / Menor de edad]]</f>
        <v>0</v>
      </c>
      <c r="C324" s="252">
        <f>Tabla4[[#This Row],[Nombre Participante]]</f>
        <v>0</v>
      </c>
      <c r="D324" s="252">
        <f>Tabla4[[#This Row],[Primer Apellido Participante]]</f>
        <v>0</v>
      </c>
      <c r="E324" s="252">
        <f>Tabla4[[#This Row],[Segundo Apellido Participante]]</f>
        <v>0</v>
      </c>
      <c r="F324" s="215">
        <f>Tabla4[[#This Row],[Fecha de Nacimiento Participante]]</f>
        <v>0</v>
      </c>
      <c r="G324" s="257">
        <f>Tabla4[[#This Row],[Sexo Participante]]</f>
        <v>0</v>
      </c>
      <c r="H324" s="258">
        <f>Tabla4[[#This Row],[Cód. Provincia Participante]]</f>
        <v>0</v>
      </c>
      <c r="I324" s="258">
        <f>Tabla4[[#This Row],[Cód. Localidad Participante]]</f>
        <v>0</v>
      </c>
      <c r="J324" s="259">
        <f>Tabla4[[#This Row],[Código Postal Participante]]</f>
        <v>0</v>
      </c>
      <c r="K324" s="260">
        <f>Tabla4[[#This Row],[Dirección Participante]]</f>
        <v>0</v>
      </c>
      <c r="L324" s="261">
        <f>Tabla4[[#This Row],[Teléfono Fijo Participante]]</f>
        <v>0</v>
      </c>
      <c r="M324" s="261">
        <f>Tabla4[[#This Row],[Teléfono Móvil Participante]]</f>
        <v>0</v>
      </c>
      <c r="N324" s="263">
        <f>Tabla4[[#This Row],[E-mail Participante]]</f>
        <v>0</v>
      </c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42"/>
    </row>
    <row r="325" spans="1:34" x14ac:dyDescent="0.55000000000000004">
      <c r="A325" s="222">
        <v>323</v>
      </c>
      <c r="B325" s="224">
        <f>Tabla4[[#This Row],[DNI/NIE Participante / Menor de edad]]</f>
        <v>0</v>
      </c>
      <c r="C325" s="254">
        <f>Tabla4[[#This Row],[Nombre Participante]]</f>
        <v>0</v>
      </c>
      <c r="D325" s="254">
        <f>Tabla4[[#This Row],[Primer Apellido Participante]]</f>
        <v>0</v>
      </c>
      <c r="E325" s="254">
        <f>Tabla4[[#This Row],[Segundo Apellido Participante]]</f>
        <v>0</v>
      </c>
      <c r="F325" s="225">
        <f>Tabla4[[#This Row],[Fecha de Nacimiento Participante]]</f>
        <v>0</v>
      </c>
      <c r="G325" s="264">
        <f>Tabla4[[#This Row],[Sexo Participante]]</f>
        <v>0</v>
      </c>
      <c r="H325" s="264">
        <f>Tabla4[[#This Row],[Cód. Provincia Participante]]</f>
        <v>0</v>
      </c>
      <c r="I325" s="264">
        <f>Tabla4[[#This Row],[Cód. Localidad Participante]]</f>
        <v>0</v>
      </c>
      <c r="J325" s="264">
        <f>Tabla4[[#This Row],[Código Postal Participante]]</f>
        <v>0</v>
      </c>
      <c r="K325" s="265">
        <f>Tabla4[[#This Row],[Dirección Participante]]</f>
        <v>0</v>
      </c>
      <c r="L325" s="264">
        <f>Tabla4[[#This Row],[Teléfono Fijo Participante]]</f>
        <v>0</v>
      </c>
      <c r="M325" s="264">
        <f>Tabla4[[#This Row],[Teléfono Móvil Participante]]</f>
        <v>0</v>
      </c>
      <c r="N325" s="266">
        <f>Tabla4[[#This Row],[E-mail Participante]]</f>
        <v>0</v>
      </c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42"/>
    </row>
    <row r="326" spans="1:34" x14ac:dyDescent="0.55000000000000004">
      <c r="A326" s="222">
        <v>324</v>
      </c>
      <c r="B326" s="213">
        <f>Tabla4[[#This Row],[DNI/NIE Participante / Menor de edad]]</f>
        <v>0</v>
      </c>
      <c r="C326" s="252">
        <f>Tabla4[[#This Row],[Nombre Participante]]</f>
        <v>0</v>
      </c>
      <c r="D326" s="252">
        <f>Tabla4[[#This Row],[Primer Apellido Participante]]</f>
        <v>0</v>
      </c>
      <c r="E326" s="252">
        <f>Tabla4[[#This Row],[Segundo Apellido Participante]]</f>
        <v>0</v>
      </c>
      <c r="F326" s="215">
        <f>Tabla4[[#This Row],[Fecha de Nacimiento Participante]]</f>
        <v>0</v>
      </c>
      <c r="G326" s="257">
        <f>Tabla4[[#This Row],[Sexo Participante]]</f>
        <v>0</v>
      </c>
      <c r="H326" s="258">
        <f>Tabla4[[#This Row],[Cód. Provincia Participante]]</f>
        <v>0</v>
      </c>
      <c r="I326" s="258">
        <f>Tabla4[[#This Row],[Cód. Localidad Participante]]</f>
        <v>0</v>
      </c>
      <c r="J326" s="259">
        <f>Tabla4[[#This Row],[Código Postal Participante]]</f>
        <v>0</v>
      </c>
      <c r="K326" s="260">
        <f>Tabla4[[#This Row],[Dirección Participante]]</f>
        <v>0</v>
      </c>
      <c r="L326" s="261">
        <f>Tabla4[[#This Row],[Teléfono Fijo Participante]]</f>
        <v>0</v>
      </c>
      <c r="M326" s="261">
        <f>Tabla4[[#This Row],[Teléfono Móvil Participante]]</f>
        <v>0</v>
      </c>
      <c r="N326" s="263">
        <f>Tabla4[[#This Row],[E-mail Participante]]</f>
        <v>0</v>
      </c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42"/>
    </row>
    <row r="327" spans="1:34" x14ac:dyDescent="0.55000000000000004">
      <c r="A327" s="222">
        <v>325</v>
      </c>
      <c r="B327" s="224">
        <f>Tabla4[[#This Row],[DNI/NIE Participante / Menor de edad]]</f>
        <v>0</v>
      </c>
      <c r="C327" s="254">
        <f>Tabla4[[#This Row],[Nombre Participante]]</f>
        <v>0</v>
      </c>
      <c r="D327" s="254">
        <f>Tabla4[[#This Row],[Primer Apellido Participante]]</f>
        <v>0</v>
      </c>
      <c r="E327" s="254">
        <f>Tabla4[[#This Row],[Segundo Apellido Participante]]</f>
        <v>0</v>
      </c>
      <c r="F327" s="225">
        <f>Tabla4[[#This Row],[Fecha de Nacimiento Participante]]</f>
        <v>0</v>
      </c>
      <c r="G327" s="264">
        <f>Tabla4[[#This Row],[Sexo Participante]]</f>
        <v>0</v>
      </c>
      <c r="H327" s="264">
        <f>Tabla4[[#This Row],[Cód. Provincia Participante]]</f>
        <v>0</v>
      </c>
      <c r="I327" s="264">
        <f>Tabla4[[#This Row],[Cód. Localidad Participante]]</f>
        <v>0</v>
      </c>
      <c r="J327" s="264">
        <f>Tabla4[[#This Row],[Código Postal Participante]]</f>
        <v>0</v>
      </c>
      <c r="K327" s="265">
        <f>Tabla4[[#This Row],[Dirección Participante]]</f>
        <v>0</v>
      </c>
      <c r="L327" s="264">
        <f>Tabla4[[#This Row],[Teléfono Fijo Participante]]</f>
        <v>0</v>
      </c>
      <c r="M327" s="264">
        <f>Tabla4[[#This Row],[Teléfono Móvil Participante]]</f>
        <v>0</v>
      </c>
      <c r="N327" s="266">
        <f>Tabla4[[#This Row],[E-mail Participante]]</f>
        <v>0</v>
      </c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42"/>
    </row>
    <row r="328" spans="1:34" x14ac:dyDescent="0.55000000000000004">
      <c r="A328" s="222">
        <v>326</v>
      </c>
      <c r="B328" s="213">
        <f>Tabla4[[#This Row],[DNI/NIE Participante / Menor de edad]]</f>
        <v>0</v>
      </c>
      <c r="C328" s="252">
        <f>Tabla4[[#This Row],[Nombre Participante]]</f>
        <v>0</v>
      </c>
      <c r="D328" s="252">
        <f>Tabla4[[#This Row],[Primer Apellido Participante]]</f>
        <v>0</v>
      </c>
      <c r="E328" s="252">
        <f>Tabla4[[#This Row],[Segundo Apellido Participante]]</f>
        <v>0</v>
      </c>
      <c r="F328" s="215">
        <f>Tabla4[[#This Row],[Fecha de Nacimiento Participante]]</f>
        <v>0</v>
      </c>
      <c r="G328" s="257">
        <f>Tabla4[[#This Row],[Sexo Participante]]</f>
        <v>0</v>
      </c>
      <c r="H328" s="258">
        <f>Tabla4[[#This Row],[Cód. Provincia Participante]]</f>
        <v>0</v>
      </c>
      <c r="I328" s="258">
        <f>Tabla4[[#This Row],[Cód. Localidad Participante]]</f>
        <v>0</v>
      </c>
      <c r="J328" s="259">
        <f>Tabla4[[#This Row],[Código Postal Participante]]</f>
        <v>0</v>
      </c>
      <c r="K328" s="260">
        <f>Tabla4[[#This Row],[Dirección Participante]]</f>
        <v>0</v>
      </c>
      <c r="L328" s="261">
        <f>Tabla4[[#This Row],[Teléfono Fijo Participante]]</f>
        <v>0</v>
      </c>
      <c r="M328" s="261">
        <f>Tabla4[[#This Row],[Teléfono Móvil Participante]]</f>
        <v>0</v>
      </c>
      <c r="N328" s="263">
        <f>Tabla4[[#This Row],[E-mail Participante]]</f>
        <v>0</v>
      </c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42"/>
    </row>
    <row r="329" spans="1:34" x14ac:dyDescent="0.55000000000000004">
      <c r="A329" s="222">
        <v>327</v>
      </c>
      <c r="B329" s="224">
        <f>Tabla4[[#This Row],[DNI/NIE Participante / Menor de edad]]</f>
        <v>0</v>
      </c>
      <c r="C329" s="254">
        <f>Tabla4[[#This Row],[Nombre Participante]]</f>
        <v>0</v>
      </c>
      <c r="D329" s="254">
        <f>Tabla4[[#This Row],[Primer Apellido Participante]]</f>
        <v>0</v>
      </c>
      <c r="E329" s="254">
        <f>Tabla4[[#This Row],[Segundo Apellido Participante]]</f>
        <v>0</v>
      </c>
      <c r="F329" s="225">
        <f>Tabla4[[#This Row],[Fecha de Nacimiento Participante]]</f>
        <v>0</v>
      </c>
      <c r="G329" s="264">
        <f>Tabla4[[#This Row],[Sexo Participante]]</f>
        <v>0</v>
      </c>
      <c r="H329" s="264">
        <f>Tabla4[[#This Row],[Cód. Provincia Participante]]</f>
        <v>0</v>
      </c>
      <c r="I329" s="264">
        <f>Tabla4[[#This Row],[Cód. Localidad Participante]]</f>
        <v>0</v>
      </c>
      <c r="J329" s="264">
        <f>Tabla4[[#This Row],[Código Postal Participante]]</f>
        <v>0</v>
      </c>
      <c r="K329" s="265">
        <f>Tabla4[[#This Row],[Dirección Participante]]</f>
        <v>0</v>
      </c>
      <c r="L329" s="264">
        <f>Tabla4[[#This Row],[Teléfono Fijo Participante]]</f>
        <v>0</v>
      </c>
      <c r="M329" s="264">
        <f>Tabla4[[#This Row],[Teléfono Móvil Participante]]</f>
        <v>0</v>
      </c>
      <c r="N329" s="266">
        <f>Tabla4[[#This Row],[E-mail Participante]]</f>
        <v>0</v>
      </c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42"/>
    </row>
    <row r="330" spans="1:34" x14ac:dyDescent="0.55000000000000004">
      <c r="A330" s="222">
        <v>328</v>
      </c>
      <c r="B330" s="213">
        <f>Tabla4[[#This Row],[DNI/NIE Participante / Menor de edad]]</f>
        <v>0</v>
      </c>
      <c r="C330" s="252">
        <f>Tabla4[[#This Row],[Nombre Participante]]</f>
        <v>0</v>
      </c>
      <c r="D330" s="252">
        <f>Tabla4[[#This Row],[Primer Apellido Participante]]</f>
        <v>0</v>
      </c>
      <c r="E330" s="252">
        <f>Tabla4[[#This Row],[Segundo Apellido Participante]]</f>
        <v>0</v>
      </c>
      <c r="F330" s="215">
        <f>Tabla4[[#This Row],[Fecha de Nacimiento Participante]]</f>
        <v>0</v>
      </c>
      <c r="G330" s="257">
        <f>Tabla4[[#This Row],[Sexo Participante]]</f>
        <v>0</v>
      </c>
      <c r="H330" s="258">
        <f>Tabla4[[#This Row],[Cód. Provincia Participante]]</f>
        <v>0</v>
      </c>
      <c r="I330" s="258">
        <f>Tabla4[[#This Row],[Cód. Localidad Participante]]</f>
        <v>0</v>
      </c>
      <c r="J330" s="259">
        <f>Tabla4[[#This Row],[Código Postal Participante]]</f>
        <v>0</v>
      </c>
      <c r="K330" s="260">
        <f>Tabla4[[#This Row],[Dirección Participante]]</f>
        <v>0</v>
      </c>
      <c r="L330" s="261">
        <f>Tabla4[[#This Row],[Teléfono Fijo Participante]]</f>
        <v>0</v>
      </c>
      <c r="M330" s="261">
        <f>Tabla4[[#This Row],[Teléfono Móvil Participante]]</f>
        <v>0</v>
      </c>
      <c r="N330" s="263">
        <f>Tabla4[[#This Row],[E-mail Participante]]</f>
        <v>0</v>
      </c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42"/>
    </row>
    <row r="331" spans="1:34" x14ac:dyDescent="0.55000000000000004">
      <c r="A331" s="222">
        <v>329</v>
      </c>
      <c r="B331" s="224">
        <f>Tabla4[[#This Row],[DNI/NIE Participante / Menor de edad]]</f>
        <v>0</v>
      </c>
      <c r="C331" s="254">
        <f>Tabla4[[#This Row],[Nombre Participante]]</f>
        <v>0</v>
      </c>
      <c r="D331" s="254">
        <f>Tabla4[[#This Row],[Primer Apellido Participante]]</f>
        <v>0</v>
      </c>
      <c r="E331" s="254">
        <f>Tabla4[[#This Row],[Segundo Apellido Participante]]</f>
        <v>0</v>
      </c>
      <c r="F331" s="225">
        <f>Tabla4[[#This Row],[Fecha de Nacimiento Participante]]</f>
        <v>0</v>
      </c>
      <c r="G331" s="264">
        <f>Tabla4[[#This Row],[Sexo Participante]]</f>
        <v>0</v>
      </c>
      <c r="H331" s="264">
        <f>Tabla4[[#This Row],[Cód. Provincia Participante]]</f>
        <v>0</v>
      </c>
      <c r="I331" s="264">
        <f>Tabla4[[#This Row],[Cód. Localidad Participante]]</f>
        <v>0</v>
      </c>
      <c r="J331" s="264">
        <f>Tabla4[[#This Row],[Código Postal Participante]]</f>
        <v>0</v>
      </c>
      <c r="K331" s="265">
        <f>Tabla4[[#This Row],[Dirección Participante]]</f>
        <v>0</v>
      </c>
      <c r="L331" s="264">
        <f>Tabla4[[#This Row],[Teléfono Fijo Participante]]</f>
        <v>0</v>
      </c>
      <c r="M331" s="264">
        <f>Tabla4[[#This Row],[Teléfono Móvil Participante]]</f>
        <v>0</v>
      </c>
      <c r="N331" s="266">
        <f>Tabla4[[#This Row],[E-mail Participante]]</f>
        <v>0</v>
      </c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42"/>
    </row>
    <row r="332" spans="1:34" x14ac:dyDescent="0.55000000000000004">
      <c r="A332" s="222">
        <v>330</v>
      </c>
      <c r="B332" s="213">
        <f>Tabla4[[#This Row],[DNI/NIE Participante / Menor de edad]]</f>
        <v>0</v>
      </c>
      <c r="C332" s="252">
        <f>Tabla4[[#This Row],[Nombre Participante]]</f>
        <v>0</v>
      </c>
      <c r="D332" s="252">
        <f>Tabla4[[#This Row],[Primer Apellido Participante]]</f>
        <v>0</v>
      </c>
      <c r="E332" s="252">
        <f>Tabla4[[#This Row],[Segundo Apellido Participante]]</f>
        <v>0</v>
      </c>
      <c r="F332" s="215">
        <f>Tabla4[[#This Row],[Fecha de Nacimiento Participante]]</f>
        <v>0</v>
      </c>
      <c r="G332" s="257">
        <f>Tabla4[[#This Row],[Sexo Participante]]</f>
        <v>0</v>
      </c>
      <c r="H332" s="258">
        <f>Tabla4[[#This Row],[Cód. Provincia Participante]]</f>
        <v>0</v>
      </c>
      <c r="I332" s="258">
        <f>Tabla4[[#This Row],[Cód. Localidad Participante]]</f>
        <v>0</v>
      </c>
      <c r="J332" s="259">
        <f>Tabla4[[#This Row],[Código Postal Participante]]</f>
        <v>0</v>
      </c>
      <c r="K332" s="260">
        <f>Tabla4[[#This Row],[Dirección Participante]]</f>
        <v>0</v>
      </c>
      <c r="L332" s="261">
        <f>Tabla4[[#This Row],[Teléfono Fijo Participante]]</f>
        <v>0</v>
      </c>
      <c r="M332" s="261">
        <f>Tabla4[[#This Row],[Teléfono Móvil Participante]]</f>
        <v>0</v>
      </c>
      <c r="N332" s="263">
        <f>Tabla4[[#This Row],[E-mail Participante]]</f>
        <v>0</v>
      </c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42"/>
    </row>
    <row r="333" spans="1:34" x14ac:dyDescent="0.55000000000000004">
      <c r="A333" s="222">
        <v>331</v>
      </c>
      <c r="B333" s="224">
        <f>Tabla4[[#This Row],[DNI/NIE Participante / Menor de edad]]</f>
        <v>0</v>
      </c>
      <c r="C333" s="254">
        <f>Tabla4[[#This Row],[Nombre Participante]]</f>
        <v>0</v>
      </c>
      <c r="D333" s="254">
        <f>Tabla4[[#This Row],[Primer Apellido Participante]]</f>
        <v>0</v>
      </c>
      <c r="E333" s="254">
        <f>Tabla4[[#This Row],[Segundo Apellido Participante]]</f>
        <v>0</v>
      </c>
      <c r="F333" s="225">
        <f>Tabla4[[#This Row],[Fecha de Nacimiento Participante]]</f>
        <v>0</v>
      </c>
      <c r="G333" s="264">
        <f>Tabla4[[#This Row],[Sexo Participante]]</f>
        <v>0</v>
      </c>
      <c r="H333" s="264">
        <f>Tabla4[[#This Row],[Cód. Provincia Participante]]</f>
        <v>0</v>
      </c>
      <c r="I333" s="264">
        <f>Tabla4[[#This Row],[Cód. Localidad Participante]]</f>
        <v>0</v>
      </c>
      <c r="J333" s="264">
        <f>Tabla4[[#This Row],[Código Postal Participante]]</f>
        <v>0</v>
      </c>
      <c r="K333" s="265">
        <f>Tabla4[[#This Row],[Dirección Participante]]</f>
        <v>0</v>
      </c>
      <c r="L333" s="264">
        <f>Tabla4[[#This Row],[Teléfono Fijo Participante]]</f>
        <v>0</v>
      </c>
      <c r="M333" s="264">
        <f>Tabla4[[#This Row],[Teléfono Móvil Participante]]</f>
        <v>0</v>
      </c>
      <c r="N333" s="266">
        <f>Tabla4[[#This Row],[E-mail Participante]]</f>
        <v>0</v>
      </c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42"/>
    </row>
    <row r="334" spans="1:34" x14ac:dyDescent="0.55000000000000004">
      <c r="A334" s="222">
        <v>332</v>
      </c>
      <c r="B334" s="213">
        <f>Tabla4[[#This Row],[DNI/NIE Participante / Menor de edad]]</f>
        <v>0</v>
      </c>
      <c r="C334" s="252">
        <f>Tabla4[[#This Row],[Nombre Participante]]</f>
        <v>0</v>
      </c>
      <c r="D334" s="252">
        <f>Tabla4[[#This Row],[Primer Apellido Participante]]</f>
        <v>0</v>
      </c>
      <c r="E334" s="252">
        <f>Tabla4[[#This Row],[Segundo Apellido Participante]]</f>
        <v>0</v>
      </c>
      <c r="F334" s="215">
        <f>Tabla4[[#This Row],[Fecha de Nacimiento Participante]]</f>
        <v>0</v>
      </c>
      <c r="G334" s="257">
        <f>Tabla4[[#This Row],[Sexo Participante]]</f>
        <v>0</v>
      </c>
      <c r="H334" s="258">
        <f>Tabla4[[#This Row],[Cód. Provincia Participante]]</f>
        <v>0</v>
      </c>
      <c r="I334" s="258">
        <f>Tabla4[[#This Row],[Cód. Localidad Participante]]</f>
        <v>0</v>
      </c>
      <c r="J334" s="259">
        <f>Tabla4[[#This Row],[Código Postal Participante]]</f>
        <v>0</v>
      </c>
      <c r="K334" s="260">
        <f>Tabla4[[#This Row],[Dirección Participante]]</f>
        <v>0</v>
      </c>
      <c r="L334" s="261">
        <f>Tabla4[[#This Row],[Teléfono Fijo Participante]]</f>
        <v>0</v>
      </c>
      <c r="M334" s="261">
        <f>Tabla4[[#This Row],[Teléfono Móvil Participante]]</f>
        <v>0</v>
      </c>
      <c r="N334" s="263">
        <f>Tabla4[[#This Row],[E-mail Participante]]</f>
        <v>0</v>
      </c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42"/>
    </row>
    <row r="335" spans="1:34" x14ac:dyDescent="0.55000000000000004">
      <c r="A335" s="222">
        <v>333</v>
      </c>
      <c r="B335" s="224">
        <f>Tabla4[[#This Row],[DNI/NIE Participante / Menor de edad]]</f>
        <v>0</v>
      </c>
      <c r="C335" s="254">
        <f>Tabla4[[#This Row],[Nombre Participante]]</f>
        <v>0</v>
      </c>
      <c r="D335" s="254">
        <f>Tabla4[[#This Row],[Primer Apellido Participante]]</f>
        <v>0</v>
      </c>
      <c r="E335" s="254">
        <f>Tabla4[[#This Row],[Segundo Apellido Participante]]</f>
        <v>0</v>
      </c>
      <c r="F335" s="225">
        <f>Tabla4[[#This Row],[Fecha de Nacimiento Participante]]</f>
        <v>0</v>
      </c>
      <c r="G335" s="264">
        <f>Tabla4[[#This Row],[Sexo Participante]]</f>
        <v>0</v>
      </c>
      <c r="H335" s="264">
        <f>Tabla4[[#This Row],[Cód. Provincia Participante]]</f>
        <v>0</v>
      </c>
      <c r="I335" s="264">
        <f>Tabla4[[#This Row],[Cód. Localidad Participante]]</f>
        <v>0</v>
      </c>
      <c r="J335" s="264">
        <f>Tabla4[[#This Row],[Código Postal Participante]]</f>
        <v>0</v>
      </c>
      <c r="K335" s="265">
        <f>Tabla4[[#This Row],[Dirección Participante]]</f>
        <v>0</v>
      </c>
      <c r="L335" s="264">
        <f>Tabla4[[#This Row],[Teléfono Fijo Participante]]</f>
        <v>0</v>
      </c>
      <c r="M335" s="264">
        <f>Tabla4[[#This Row],[Teléfono Móvil Participante]]</f>
        <v>0</v>
      </c>
      <c r="N335" s="266">
        <f>Tabla4[[#This Row],[E-mail Participante]]</f>
        <v>0</v>
      </c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42"/>
    </row>
    <row r="336" spans="1:34" x14ac:dyDescent="0.55000000000000004">
      <c r="A336" s="222">
        <v>334</v>
      </c>
      <c r="B336" s="213">
        <f>Tabla4[[#This Row],[DNI/NIE Participante / Menor de edad]]</f>
        <v>0</v>
      </c>
      <c r="C336" s="252">
        <f>Tabla4[[#This Row],[Nombre Participante]]</f>
        <v>0</v>
      </c>
      <c r="D336" s="252">
        <f>Tabla4[[#This Row],[Primer Apellido Participante]]</f>
        <v>0</v>
      </c>
      <c r="E336" s="252">
        <f>Tabla4[[#This Row],[Segundo Apellido Participante]]</f>
        <v>0</v>
      </c>
      <c r="F336" s="215">
        <f>Tabla4[[#This Row],[Fecha de Nacimiento Participante]]</f>
        <v>0</v>
      </c>
      <c r="G336" s="257">
        <f>Tabla4[[#This Row],[Sexo Participante]]</f>
        <v>0</v>
      </c>
      <c r="H336" s="258">
        <f>Tabla4[[#This Row],[Cód. Provincia Participante]]</f>
        <v>0</v>
      </c>
      <c r="I336" s="258">
        <f>Tabla4[[#This Row],[Cód. Localidad Participante]]</f>
        <v>0</v>
      </c>
      <c r="J336" s="259">
        <f>Tabla4[[#This Row],[Código Postal Participante]]</f>
        <v>0</v>
      </c>
      <c r="K336" s="260">
        <f>Tabla4[[#This Row],[Dirección Participante]]</f>
        <v>0</v>
      </c>
      <c r="L336" s="261">
        <f>Tabla4[[#This Row],[Teléfono Fijo Participante]]</f>
        <v>0</v>
      </c>
      <c r="M336" s="261">
        <f>Tabla4[[#This Row],[Teléfono Móvil Participante]]</f>
        <v>0</v>
      </c>
      <c r="N336" s="263">
        <f>Tabla4[[#This Row],[E-mail Participante]]</f>
        <v>0</v>
      </c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42"/>
    </row>
    <row r="337" spans="1:34" x14ac:dyDescent="0.55000000000000004">
      <c r="A337" s="222">
        <v>335</v>
      </c>
      <c r="B337" s="224">
        <f>Tabla4[[#This Row],[DNI/NIE Participante / Menor de edad]]</f>
        <v>0</v>
      </c>
      <c r="C337" s="254">
        <f>Tabla4[[#This Row],[Nombre Participante]]</f>
        <v>0</v>
      </c>
      <c r="D337" s="254">
        <f>Tabla4[[#This Row],[Primer Apellido Participante]]</f>
        <v>0</v>
      </c>
      <c r="E337" s="254">
        <f>Tabla4[[#This Row],[Segundo Apellido Participante]]</f>
        <v>0</v>
      </c>
      <c r="F337" s="225">
        <f>Tabla4[[#This Row],[Fecha de Nacimiento Participante]]</f>
        <v>0</v>
      </c>
      <c r="G337" s="264">
        <f>Tabla4[[#This Row],[Sexo Participante]]</f>
        <v>0</v>
      </c>
      <c r="H337" s="264">
        <f>Tabla4[[#This Row],[Cód. Provincia Participante]]</f>
        <v>0</v>
      </c>
      <c r="I337" s="264">
        <f>Tabla4[[#This Row],[Cód. Localidad Participante]]</f>
        <v>0</v>
      </c>
      <c r="J337" s="264">
        <f>Tabla4[[#This Row],[Código Postal Participante]]</f>
        <v>0</v>
      </c>
      <c r="K337" s="265">
        <f>Tabla4[[#This Row],[Dirección Participante]]</f>
        <v>0</v>
      </c>
      <c r="L337" s="264">
        <f>Tabla4[[#This Row],[Teléfono Fijo Participante]]</f>
        <v>0</v>
      </c>
      <c r="M337" s="264">
        <f>Tabla4[[#This Row],[Teléfono Móvil Participante]]</f>
        <v>0</v>
      </c>
      <c r="N337" s="266">
        <f>Tabla4[[#This Row],[E-mail Participante]]</f>
        <v>0</v>
      </c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42"/>
    </row>
    <row r="338" spans="1:34" x14ac:dyDescent="0.55000000000000004">
      <c r="A338" s="222">
        <v>336</v>
      </c>
      <c r="B338" s="213">
        <f>Tabla4[[#This Row],[DNI/NIE Participante / Menor de edad]]</f>
        <v>0</v>
      </c>
      <c r="C338" s="252">
        <f>Tabla4[[#This Row],[Nombre Participante]]</f>
        <v>0</v>
      </c>
      <c r="D338" s="252">
        <f>Tabla4[[#This Row],[Primer Apellido Participante]]</f>
        <v>0</v>
      </c>
      <c r="E338" s="252">
        <f>Tabla4[[#This Row],[Segundo Apellido Participante]]</f>
        <v>0</v>
      </c>
      <c r="F338" s="215">
        <f>Tabla4[[#This Row],[Fecha de Nacimiento Participante]]</f>
        <v>0</v>
      </c>
      <c r="G338" s="257">
        <f>Tabla4[[#This Row],[Sexo Participante]]</f>
        <v>0</v>
      </c>
      <c r="H338" s="258">
        <f>Tabla4[[#This Row],[Cód. Provincia Participante]]</f>
        <v>0</v>
      </c>
      <c r="I338" s="258">
        <f>Tabla4[[#This Row],[Cód. Localidad Participante]]</f>
        <v>0</v>
      </c>
      <c r="J338" s="259">
        <f>Tabla4[[#This Row],[Código Postal Participante]]</f>
        <v>0</v>
      </c>
      <c r="K338" s="260">
        <f>Tabla4[[#This Row],[Dirección Participante]]</f>
        <v>0</v>
      </c>
      <c r="L338" s="261">
        <f>Tabla4[[#This Row],[Teléfono Fijo Participante]]</f>
        <v>0</v>
      </c>
      <c r="M338" s="261">
        <f>Tabla4[[#This Row],[Teléfono Móvil Participante]]</f>
        <v>0</v>
      </c>
      <c r="N338" s="263">
        <f>Tabla4[[#This Row],[E-mail Participante]]</f>
        <v>0</v>
      </c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42"/>
    </row>
    <row r="339" spans="1:34" x14ac:dyDescent="0.55000000000000004">
      <c r="A339" s="222">
        <v>337</v>
      </c>
      <c r="B339" s="224">
        <f>Tabla4[[#This Row],[DNI/NIE Participante / Menor de edad]]</f>
        <v>0</v>
      </c>
      <c r="C339" s="254">
        <f>Tabla4[[#This Row],[Nombre Participante]]</f>
        <v>0</v>
      </c>
      <c r="D339" s="254">
        <f>Tabla4[[#This Row],[Primer Apellido Participante]]</f>
        <v>0</v>
      </c>
      <c r="E339" s="254">
        <f>Tabla4[[#This Row],[Segundo Apellido Participante]]</f>
        <v>0</v>
      </c>
      <c r="F339" s="225">
        <f>Tabla4[[#This Row],[Fecha de Nacimiento Participante]]</f>
        <v>0</v>
      </c>
      <c r="G339" s="264">
        <f>Tabla4[[#This Row],[Sexo Participante]]</f>
        <v>0</v>
      </c>
      <c r="H339" s="264">
        <f>Tabla4[[#This Row],[Cód. Provincia Participante]]</f>
        <v>0</v>
      </c>
      <c r="I339" s="264">
        <f>Tabla4[[#This Row],[Cód. Localidad Participante]]</f>
        <v>0</v>
      </c>
      <c r="J339" s="264">
        <f>Tabla4[[#This Row],[Código Postal Participante]]</f>
        <v>0</v>
      </c>
      <c r="K339" s="265">
        <f>Tabla4[[#This Row],[Dirección Participante]]</f>
        <v>0</v>
      </c>
      <c r="L339" s="264">
        <f>Tabla4[[#This Row],[Teléfono Fijo Participante]]</f>
        <v>0</v>
      </c>
      <c r="M339" s="264">
        <f>Tabla4[[#This Row],[Teléfono Móvil Participante]]</f>
        <v>0</v>
      </c>
      <c r="N339" s="266">
        <f>Tabla4[[#This Row],[E-mail Participante]]</f>
        <v>0</v>
      </c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42"/>
    </row>
    <row r="340" spans="1:34" x14ac:dyDescent="0.55000000000000004">
      <c r="A340" s="222">
        <v>338</v>
      </c>
      <c r="B340" s="213">
        <f>Tabla4[[#This Row],[DNI/NIE Participante / Menor de edad]]</f>
        <v>0</v>
      </c>
      <c r="C340" s="252">
        <f>Tabla4[[#This Row],[Nombre Participante]]</f>
        <v>0</v>
      </c>
      <c r="D340" s="252">
        <f>Tabla4[[#This Row],[Primer Apellido Participante]]</f>
        <v>0</v>
      </c>
      <c r="E340" s="252">
        <f>Tabla4[[#This Row],[Segundo Apellido Participante]]</f>
        <v>0</v>
      </c>
      <c r="F340" s="215">
        <f>Tabla4[[#This Row],[Fecha de Nacimiento Participante]]</f>
        <v>0</v>
      </c>
      <c r="G340" s="257">
        <f>Tabla4[[#This Row],[Sexo Participante]]</f>
        <v>0</v>
      </c>
      <c r="H340" s="258">
        <f>Tabla4[[#This Row],[Cód. Provincia Participante]]</f>
        <v>0</v>
      </c>
      <c r="I340" s="258">
        <f>Tabla4[[#This Row],[Cód. Localidad Participante]]</f>
        <v>0</v>
      </c>
      <c r="J340" s="259">
        <f>Tabla4[[#This Row],[Código Postal Participante]]</f>
        <v>0</v>
      </c>
      <c r="K340" s="260">
        <f>Tabla4[[#This Row],[Dirección Participante]]</f>
        <v>0</v>
      </c>
      <c r="L340" s="261">
        <f>Tabla4[[#This Row],[Teléfono Fijo Participante]]</f>
        <v>0</v>
      </c>
      <c r="M340" s="261">
        <f>Tabla4[[#This Row],[Teléfono Móvil Participante]]</f>
        <v>0</v>
      </c>
      <c r="N340" s="263">
        <f>Tabla4[[#This Row],[E-mail Participante]]</f>
        <v>0</v>
      </c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42"/>
    </row>
    <row r="341" spans="1:34" x14ac:dyDescent="0.55000000000000004">
      <c r="A341" s="222">
        <v>339</v>
      </c>
      <c r="B341" s="224">
        <f>Tabla4[[#This Row],[DNI/NIE Participante / Menor de edad]]</f>
        <v>0</v>
      </c>
      <c r="C341" s="254">
        <f>Tabla4[[#This Row],[Nombre Participante]]</f>
        <v>0</v>
      </c>
      <c r="D341" s="254">
        <f>Tabla4[[#This Row],[Primer Apellido Participante]]</f>
        <v>0</v>
      </c>
      <c r="E341" s="254">
        <f>Tabla4[[#This Row],[Segundo Apellido Participante]]</f>
        <v>0</v>
      </c>
      <c r="F341" s="225">
        <f>Tabla4[[#This Row],[Fecha de Nacimiento Participante]]</f>
        <v>0</v>
      </c>
      <c r="G341" s="264">
        <f>Tabla4[[#This Row],[Sexo Participante]]</f>
        <v>0</v>
      </c>
      <c r="H341" s="264">
        <f>Tabla4[[#This Row],[Cód. Provincia Participante]]</f>
        <v>0</v>
      </c>
      <c r="I341" s="264">
        <f>Tabla4[[#This Row],[Cód. Localidad Participante]]</f>
        <v>0</v>
      </c>
      <c r="J341" s="264">
        <f>Tabla4[[#This Row],[Código Postal Participante]]</f>
        <v>0</v>
      </c>
      <c r="K341" s="265">
        <f>Tabla4[[#This Row],[Dirección Participante]]</f>
        <v>0</v>
      </c>
      <c r="L341" s="264">
        <f>Tabla4[[#This Row],[Teléfono Fijo Participante]]</f>
        <v>0</v>
      </c>
      <c r="M341" s="264">
        <f>Tabla4[[#This Row],[Teléfono Móvil Participante]]</f>
        <v>0</v>
      </c>
      <c r="N341" s="266">
        <f>Tabla4[[#This Row],[E-mail Participante]]</f>
        <v>0</v>
      </c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42"/>
    </row>
    <row r="342" spans="1:34" x14ac:dyDescent="0.55000000000000004">
      <c r="A342" s="222">
        <v>340</v>
      </c>
      <c r="B342" s="213">
        <f>Tabla4[[#This Row],[DNI/NIE Participante / Menor de edad]]</f>
        <v>0</v>
      </c>
      <c r="C342" s="252">
        <f>Tabla4[[#This Row],[Nombre Participante]]</f>
        <v>0</v>
      </c>
      <c r="D342" s="252">
        <f>Tabla4[[#This Row],[Primer Apellido Participante]]</f>
        <v>0</v>
      </c>
      <c r="E342" s="252">
        <f>Tabla4[[#This Row],[Segundo Apellido Participante]]</f>
        <v>0</v>
      </c>
      <c r="F342" s="215">
        <f>Tabla4[[#This Row],[Fecha de Nacimiento Participante]]</f>
        <v>0</v>
      </c>
      <c r="G342" s="257">
        <f>Tabla4[[#This Row],[Sexo Participante]]</f>
        <v>0</v>
      </c>
      <c r="H342" s="258">
        <f>Tabla4[[#This Row],[Cód. Provincia Participante]]</f>
        <v>0</v>
      </c>
      <c r="I342" s="258">
        <f>Tabla4[[#This Row],[Cód. Localidad Participante]]</f>
        <v>0</v>
      </c>
      <c r="J342" s="259">
        <f>Tabla4[[#This Row],[Código Postal Participante]]</f>
        <v>0</v>
      </c>
      <c r="K342" s="260">
        <f>Tabla4[[#This Row],[Dirección Participante]]</f>
        <v>0</v>
      </c>
      <c r="L342" s="261">
        <f>Tabla4[[#This Row],[Teléfono Fijo Participante]]</f>
        <v>0</v>
      </c>
      <c r="M342" s="261">
        <f>Tabla4[[#This Row],[Teléfono Móvil Participante]]</f>
        <v>0</v>
      </c>
      <c r="N342" s="263">
        <f>Tabla4[[#This Row],[E-mail Participante]]</f>
        <v>0</v>
      </c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42"/>
    </row>
    <row r="343" spans="1:34" x14ac:dyDescent="0.55000000000000004">
      <c r="A343" s="222">
        <v>341</v>
      </c>
      <c r="B343" s="224">
        <f>Tabla4[[#This Row],[DNI/NIE Participante / Menor de edad]]</f>
        <v>0</v>
      </c>
      <c r="C343" s="254">
        <f>Tabla4[[#This Row],[Nombre Participante]]</f>
        <v>0</v>
      </c>
      <c r="D343" s="254">
        <f>Tabla4[[#This Row],[Primer Apellido Participante]]</f>
        <v>0</v>
      </c>
      <c r="E343" s="254">
        <f>Tabla4[[#This Row],[Segundo Apellido Participante]]</f>
        <v>0</v>
      </c>
      <c r="F343" s="225">
        <f>Tabla4[[#This Row],[Fecha de Nacimiento Participante]]</f>
        <v>0</v>
      </c>
      <c r="G343" s="264">
        <f>Tabla4[[#This Row],[Sexo Participante]]</f>
        <v>0</v>
      </c>
      <c r="H343" s="264">
        <f>Tabla4[[#This Row],[Cód. Provincia Participante]]</f>
        <v>0</v>
      </c>
      <c r="I343" s="264">
        <f>Tabla4[[#This Row],[Cód. Localidad Participante]]</f>
        <v>0</v>
      </c>
      <c r="J343" s="264">
        <f>Tabla4[[#This Row],[Código Postal Participante]]</f>
        <v>0</v>
      </c>
      <c r="K343" s="265">
        <f>Tabla4[[#This Row],[Dirección Participante]]</f>
        <v>0</v>
      </c>
      <c r="L343" s="264">
        <f>Tabla4[[#This Row],[Teléfono Fijo Participante]]</f>
        <v>0</v>
      </c>
      <c r="M343" s="264">
        <f>Tabla4[[#This Row],[Teléfono Móvil Participante]]</f>
        <v>0</v>
      </c>
      <c r="N343" s="266">
        <f>Tabla4[[#This Row],[E-mail Participante]]</f>
        <v>0</v>
      </c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42"/>
    </row>
    <row r="344" spans="1:34" x14ac:dyDescent="0.55000000000000004">
      <c r="A344" s="222">
        <v>342</v>
      </c>
      <c r="B344" s="213">
        <f>Tabla4[[#This Row],[DNI/NIE Participante / Menor de edad]]</f>
        <v>0</v>
      </c>
      <c r="C344" s="252">
        <f>Tabla4[[#This Row],[Nombre Participante]]</f>
        <v>0</v>
      </c>
      <c r="D344" s="252">
        <f>Tabla4[[#This Row],[Primer Apellido Participante]]</f>
        <v>0</v>
      </c>
      <c r="E344" s="252">
        <f>Tabla4[[#This Row],[Segundo Apellido Participante]]</f>
        <v>0</v>
      </c>
      <c r="F344" s="215">
        <f>Tabla4[[#This Row],[Fecha de Nacimiento Participante]]</f>
        <v>0</v>
      </c>
      <c r="G344" s="257">
        <f>Tabla4[[#This Row],[Sexo Participante]]</f>
        <v>0</v>
      </c>
      <c r="H344" s="258">
        <f>Tabla4[[#This Row],[Cód. Provincia Participante]]</f>
        <v>0</v>
      </c>
      <c r="I344" s="258">
        <f>Tabla4[[#This Row],[Cód. Localidad Participante]]</f>
        <v>0</v>
      </c>
      <c r="J344" s="259">
        <f>Tabla4[[#This Row],[Código Postal Participante]]</f>
        <v>0</v>
      </c>
      <c r="K344" s="260">
        <f>Tabla4[[#This Row],[Dirección Participante]]</f>
        <v>0</v>
      </c>
      <c r="L344" s="261">
        <f>Tabla4[[#This Row],[Teléfono Fijo Participante]]</f>
        <v>0</v>
      </c>
      <c r="M344" s="261">
        <f>Tabla4[[#This Row],[Teléfono Móvil Participante]]</f>
        <v>0</v>
      </c>
      <c r="N344" s="263">
        <f>Tabla4[[#This Row],[E-mail Participante]]</f>
        <v>0</v>
      </c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42"/>
    </row>
    <row r="345" spans="1:34" x14ac:dyDescent="0.55000000000000004">
      <c r="A345" s="222">
        <v>343</v>
      </c>
      <c r="B345" s="224">
        <f>Tabla4[[#This Row],[DNI/NIE Participante / Menor de edad]]</f>
        <v>0</v>
      </c>
      <c r="C345" s="254">
        <f>Tabla4[[#This Row],[Nombre Participante]]</f>
        <v>0</v>
      </c>
      <c r="D345" s="254">
        <f>Tabla4[[#This Row],[Primer Apellido Participante]]</f>
        <v>0</v>
      </c>
      <c r="E345" s="254">
        <f>Tabla4[[#This Row],[Segundo Apellido Participante]]</f>
        <v>0</v>
      </c>
      <c r="F345" s="225">
        <f>Tabla4[[#This Row],[Fecha de Nacimiento Participante]]</f>
        <v>0</v>
      </c>
      <c r="G345" s="264">
        <f>Tabla4[[#This Row],[Sexo Participante]]</f>
        <v>0</v>
      </c>
      <c r="H345" s="264">
        <f>Tabla4[[#This Row],[Cód. Provincia Participante]]</f>
        <v>0</v>
      </c>
      <c r="I345" s="264">
        <f>Tabla4[[#This Row],[Cód. Localidad Participante]]</f>
        <v>0</v>
      </c>
      <c r="J345" s="264">
        <f>Tabla4[[#This Row],[Código Postal Participante]]</f>
        <v>0</v>
      </c>
      <c r="K345" s="265">
        <f>Tabla4[[#This Row],[Dirección Participante]]</f>
        <v>0</v>
      </c>
      <c r="L345" s="264">
        <f>Tabla4[[#This Row],[Teléfono Fijo Participante]]</f>
        <v>0</v>
      </c>
      <c r="M345" s="264">
        <f>Tabla4[[#This Row],[Teléfono Móvil Participante]]</f>
        <v>0</v>
      </c>
      <c r="N345" s="266">
        <f>Tabla4[[#This Row],[E-mail Participante]]</f>
        <v>0</v>
      </c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42"/>
    </row>
    <row r="346" spans="1:34" x14ac:dyDescent="0.55000000000000004">
      <c r="A346" s="222">
        <v>344</v>
      </c>
      <c r="B346" s="213">
        <f>Tabla4[[#This Row],[DNI/NIE Participante / Menor de edad]]</f>
        <v>0</v>
      </c>
      <c r="C346" s="252">
        <f>Tabla4[[#This Row],[Nombre Participante]]</f>
        <v>0</v>
      </c>
      <c r="D346" s="252">
        <f>Tabla4[[#This Row],[Primer Apellido Participante]]</f>
        <v>0</v>
      </c>
      <c r="E346" s="252">
        <f>Tabla4[[#This Row],[Segundo Apellido Participante]]</f>
        <v>0</v>
      </c>
      <c r="F346" s="215">
        <f>Tabla4[[#This Row],[Fecha de Nacimiento Participante]]</f>
        <v>0</v>
      </c>
      <c r="G346" s="257">
        <f>Tabla4[[#This Row],[Sexo Participante]]</f>
        <v>0</v>
      </c>
      <c r="H346" s="258">
        <f>Tabla4[[#This Row],[Cód. Provincia Participante]]</f>
        <v>0</v>
      </c>
      <c r="I346" s="258">
        <f>Tabla4[[#This Row],[Cód. Localidad Participante]]</f>
        <v>0</v>
      </c>
      <c r="J346" s="259">
        <f>Tabla4[[#This Row],[Código Postal Participante]]</f>
        <v>0</v>
      </c>
      <c r="K346" s="260">
        <f>Tabla4[[#This Row],[Dirección Participante]]</f>
        <v>0</v>
      </c>
      <c r="L346" s="261">
        <f>Tabla4[[#This Row],[Teléfono Fijo Participante]]</f>
        <v>0</v>
      </c>
      <c r="M346" s="261">
        <f>Tabla4[[#This Row],[Teléfono Móvil Participante]]</f>
        <v>0</v>
      </c>
      <c r="N346" s="263">
        <f>Tabla4[[#This Row],[E-mail Participante]]</f>
        <v>0</v>
      </c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42"/>
    </row>
    <row r="347" spans="1:34" x14ac:dyDescent="0.55000000000000004">
      <c r="A347" s="222">
        <v>345</v>
      </c>
      <c r="B347" s="224">
        <f>Tabla4[[#This Row],[DNI/NIE Participante / Menor de edad]]</f>
        <v>0</v>
      </c>
      <c r="C347" s="254">
        <f>Tabla4[[#This Row],[Nombre Participante]]</f>
        <v>0</v>
      </c>
      <c r="D347" s="254">
        <f>Tabla4[[#This Row],[Primer Apellido Participante]]</f>
        <v>0</v>
      </c>
      <c r="E347" s="254">
        <f>Tabla4[[#This Row],[Segundo Apellido Participante]]</f>
        <v>0</v>
      </c>
      <c r="F347" s="225">
        <f>Tabla4[[#This Row],[Fecha de Nacimiento Participante]]</f>
        <v>0</v>
      </c>
      <c r="G347" s="264">
        <f>Tabla4[[#This Row],[Sexo Participante]]</f>
        <v>0</v>
      </c>
      <c r="H347" s="264">
        <f>Tabla4[[#This Row],[Cód. Provincia Participante]]</f>
        <v>0</v>
      </c>
      <c r="I347" s="264">
        <f>Tabla4[[#This Row],[Cód. Localidad Participante]]</f>
        <v>0</v>
      </c>
      <c r="J347" s="264">
        <f>Tabla4[[#This Row],[Código Postal Participante]]</f>
        <v>0</v>
      </c>
      <c r="K347" s="265">
        <f>Tabla4[[#This Row],[Dirección Participante]]</f>
        <v>0</v>
      </c>
      <c r="L347" s="264">
        <f>Tabla4[[#This Row],[Teléfono Fijo Participante]]</f>
        <v>0</v>
      </c>
      <c r="M347" s="264">
        <f>Tabla4[[#This Row],[Teléfono Móvil Participante]]</f>
        <v>0</v>
      </c>
      <c r="N347" s="266">
        <f>Tabla4[[#This Row],[E-mail Participante]]</f>
        <v>0</v>
      </c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42"/>
    </row>
    <row r="348" spans="1:34" x14ac:dyDescent="0.55000000000000004">
      <c r="A348" s="222">
        <v>346</v>
      </c>
      <c r="B348" s="213">
        <f>Tabla4[[#This Row],[DNI/NIE Participante / Menor de edad]]</f>
        <v>0</v>
      </c>
      <c r="C348" s="252">
        <f>Tabla4[[#This Row],[Nombre Participante]]</f>
        <v>0</v>
      </c>
      <c r="D348" s="252">
        <f>Tabla4[[#This Row],[Primer Apellido Participante]]</f>
        <v>0</v>
      </c>
      <c r="E348" s="252">
        <f>Tabla4[[#This Row],[Segundo Apellido Participante]]</f>
        <v>0</v>
      </c>
      <c r="F348" s="215">
        <f>Tabla4[[#This Row],[Fecha de Nacimiento Participante]]</f>
        <v>0</v>
      </c>
      <c r="G348" s="257">
        <f>Tabla4[[#This Row],[Sexo Participante]]</f>
        <v>0</v>
      </c>
      <c r="H348" s="258">
        <f>Tabla4[[#This Row],[Cód. Provincia Participante]]</f>
        <v>0</v>
      </c>
      <c r="I348" s="258">
        <f>Tabla4[[#This Row],[Cód. Localidad Participante]]</f>
        <v>0</v>
      </c>
      <c r="J348" s="259">
        <f>Tabla4[[#This Row],[Código Postal Participante]]</f>
        <v>0</v>
      </c>
      <c r="K348" s="260">
        <f>Tabla4[[#This Row],[Dirección Participante]]</f>
        <v>0</v>
      </c>
      <c r="L348" s="261">
        <f>Tabla4[[#This Row],[Teléfono Fijo Participante]]</f>
        <v>0</v>
      </c>
      <c r="M348" s="261">
        <f>Tabla4[[#This Row],[Teléfono Móvil Participante]]</f>
        <v>0</v>
      </c>
      <c r="N348" s="263">
        <f>Tabla4[[#This Row],[E-mail Participante]]</f>
        <v>0</v>
      </c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42"/>
    </row>
    <row r="349" spans="1:34" x14ac:dyDescent="0.55000000000000004">
      <c r="A349" s="222">
        <v>347</v>
      </c>
      <c r="B349" s="224">
        <f>Tabla4[[#This Row],[DNI/NIE Participante / Menor de edad]]</f>
        <v>0</v>
      </c>
      <c r="C349" s="254">
        <f>Tabla4[[#This Row],[Nombre Participante]]</f>
        <v>0</v>
      </c>
      <c r="D349" s="254">
        <f>Tabla4[[#This Row],[Primer Apellido Participante]]</f>
        <v>0</v>
      </c>
      <c r="E349" s="254">
        <f>Tabla4[[#This Row],[Segundo Apellido Participante]]</f>
        <v>0</v>
      </c>
      <c r="F349" s="225">
        <f>Tabla4[[#This Row],[Fecha de Nacimiento Participante]]</f>
        <v>0</v>
      </c>
      <c r="G349" s="264">
        <f>Tabla4[[#This Row],[Sexo Participante]]</f>
        <v>0</v>
      </c>
      <c r="H349" s="264">
        <f>Tabla4[[#This Row],[Cód. Provincia Participante]]</f>
        <v>0</v>
      </c>
      <c r="I349" s="264">
        <f>Tabla4[[#This Row],[Cód. Localidad Participante]]</f>
        <v>0</v>
      </c>
      <c r="J349" s="264">
        <f>Tabla4[[#This Row],[Código Postal Participante]]</f>
        <v>0</v>
      </c>
      <c r="K349" s="265">
        <f>Tabla4[[#This Row],[Dirección Participante]]</f>
        <v>0</v>
      </c>
      <c r="L349" s="264">
        <f>Tabla4[[#This Row],[Teléfono Fijo Participante]]</f>
        <v>0</v>
      </c>
      <c r="M349" s="264">
        <f>Tabla4[[#This Row],[Teléfono Móvil Participante]]</f>
        <v>0</v>
      </c>
      <c r="N349" s="266">
        <f>Tabla4[[#This Row],[E-mail Participante]]</f>
        <v>0</v>
      </c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42"/>
    </row>
    <row r="350" spans="1:34" x14ac:dyDescent="0.55000000000000004">
      <c r="A350" s="222">
        <v>348</v>
      </c>
      <c r="B350" s="213">
        <f>Tabla4[[#This Row],[DNI/NIE Participante / Menor de edad]]</f>
        <v>0</v>
      </c>
      <c r="C350" s="252">
        <f>Tabla4[[#This Row],[Nombre Participante]]</f>
        <v>0</v>
      </c>
      <c r="D350" s="252">
        <f>Tabla4[[#This Row],[Primer Apellido Participante]]</f>
        <v>0</v>
      </c>
      <c r="E350" s="252">
        <f>Tabla4[[#This Row],[Segundo Apellido Participante]]</f>
        <v>0</v>
      </c>
      <c r="F350" s="215">
        <f>Tabla4[[#This Row],[Fecha de Nacimiento Participante]]</f>
        <v>0</v>
      </c>
      <c r="G350" s="257">
        <f>Tabla4[[#This Row],[Sexo Participante]]</f>
        <v>0</v>
      </c>
      <c r="H350" s="258">
        <f>Tabla4[[#This Row],[Cód. Provincia Participante]]</f>
        <v>0</v>
      </c>
      <c r="I350" s="258">
        <f>Tabla4[[#This Row],[Cód. Localidad Participante]]</f>
        <v>0</v>
      </c>
      <c r="J350" s="259">
        <f>Tabla4[[#This Row],[Código Postal Participante]]</f>
        <v>0</v>
      </c>
      <c r="K350" s="260">
        <f>Tabla4[[#This Row],[Dirección Participante]]</f>
        <v>0</v>
      </c>
      <c r="L350" s="261">
        <f>Tabla4[[#This Row],[Teléfono Fijo Participante]]</f>
        <v>0</v>
      </c>
      <c r="M350" s="261">
        <f>Tabla4[[#This Row],[Teléfono Móvil Participante]]</f>
        <v>0</v>
      </c>
      <c r="N350" s="263">
        <f>Tabla4[[#This Row],[E-mail Participante]]</f>
        <v>0</v>
      </c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42"/>
    </row>
    <row r="351" spans="1:34" x14ac:dyDescent="0.55000000000000004">
      <c r="A351" s="222">
        <v>349</v>
      </c>
      <c r="B351" s="224">
        <f>Tabla4[[#This Row],[DNI/NIE Participante / Menor de edad]]</f>
        <v>0</v>
      </c>
      <c r="C351" s="254">
        <f>Tabla4[[#This Row],[Nombre Participante]]</f>
        <v>0</v>
      </c>
      <c r="D351" s="254">
        <f>Tabla4[[#This Row],[Primer Apellido Participante]]</f>
        <v>0</v>
      </c>
      <c r="E351" s="254">
        <f>Tabla4[[#This Row],[Segundo Apellido Participante]]</f>
        <v>0</v>
      </c>
      <c r="F351" s="225">
        <f>Tabla4[[#This Row],[Fecha de Nacimiento Participante]]</f>
        <v>0</v>
      </c>
      <c r="G351" s="264">
        <f>Tabla4[[#This Row],[Sexo Participante]]</f>
        <v>0</v>
      </c>
      <c r="H351" s="264">
        <f>Tabla4[[#This Row],[Cód. Provincia Participante]]</f>
        <v>0</v>
      </c>
      <c r="I351" s="264">
        <f>Tabla4[[#This Row],[Cód. Localidad Participante]]</f>
        <v>0</v>
      </c>
      <c r="J351" s="264">
        <f>Tabla4[[#This Row],[Código Postal Participante]]</f>
        <v>0</v>
      </c>
      <c r="K351" s="265">
        <f>Tabla4[[#This Row],[Dirección Participante]]</f>
        <v>0</v>
      </c>
      <c r="L351" s="264">
        <f>Tabla4[[#This Row],[Teléfono Fijo Participante]]</f>
        <v>0</v>
      </c>
      <c r="M351" s="264">
        <f>Tabla4[[#This Row],[Teléfono Móvil Participante]]</f>
        <v>0</v>
      </c>
      <c r="N351" s="266">
        <f>Tabla4[[#This Row],[E-mail Participante]]</f>
        <v>0</v>
      </c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42"/>
    </row>
    <row r="352" spans="1:34" x14ac:dyDescent="0.55000000000000004">
      <c r="A352" s="222">
        <v>350</v>
      </c>
      <c r="B352" s="213">
        <f>Tabla4[[#This Row],[DNI/NIE Participante / Menor de edad]]</f>
        <v>0</v>
      </c>
      <c r="C352" s="252">
        <f>Tabla4[[#This Row],[Nombre Participante]]</f>
        <v>0</v>
      </c>
      <c r="D352" s="252">
        <f>Tabla4[[#This Row],[Primer Apellido Participante]]</f>
        <v>0</v>
      </c>
      <c r="E352" s="252">
        <f>Tabla4[[#This Row],[Segundo Apellido Participante]]</f>
        <v>0</v>
      </c>
      <c r="F352" s="215">
        <f>Tabla4[[#This Row],[Fecha de Nacimiento Participante]]</f>
        <v>0</v>
      </c>
      <c r="G352" s="257">
        <f>Tabla4[[#This Row],[Sexo Participante]]</f>
        <v>0</v>
      </c>
      <c r="H352" s="258">
        <f>Tabla4[[#This Row],[Cód. Provincia Participante]]</f>
        <v>0</v>
      </c>
      <c r="I352" s="258">
        <f>Tabla4[[#This Row],[Cód. Localidad Participante]]</f>
        <v>0</v>
      </c>
      <c r="J352" s="259">
        <f>Tabla4[[#This Row],[Código Postal Participante]]</f>
        <v>0</v>
      </c>
      <c r="K352" s="260">
        <f>Tabla4[[#This Row],[Dirección Participante]]</f>
        <v>0</v>
      </c>
      <c r="L352" s="261">
        <f>Tabla4[[#This Row],[Teléfono Fijo Participante]]</f>
        <v>0</v>
      </c>
      <c r="M352" s="261">
        <f>Tabla4[[#This Row],[Teléfono Móvil Participante]]</f>
        <v>0</v>
      </c>
      <c r="N352" s="263">
        <f>Tabla4[[#This Row],[E-mail Participante]]</f>
        <v>0</v>
      </c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42"/>
    </row>
    <row r="353" spans="1:34" x14ac:dyDescent="0.55000000000000004">
      <c r="A353" s="222">
        <v>351</v>
      </c>
      <c r="B353" s="224">
        <f>Tabla4[[#This Row],[DNI/NIE Participante / Menor de edad]]</f>
        <v>0</v>
      </c>
      <c r="C353" s="254">
        <f>Tabla4[[#This Row],[Nombre Participante]]</f>
        <v>0</v>
      </c>
      <c r="D353" s="254">
        <f>Tabla4[[#This Row],[Primer Apellido Participante]]</f>
        <v>0</v>
      </c>
      <c r="E353" s="254">
        <f>Tabla4[[#This Row],[Segundo Apellido Participante]]</f>
        <v>0</v>
      </c>
      <c r="F353" s="225">
        <f>Tabla4[[#This Row],[Fecha de Nacimiento Participante]]</f>
        <v>0</v>
      </c>
      <c r="G353" s="264">
        <f>Tabla4[[#This Row],[Sexo Participante]]</f>
        <v>0</v>
      </c>
      <c r="H353" s="264">
        <f>Tabla4[[#This Row],[Cód. Provincia Participante]]</f>
        <v>0</v>
      </c>
      <c r="I353" s="264">
        <f>Tabla4[[#This Row],[Cód. Localidad Participante]]</f>
        <v>0</v>
      </c>
      <c r="J353" s="264">
        <f>Tabla4[[#This Row],[Código Postal Participante]]</f>
        <v>0</v>
      </c>
      <c r="K353" s="265">
        <f>Tabla4[[#This Row],[Dirección Participante]]</f>
        <v>0</v>
      </c>
      <c r="L353" s="264">
        <f>Tabla4[[#This Row],[Teléfono Fijo Participante]]</f>
        <v>0</v>
      </c>
      <c r="M353" s="264">
        <f>Tabla4[[#This Row],[Teléfono Móvil Participante]]</f>
        <v>0</v>
      </c>
      <c r="N353" s="266">
        <f>Tabla4[[#This Row],[E-mail Participante]]</f>
        <v>0</v>
      </c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42"/>
    </row>
    <row r="354" spans="1:34" x14ac:dyDescent="0.55000000000000004">
      <c r="A354" s="222">
        <v>352</v>
      </c>
      <c r="B354" s="213">
        <f>Tabla4[[#This Row],[DNI/NIE Participante / Menor de edad]]</f>
        <v>0</v>
      </c>
      <c r="C354" s="252">
        <f>Tabla4[[#This Row],[Nombre Participante]]</f>
        <v>0</v>
      </c>
      <c r="D354" s="252">
        <f>Tabla4[[#This Row],[Primer Apellido Participante]]</f>
        <v>0</v>
      </c>
      <c r="E354" s="252">
        <f>Tabla4[[#This Row],[Segundo Apellido Participante]]</f>
        <v>0</v>
      </c>
      <c r="F354" s="215">
        <f>Tabla4[[#This Row],[Fecha de Nacimiento Participante]]</f>
        <v>0</v>
      </c>
      <c r="G354" s="257">
        <f>Tabla4[[#This Row],[Sexo Participante]]</f>
        <v>0</v>
      </c>
      <c r="H354" s="258">
        <f>Tabla4[[#This Row],[Cód. Provincia Participante]]</f>
        <v>0</v>
      </c>
      <c r="I354" s="258">
        <f>Tabla4[[#This Row],[Cód. Localidad Participante]]</f>
        <v>0</v>
      </c>
      <c r="J354" s="259">
        <f>Tabla4[[#This Row],[Código Postal Participante]]</f>
        <v>0</v>
      </c>
      <c r="K354" s="260">
        <f>Tabla4[[#This Row],[Dirección Participante]]</f>
        <v>0</v>
      </c>
      <c r="L354" s="261">
        <f>Tabla4[[#This Row],[Teléfono Fijo Participante]]</f>
        <v>0</v>
      </c>
      <c r="M354" s="261">
        <f>Tabla4[[#This Row],[Teléfono Móvil Participante]]</f>
        <v>0</v>
      </c>
      <c r="N354" s="263">
        <f>Tabla4[[#This Row],[E-mail Participante]]</f>
        <v>0</v>
      </c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42"/>
    </row>
    <row r="355" spans="1:34" x14ac:dyDescent="0.55000000000000004">
      <c r="A355" s="222">
        <v>353</v>
      </c>
      <c r="B355" s="224">
        <f>Tabla4[[#This Row],[DNI/NIE Participante / Menor de edad]]</f>
        <v>0</v>
      </c>
      <c r="C355" s="254">
        <f>Tabla4[[#This Row],[Nombre Participante]]</f>
        <v>0</v>
      </c>
      <c r="D355" s="254">
        <f>Tabla4[[#This Row],[Primer Apellido Participante]]</f>
        <v>0</v>
      </c>
      <c r="E355" s="254">
        <f>Tabla4[[#This Row],[Segundo Apellido Participante]]</f>
        <v>0</v>
      </c>
      <c r="F355" s="225">
        <f>Tabla4[[#This Row],[Fecha de Nacimiento Participante]]</f>
        <v>0</v>
      </c>
      <c r="G355" s="264">
        <f>Tabla4[[#This Row],[Sexo Participante]]</f>
        <v>0</v>
      </c>
      <c r="H355" s="264">
        <f>Tabla4[[#This Row],[Cód. Provincia Participante]]</f>
        <v>0</v>
      </c>
      <c r="I355" s="264">
        <f>Tabla4[[#This Row],[Cód. Localidad Participante]]</f>
        <v>0</v>
      </c>
      <c r="J355" s="264">
        <f>Tabla4[[#This Row],[Código Postal Participante]]</f>
        <v>0</v>
      </c>
      <c r="K355" s="265">
        <f>Tabla4[[#This Row],[Dirección Participante]]</f>
        <v>0</v>
      </c>
      <c r="L355" s="264">
        <f>Tabla4[[#This Row],[Teléfono Fijo Participante]]</f>
        <v>0</v>
      </c>
      <c r="M355" s="264">
        <f>Tabla4[[#This Row],[Teléfono Móvil Participante]]</f>
        <v>0</v>
      </c>
      <c r="N355" s="266">
        <f>Tabla4[[#This Row],[E-mail Participante]]</f>
        <v>0</v>
      </c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42"/>
    </row>
    <row r="356" spans="1:34" x14ac:dyDescent="0.55000000000000004">
      <c r="A356" s="222">
        <v>354</v>
      </c>
      <c r="B356" s="213">
        <f>Tabla4[[#This Row],[DNI/NIE Participante / Menor de edad]]</f>
        <v>0</v>
      </c>
      <c r="C356" s="252">
        <f>Tabla4[[#This Row],[Nombre Participante]]</f>
        <v>0</v>
      </c>
      <c r="D356" s="252">
        <f>Tabla4[[#This Row],[Primer Apellido Participante]]</f>
        <v>0</v>
      </c>
      <c r="E356" s="252">
        <f>Tabla4[[#This Row],[Segundo Apellido Participante]]</f>
        <v>0</v>
      </c>
      <c r="F356" s="215">
        <f>Tabla4[[#This Row],[Fecha de Nacimiento Participante]]</f>
        <v>0</v>
      </c>
      <c r="G356" s="257">
        <f>Tabla4[[#This Row],[Sexo Participante]]</f>
        <v>0</v>
      </c>
      <c r="H356" s="258">
        <f>Tabla4[[#This Row],[Cód. Provincia Participante]]</f>
        <v>0</v>
      </c>
      <c r="I356" s="258">
        <f>Tabla4[[#This Row],[Cód. Localidad Participante]]</f>
        <v>0</v>
      </c>
      <c r="J356" s="259">
        <f>Tabla4[[#This Row],[Código Postal Participante]]</f>
        <v>0</v>
      </c>
      <c r="K356" s="260">
        <f>Tabla4[[#This Row],[Dirección Participante]]</f>
        <v>0</v>
      </c>
      <c r="L356" s="261">
        <f>Tabla4[[#This Row],[Teléfono Fijo Participante]]</f>
        <v>0</v>
      </c>
      <c r="M356" s="261">
        <f>Tabla4[[#This Row],[Teléfono Móvil Participante]]</f>
        <v>0</v>
      </c>
      <c r="N356" s="263">
        <f>Tabla4[[#This Row],[E-mail Participante]]</f>
        <v>0</v>
      </c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42"/>
    </row>
    <row r="357" spans="1:34" x14ac:dyDescent="0.55000000000000004">
      <c r="A357" s="222">
        <v>355</v>
      </c>
      <c r="B357" s="224">
        <f>Tabla4[[#This Row],[DNI/NIE Participante / Menor de edad]]</f>
        <v>0</v>
      </c>
      <c r="C357" s="254">
        <f>Tabla4[[#This Row],[Nombre Participante]]</f>
        <v>0</v>
      </c>
      <c r="D357" s="254">
        <f>Tabla4[[#This Row],[Primer Apellido Participante]]</f>
        <v>0</v>
      </c>
      <c r="E357" s="254">
        <f>Tabla4[[#This Row],[Segundo Apellido Participante]]</f>
        <v>0</v>
      </c>
      <c r="F357" s="225">
        <f>Tabla4[[#This Row],[Fecha de Nacimiento Participante]]</f>
        <v>0</v>
      </c>
      <c r="G357" s="264">
        <f>Tabla4[[#This Row],[Sexo Participante]]</f>
        <v>0</v>
      </c>
      <c r="H357" s="264">
        <f>Tabla4[[#This Row],[Cód. Provincia Participante]]</f>
        <v>0</v>
      </c>
      <c r="I357" s="264">
        <f>Tabla4[[#This Row],[Cód. Localidad Participante]]</f>
        <v>0</v>
      </c>
      <c r="J357" s="264">
        <f>Tabla4[[#This Row],[Código Postal Participante]]</f>
        <v>0</v>
      </c>
      <c r="K357" s="265">
        <f>Tabla4[[#This Row],[Dirección Participante]]</f>
        <v>0</v>
      </c>
      <c r="L357" s="264">
        <f>Tabla4[[#This Row],[Teléfono Fijo Participante]]</f>
        <v>0</v>
      </c>
      <c r="M357" s="264">
        <f>Tabla4[[#This Row],[Teléfono Móvil Participante]]</f>
        <v>0</v>
      </c>
      <c r="N357" s="266">
        <f>Tabla4[[#This Row],[E-mail Participante]]</f>
        <v>0</v>
      </c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42"/>
    </row>
    <row r="358" spans="1:34" x14ac:dyDescent="0.55000000000000004">
      <c r="A358" s="222">
        <v>356</v>
      </c>
      <c r="B358" s="213">
        <f>Tabla4[[#This Row],[DNI/NIE Participante / Menor de edad]]</f>
        <v>0</v>
      </c>
      <c r="C358" s="252">
        <f>Tabla4[[#This Row],[Nombre Participante]]</f>
        <v>0</v>
      </c>
      <c r="D358" s="252">
        <f>Tabla4[[#This Row],[Primer Apellido Participante]]</f>
        <v>0</v>
      </c>
      <c r="E358" s="252">
        <f>Tabla4[[#This Row],[Segundo Apellido Participante]]</f>
        <v>0</v>
      </c>
      <c r="F358" s="215">
        <f>Tabla4[[#This Row],[Fecha de Nacimiento Participante]]</f>
        <v>0</v>
      </c>
      <c r="G358" s="257">
        <f>Tabla4[[#This Row],[Sexo Participante]]</f>
        <v>0</v>
      </c>
      <c r="H358" s="258">
        <f>Tabla4[[#This Row],[Cód. Provincia Participante]]</f>
        <v>0</v>
      </c>
      <c r="I358" s="258">
        <f>Tabla4[[#This Row],[Cód. Localidad Participante]]</f>
        <v>0</v>
      </c>
      <c r="J358" s="259">
        <f>Tabla4[[#This Row],[Código Postal Participante]]</f>
        <v>0</v>
      </c>
      <c r="K358" s="260">
        <f>Tabla4[[#This Row],[Dirección Participante]]</f>
        <v>0</v>
      </c>
      <c r="L358" s="261">
        <f>Tabla4[[#This Row],[Teléfono Fijo Participante]]</f>
        <v>0</v>
      </c>
      <c r="M358" s="261">
        <f>Tabla4[[#This Row],[Teléfono Móvil Participante]]</f>
        <v>0</v>
      </c>
      <c r="N358" s="263">
        <f>Tabla4[[#This Row],[E-mail Participante]]</f>
        <v>0</v>
      </c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42"/>
    </row>
    <row r="359" spans="1:34" x14ac:dyDescent="0.55000000000000004">
      <c r="A359" s="222">
        <v>357</v>
      </c>
      <c r="B359" s="224">
        <f>Tabla4[[#This Row],[DNI/NIE Participante / Menor de edad]]</f>
        <v>0</v>
      </c>
      <c r="C359" s="254">
        <f>Tabla4[[#This Row],[Nombre Participante]]</f>
        <v>0</v>
      </c>
      <c r="D359" s="254">
        <f>Tabla4[[#This Row],[Primer Apellido Participante]]</f>
        <v>0</v>
      </c>
      <c r="E359" s="254">
        <f>Tabla4[[#This Row],[Segundo Apellido Participante]]</f>
        <v>0</v>
      </c>
      <c r="F359" s="225">
        <f>Tabla4[[#This Row],[Fecha de Nacimiento Participante]]</f>
        <v>0</v>
      </c>
      <c r="G359" s="264">
        <f>Tabla4[[#This Row],[Sexo Participante]]</f>
        <v>0</v>
      </c>
      <c r="H359" s="264">
        <f>Tabla4[[#This Row],[Cód. Provincia Participante]]</f>
        <v>0</v>
      </c>
      <c r="I359" s="264">
        <f>Tabla4[[#This Row],[Cód. Localidad Participante]]</f>
        <v>0</v>
      </c>
      <c r="J359" s="264">
        <f>Tabla4[[#This Row],[Código Postal Participante]]</f>
        <v>0</v>
      </c>
      <c r="K359" s="265">
        <f>Tabla4[[#This Row],[Dirección Participante]]</f>
        <v>0</v>
      </c>
      <c r="L359" s="264">
        <f>Tabla4[[#This Row],[Teléfono Fijo Participante]]</f>
        <v>0</v>
      </c>
      <c r="M359" s="264">
        <f>Tabla4[[#This Row],[Teléfono Móvil Participante]]</f>
        <v>0</v>
      </c>
      <c r="N359" s="266">
        <f>Tabla4[[#This Row],[E-mail Participante]]</f>
        <v>0</v>
      </c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42"/>
    </row>
    <row r="360" spans="1:34" x14ac:dyDescent="0.55000000000000004">
      <c r="A360" s="222">
        <v>358</v>
      </c>
      <c r="B360" s="213">
        <f>Tabla4[[#This Row],[DNI/NIE Participante / Menor de edad]]</f>
        <v>0</v>
      </c>
      <c r="C360" s="252">
        <f>Tabla4[[#This Row],[Nombre Participante]]</f>
        <v>0</v>
      </c>
      <c r="D360" s="252">
        <f>Tabla4[[#This Row],[Primer Apellido Participante]]</f>
        <v>0</v>
      </c>
      <c r="E360" s="252">
        <f>Tabla4[[#This Row],[Segundo Apellido Participante]]</f>
        <v>0</v>
      </c>
      <c r="F360" s="215">
        <f>Tabla4[[#This Row],[Fecha de Nacimiento Participante]]</f>
        <v>0</v>
      </c>
      <c r="G360" s="257">
        <f>Tabla4[[#This Row],[Sexo Participante]]</f>
        <v>0</v>
      </c>
      <c r="H360" s="258">
        <f>Tabla4[[#This Row],[Cód. Provincia Participante]]</f>
        <v>0</v>
      </c>
      <c r="I360" s="258">
        <f>Tabla4[[#This Row],[Cód. Localidad Participante]]</f>
        <v>0</v>
      </c>
      <c r="J360" s="259">
        <f>Tabla4[[#This Row],[Código Postal Participante]]</f>
        <v>0</v>
      </c>
      <c r="K360" s="260">
        <f>Tabla4[[#This Row],[Dirección Participante]]</f>
        <v>0</v>
      </c>
      <c r="L360" s="261">
        <f>Tabla4[[#This Row],[Teléfono Fijo Participante]]</f>
        <v>0</v>
      </c>
      <c r="M360" s="261">
        <f>Tabla4[[#This Row],[Teléfono Móvil Participante]]</f>
        <v>0</v>
      </c>
      <c r="N360" s="263">
        <f>Tabla4[[#This Row],[E-mail Participante]]</f>
        <v>0</v>
      </c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42"/>
    </row>
    <row r="361" spans="1:34" x14ac:dyDescent="0.55000000000000004">
      <c r="A361" s="222">
        <v>359</v>
      </c>
      <c r="B361" s="224">
        <f>Tabla4[[#This Row],[DNI/NIE Participante / Menor de edad]]</f>
        <v>0</v>
      </c>
      <c r="C361" s="254">
        <f>Tabla4[[#This Row],[Nombre Participante]]</f>
        <v>0</v>
      </c>
      <c r="D361" s="254">
        <f>Tabla4[[#This Row],[Primer Apellido Participante]]</f>
        <v>0</v>
      </c>
      <c r="E361" s="254">
        <f>Tabla4[[#This Row],[Segundo Apellido Participante]]</f>
        <v>0</v>
      </c>
      <c r="F361" s="225">
        <f>Tabla4[[#This Row],[Fecha de Nacimiento Participante]]</f>
        <v>0</v>
      </c>
      <c r="G361" s="264">
        <f>Tabla4[[#This Row],[Sexo Participante]]</f>
        <v>0</v>
      </c>
      <c r="H361" s="264">
        <f>Tabla4[[#This Row],[Cód. Provincia Participante]]</f>
        <v>0</v>
      </c>
      <c r="I361" s="264">
        <f>Tabla4[[#This Row],[Cód. Localidad Participante]]</f>
        <v>0</v>
      </c>
      <c r="J361" s="264">
        <f>Tabla4[[#This Row],[Código Postal Participante]]</f>
        <v>0</v>
      </c>
      <c r="K361" s="265">
        <f>Tabla4[[#This Row],[Dirección Participante]]</f>
        <v>0</v>
      </c>
      <c r="L361" s="264">
        <f>Tabla4[[#This Row],[Teléfono Fijo Participante]]</f>
        <v>0</v>
      </c>
      <c r="M361" s="264">
        <f>Tabla4[[#This Row],[Teléfono Móvil Participante]]</f>
        <v>0</v>
      </c>
      <c r="N361" s="266">
        <f>Tabla4[[#This Row],[E-mail Participante]]</f>
        <v>0</v>
      </c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42"/>
    </row>
    <row r="362" spans="1:34" x14ac:dyDescent="0.55000000000000004">
      <c r="A362" s="222">
        <v>360</v>
      </c>
      <c r="B362" s="213">
        <f>Tabla4[[#This Row],[DNI/NIE Participante / Menor de edad]]</f>
        <v>0</v>
      </c>
      <c r="C362" s="252">
        <f>Tabla4[[#This Row],[Nombre Participante]]</f>
        <v>0</v>
      </c>
      <c r="D362" s="252">
        <f>Tabla4[[#This Row],[Primer Apellido Participante]]</f>
        <v>0</v>
      </c>
      <c r="E362" s="252">
        <f>Tabla4[[#This Row],[Segundo Apellido Participante]]</f>
        <v>0</v>
      </c>
      <c r="F362" s="215">
        <f>Tabla4[[#This Row],[Fecha de Nacimiento Participante]]</f>
        <v>0</v>
      </c>
      <c r="G362" s="257">
        <f>Tabla4[[#This Row],[Sexo Participante]]</f>
        <v>0</v>
      </c>
      <c r="H362" s="258">
        <f>Tabla4[[#This Row],[Cód. Provincia Participante]]</f>
        <v>0</v>
      </c>
      <c r="I362" s="258">
        <f>Tabla4[[#This Row],[Cód. Localidad Participante]]</f>
        <v>0</v>
      </c>
      <c r="J362" s="259">
        <f>Tabla4[[#This Row],[Código Postal Participante]]</f>
        <v>0</v>
      </c>
      <c r="K362" s="260">
        <f>Tabla4[[#This Row],[Dirección Participante]]</f>
        <v>0</v>
      </c>
      <c r="L362" s="261">
        <f>Tabla4[[#This Row],[Teléfono Fijo Participante]]</f>
        <v>0</v>
      </c>
      <c r="M362" s="261">
        <f>Tabla4[[#This Row],[Teléfono Móvil Participante]]</f>
        <v>0</v>
      </c>
      <c r="N362" s="263">
        <f>Tabla4[[#This Row],[E-mail Participante]]</f>
        <v>0</v>
      </c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42"/>
    </row>
    <row r="363" spans="1:34" x14ac:dyDescent="0.55000000000000004">
      <c r="A363" s="222">
        <v>361</v>
      </c>
      <c r="B363" s="224">
        <f>Tabla4[[#This Row],[DNI/NIE Participante / Menor de edad]]</f>
        <v>0</v>
      </c>
      <c r="C363" s="254">
        <f>Tabla4[[#This Row],[Nombre Participante]]</f>
        <v>0</v>
      </c>
      <c r="D363" s="254">
        <f>Tabla4[[#This Row],[Primer Apellido Participante]]</f>
        <v>0</v>
      </c>
      <c r="E363" s="254">
        <f>Tabla4[[#This Row],[Segundo Apellido Participante]]</f>
        <v>0</v>
      </c>
      <c r="F363" s="225">
        <f>Tabla4[[#This Row],[Fecha de Nacimiento Participante]]</f>
        <v>0</v>
      </c>
      <c r="G363" s="264">
        <f>Tabla4[[#This Row],[Sexo Participante]]</f>
        <v>0</v>
      </c>
      <c r="H363" s="264">
        <f>Tabla4[[#This Row],[Cód. Provincia Participante]]</f>
        <v>0</v>
      </c>
      <c r="I363" s="264">
        <f>Tabla4[[#This Row],[Cód. Localidad Participante]]</f>
        <v>0</v>
      </c>
      <c r="J363" s="264">
        <f>Tabla4[[#This Row],[Código Postal Participante]]</f>
        <v>0</v>
      </c>
      <c r="K363" s="265">
        <f>Tabla4[[#This Row],[Dirección Participante]]</f>
        <v>0</v>
      </c>
      <c r="L363" s="264">
        <f>Tabla4[[#This Row],[Teléfono Fijo Participante]]</f>
        <v>0</v>
      </c>
      <c r="M363" s="264">
        <f>Tabla4[[#This Row],[Teléfono Móvil Participante]]</f>
        <v>0</v>
      </c>
      <c r="N363" s="266">
        <f>Tabla4[[#This Row],[E-mail Participante]]</f>
        <v>0</v>
      </c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42"/>
    </row>
    <row r="364" spans="1:34" x14ac:dyDescent="0.55000000000000004">
      <c r="A364" s="222">
        <v>362</v>
      </c>
      <c r="B364" s="213">
        <f>Tabla4[[#This Row],[DNI/NIE Participante / Menor de edad]]</f>
        <v>0</v>
      </c>
      <c r="C364" s="252">
        <f>Tabla4[[#This Row],[Nombre Participante]]</f>
        <v>0</v>
      </c>
      <c r="D364" s="252">
        <f>Tabla4[[#This Row],[Primer Apellido Participante]]</f>
        <v>0</v>
      </c>
      <c r="E364" s="252">
        <f>Tabla4[[#This Row],[Segundo Apellido Participante]]</f>
        <v>0</v>
      </c>
      <c r="F364" s="215">
        <f>Tabla4[[#This Row],[Fecha de Nacimiento Participante]]</f>
        <v>0</v>
      </c>
      <c r="G364" s="257">
        <f>Tabla4[[#This Row],[Sexo Participante]]</f>
        <v>0</v>
      </c>
      <c r="H364" s="258">
        <f>Tabla4[[#This Row],[Cód. Provincia Participante]]</f>
        <v>0</v>
      </c>
      <c r="I364" s="258">
        <f>Tabla4[[#This Row],[Cód. Localidad Participante]]</f>
        <v>0</v>
      </c>
      <c r="J364" s="259">
        <f>Tabla4[[#This Row],[Código Postal Participante]]</f>
        <v>0</v>
      </c>
      <c r="K364" s="260">
        <f>Tabla4[[#This Row],[Dirección Participante]]</f>
        <v>0</v>
      </c>
      <c r="L364" s="261">
        <f>Tabla4[[#This Row],[Teléfono Fijo Participante]]</f>
        <v>0</v>
      </c>
      <c r="M364" s="261">
        <f>Tabla4[[#This Row],[Teléfono Móvil Participante]]</f>
        <v>0</v>
      </c>
      <c r="N364" s="263">
        <f>Tabla4[[#This Row],[E-mail Participante]]</f>
        <v>0</v>
      </c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42"/>
    </row>
    <row r="365" spans="1:34" x14ac:dyDescent="0.55000000000000004">
      <c r="A365" s="222">
        <v>363</v>
      </c>
      <c r="B365" s="224">
        <f>Tabla4[[#This Row],[DNI/NIE Participante / Menor de edad]]</f>
        <v>0</v>
      </c>
      <c r="C365" s="254">
        <f>Tabla4[[#This Row],[Nombre Participante]]</f>
        <v>0</v>
      </c>
      <c r="D365" s="254">
        <f>Tabla4[[#This Row],[Primer Apellido Participante]]</f>
        <v>0</v>
      </c>
      <c r="E365" s="254">
        <f>Tabla4[[#This Row],[Segundo Apellido Participante]]</f>
        <v>0</v>
      </c>
      <c r="F365" s="225">
        <f>Tabla4[[#This Row],[Fecha de Nacimiento Participante]]</f>
        <v>0</v>
      </c>
      <c r="G365" s="264">
        <f>Tabla4[[#This Row],[Sexo Participante]]</f>
        <v>0</v>
      </c>
      <c r="H365" s="264">
        <f>Tabla4[[#This Row],[Cód. Provincia Participante]]</f>
        <v>0</v>
      </c>
      <c r="I365" s="264">
        <f>Tabla4[[#This Row],[Cód. Localidad Participante]]</f>
        <v>0</v>
      </c>
      <c r="J365" s="264">
        <f>Tabla4[[#This Row],[Código Postal Participante]]</f>
        <v>0</v>
      </c>
      <c r="K365" s="265">
        <f>Tabla4[[#This Row],[Dirección Participante]]</f>
        <v>0</v>
      </c>
      <c r="L365" s="264">
        <f>Tabla4[[#This Row],[Teléfono Fijo Participante]]</f>
        <v>0</v>
      </c>
      <c r="M365" s="264">
        <f>Tabla4[[#This Row],[Teléfono Móvil Participante]]</f>
        <v>0</v>
      </c>
      <c r="N365" s="266">
        <f>Tabla4[[#This Row],[E-mail Participante]]</f>
        <v>0</v>
      </c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42"/>
    </row>
    <row r="366" spans="1:34" x14ac:dyDescent="0.55000000000000004">
      <c r="A366" s="222">
        <v>364</v>
      </c>
      <c r="B366" s="213">
        <f>Tabla4[[#This Row],[DNI/NIE Participante / Menor de edad]]</f>
        <v>0</v>
      </c>
      <c r="C366" s="252">
        <f>Tabla4[[#This Row],[Nombre Participante]]</f>
        <v>0</v>
      </c>
      <c r="D366" s="252">
        <f>Tabla4[[#This Row],[Primer Apellido Participante]]</f>
        <v>0</v>
      </c>
      <c r="E366" s="252">
        <f>Tabla4[[#This Row],[Segundo Apellido Participante]]</f>
        <v>0</v>
      </c>
      <c r="F366" s="215">
        <f>Tabla4[[#This Row],[Fecha de Nacimiento Participante]]</f>
        <v>0</v>
      </c>
      <c r="G366" s="257">
        <f>Tabla4[[#This Row],[Sexo Participante]]</f>
        <v>0</v>
      </c>
      <c r="H366" s="258">
        <f>Tabla4[[#This Row],[Cód. Provincia Participante]]</f>
        <v>0</v>
      </c>
      <c r="I366" s="258">
        <f>Tabla4[[#This Row],[Cód. Localidad Participante]]</f>
        <v>0</v>
      </c>
      <c r="J366" s="259">
        <f>Tabla4[[#This Row],[Código Postal Participante]]</f>
        <v>0</v>
      </c>
      <c r="K366" s="260">
        <f>Tabla4[[#This Row],[Dirección Participante]]</f>
        <v>0</v>
      </c>
      <c r="L366" s="261">
        <f>Tabla4[[#This Row],[Teléfono Fijo Participante]]</f>
        <v>0</v>
      </c>
      <c r="M366" s="261">
        <f>Tabla4[[#This Row],[Teléfono Móvil Participante]]</f>
        <v>0</v>
      </c>
      <c r="N366" s="263">
        <f>Tabla4[[#This Row],[E-mail Participante]]</f>
        <v>0</v>
      </c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42"/>
    </row>
    <row r="367" spans="1:34" x14ac:dyDescent="0.55000000000000004">
      <c r="A367" s="222">
        <v>365</v>
      </c>
      <c r="B367" s="224">
        <f>Tabla4[[#This Row],[DNI/NIE Participante / Menor de edad]]</f>
        <v>0</v>
      </c>
      <c r="C367" s="254">
        <f>Tabla4[[#This Row],[Nombre Participante]]</f>
        <v>0</v>
      </c>
      <c r="D367" s="254">
        <f>Tabla4[[#This Row],[Primer Apellido Participante]]</f>
        <v>0</v>
      </c>
      <c r="E367" s="254">
        <f>Tabla4[[#This Row],[Segundo Apellido Participante]]</f>
        <v>0</v>
      </c>
      <c r="F367" s="225">
        <f>Tabla4[[#This Row],[Fecha de Nacimiento Participante]]</f>
        <v>0</v>
      </c>
      <c r="G367" s="264">
        <f>Tabla4[[#This Row],[Sexo Participante]]</f>
        <v>0</v>
      </c>
      <c r="H367" s="264">
        <f>Tabla4[[#This Row],[Cód. Provincia Participante]]</f>
        <v>0</v>
      </c>
      <c r="I367" s="264">
        <f>Tabla4[[#This Row],[Cód. Localidad Participante]]</f>
        <v>0</v>
      </c>
      <c r="J367" s="264">
        <f>Tabla4[[#This Row],[Código Postal Participante]]</f>
        <v>0</v>
      </c>
      <c r="K367" s="265">
        <f>Tabla4[[#This Row],[Dirección Participante]]</f>
        <v>0</v>
      </c>
      <c r="L367" s="264">
        <f>Tabla4[[#This Row],[Teléfono Fijo Participante]]</f>
        <v>0</v>
      </c>
      <c r="M367" s="264">
        <f>Tabla4[[#This Row],[Teléfono Móvil Participante]]</f>
        <v>0</v>
      </c>
      <c r="N367" s="266">
        <f>Tabla4[[#This Row],[E-mail Participante]]</f>
        <v>0</v>
      </c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42"/>
    </row>
    <row r="368" spans="1:34" x14ac:dyDescent="0.55000000000000004">
      <c r="A368" s="222">
        <v>366</v>
      </c>
      <c r="B368" s="213">
        <f>Tabla4[[#This Row],[DNI/NIE Participante / Menor de edad]]</f>
        <v>0</v>
      </c>
      <c r="C368" s="252">
        <f>Tabla4[[#This Row],[Nombre Participante]]</f>
        <v>0</v>
      </c>
      <c r="D368" s="252">
        <f>Tabla4[[#This Row],[Primer Apellido Participante]]</f>
        <v>0</v>
      </c>
      <c r="E368" s="252">
        <f>Tabla4[[#This Row],[Segundo Apellido Participante]]</f>
        <v>0</v>
      </c>
      <c r="F368" s="215">
        <f>Tabla4[[#This Row],[Fecha de Nacimiento Participante]]</f>
        <v>0</v>
      </c>
      <c r="G368" s="257">
        <f>Tabla4[[#This Row],[Sexo Participante]]</f>
        <v>0</v>
      </c>
      <c r="H368" s="258">
        <f>Tabla4[[#This Row],[Cód. Provincia Participante]]</f>
        <v>0</v>
      </c>
      <c r="I368" s="258">
        <f>Tabla4[[#This Row],[Cód. Localidad Participante]]</f>
        <v>0</v>
      </c>
      <c r="J368" s="259">
        <f>Tabla4[[#This Row],[Código Postal Participante]]</f>
        <v>0</v>
      </c>
      <c r="K368" s="260">
        <f>Tabla4[[#This Row],[Dirección Participante]]</f>
        <v>0</v>
      </c>
      <c r="L368" s="261">
        <f>Tabla4[[#This Row],[Teléfono Fijo Participante]]</f>
        <v>0</v>
      </c>
      <c r="M368" s="261">
        <f>Tabla4[[#This Row],[Teléfono Móvil Participante]]</f>
        <v>0</v>
      </c>
      <c r="N368" s="263">
        <f>Tabla4[[#This Row],[E-mail Participante]]</f>
        <v>0</v>
      </c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42"/>
    </row>
    <row r="369" spans="1:34" x14ac:dyDescent="0.55000000000000004">
      <c r="A369" s="222">
        <v>367</v>
      </c>
      <c r="B369" s="224">
        <f>Tabla4[[#This Row],[DNI/NIE Participante / Menor de edad]]</f>
        <v>0</v>
      </c>
      <c r="C369" s="254">
        <f>Tabla4[[#This Row],[Nombre Participante]]</f>
        <v>0</v>
      </c>
      <c r="D369" s="254">
        <f>Tabla4[[#This Row],[Primer Apellido Participante]]</f>
        <v>0</v>
      </c>
      <c r="E369" s="254">
        <f>Tabla4[[#This Row],[Segundo Apellido Participante]]</f>
        <v>0</v>
      </c>
      <c r="F369" s="225">
        <f>Tabla4[[#This Row],[Fecha de Nacimiento Participante]]</f>
        <v>0</v>
      </c>
      <c r="G369" s="264">
        <f>Tabla4[[#This Row],[Sexo Participante]]</f>
        <v>0</v>
      </c>
      <c r="H369" s="264">
        <f>Tabla4[[#This Row],[Cód. Provincia Participante]]</f>
        <v>0</v>
      </c>
      <c r="I369" s="264">
        <f>Tabla4[[#This Row],[Cód. Localidad Participante]]</f>
        <v>0</v>
      </c>
      <c r="J369" s="264">
        <f>Tabla4[[#This Row],[Código Postal Participante]]</f>
        <v>0</v>
      </c>
      <c r="K369" s="265">
        <f>Tabla4[[#This Row],[Dirección Participante]]</f>
        <v>0</v>
      </c>
      <c r="L369" s="264">
        <f>Tabla4[[#This Row],[Teléfono Fijo Participante]]</f>
        <v>0</v>
      </c>
      <c r="M369" s="264">
        <f>Tabla4[[#This Row],[Teléfono Móvil Participante]]</f>
        <v>0</v>
      </c>
      <c r="N369" s="266">
        <f>Tabla4[[#This Row],[E-mail Participante]]</f>
        <v>0</v>
      </c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42"/>
    </row>
    <row r="370" spans="1:34" x14ac:dyDescent="0.55000000000000004">
      <c r="A370" s="222">
        <v>368</v>
      </c>
      <c r="B370" s="213">
        <f>Tabla4[[#This Row],[DNI/NIE Participante / Menor de edad]]</f>
        <v>0</v>
      </c>
      <c r="C370" s="252">
        <f>Tabla4[[#This Row],[Nombre Participante]]</f>
        <v>0</v>
      </c>
      <c r="D370" s="252">
        <f>Tabla4[[#This Row],[Primer Apellido Participante]]</f>
        <v>0</v>
      </c>
      <c r="E370" s="252">
        <f>Tabla4[[#This Row],[Segundo Apellido Participante]]</f>
        <v>0</v>
      </c>
      <c r="F370" s="215">
        <f>Tabla4[[#This Row],[Fecha de Nacimiento Participante]]</f>
        <v>0</v>
      </c>
      <c r="G370" s="257">
        <f>Tabla4[[#This Row],[Sexo Participante]]</f>
        <v>0</v>
      </c>
      <c r="H370" s="258">
        <f>Tabla4[[#This Row],[Cód. Provincia Participante]]</f>
        <v>0</v>
      </c>
      <c r="I370" s="258">
        <f>Tabla4[[#This Row],[Cód. Localidad Participante]]</f>
        <v>0</v>
      </c>
      <c r="J370" s="259">
        <f>Tabla4[[#This Row],[Código Postal Participante]]</f>
        <v>0</v>
      </c>
      <c r="K370" s="260">
        <f>Tabla4[[#This Row],[Dirección Participante]]</f>
        <v>0</v>
      </c>
      <c r="L370" s="261">
        <f>Tabla4[[#This Row],[Teléfono Fijo Participante]]</f>
        <v>0</v>
      </c>
      <c r="M370" s="261">
        <f>Tabla4[[#This Row],[Teléfono Móvil Participante]]</f>
        <v>0</v>
      </c>
      <c r="N370" s="263">
        <f>Tabla4[[#This Row],[E-mail Participante]]</f>
        <v>0</v>
      </c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42"/>
    </row>
    <row r="371" spans="1:34" x14ac:dyDescent="0.55000000000000004">
      <c r="A371" s="222">
        <v>369</v>
      </c>
      <c r="B371" s="224">
        <f>Tabla4[[#This Row],[DNI/NIE Participante / Menor de edad]]</f>
        <v>0</v>
      </c>
      <c r="C371" s="254">
        <f>Tabla4[[#This Row],[Nombre Participante]]</f>
        <v>0</v>
      </c>
      <c r="D371" s="254">
        <f>Tabla4[[#This Row],[Primer Apellido Participante]]</f>
        <v>0</v>
      </c>
      <c r="E371" s="254">
        <f>Tabla4[[#This Row],[Segundo Apellido Participante]]</f>
        <v>0</v>
      </c>
      <c r="F371" s="225">
        <f>Tabla4[[#This Row],[Fecha de Nacimiento Participante]]</f>
        <v>0</v>
      </c>
      <c r="G371" s="264">
        <f>Tabla4[[#This Row],[Sexo Participante]]</f>
        <v>0</v>
      </c>
      <c r="H371" s="264">
        <f>Tabla4[[#This Row],[Cód. Provincia Participante]]</f>
        <v>0</v>
      </c>
      <c r="I371" s="264">
        <f>Tabla4[[#This Row],[Cód. Localidad Participante]]</f>
        <v>0</v>
      </c>
      <c r="J371" s="264">
        <f>Tabla4[[#This Row],[Código Postal Participante]]</f>
        <v>0</v>
      </c>
      <c r="K371" s="265">
        <f>Tabla4[[#This Row],[Dirección Participante]]</f>
        <v>0</v>
      </c>
      <c r="L371" s="264">
        <f>Tabla4[[#This Row],[Teléfono Fijo Participante]]</f>
        <v>0</v>
      </c>
      <c r="M371" s="264">
        <f>Tabla4[[#This Row],[Teléfono Móvil Participante]]</f>
        <v>0</v>
      </c>
      <c r="N371" s="266">
        <f>Tabla4[[#This Row],[E-mail Participante]]</f>
        <v>0</v>
      </c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42"/>
    </row>
    <row r="372" spans="1:34" x14ac:dyDescent="0.55000000000000004">
      <c r="A372" s="222">
        <v>370</v>
      </c>
      <c r="B372" s="213">
        <f>Tabla4[[#This Row],[DNI/NIE Participante / Menor de edad]]</f>
        <v>0</v>
      </c>
      <c r="C372" s="252">
        <f>Tabla4[[#This Row],[Nombre Participante]]</f>
        <v>0</v>
      </c>
      <c r="D372" s="252">
        <f>Tabla4[[#This Row],[Primer Apellido Participante]]</f>
        <v>0</v>
      </c>
      <c r="E372" s="252">
        <f>Tabla4[[#This Row],[Segundo Apellido Participante]]</f>
        <v>0</v>
      </c>
      <c r="F372" s="215">
        <f>Tabla4[[#This Row],[Fecha de Nacimiento Participante]]</f>
        <v>0</v>
      </c>
      <c r="G372" s="257">
        <f>Tabla4[[#This Row],[Sexo Participante]]</f>
        <v>0</v>
      </c>
      <c r="H372" s="258">
        <f>Tabla4[[#This Row],[Cód. Provincia Participante]]</f>
        <v>0</v>
      </c>
      <c r="I372" s="258">
        <f>Tabla4[[#This Row],[Cód. Localidad Participante]]</f>
        <v>0</v>
      </c>
      <c r="J372" s="259">
        <f>Tabla4[[#This Row],[Código Postal Participante]]</f>
        <v>0</v>
      </c>
      <c r="K372" s="260">
        <f>Tabla4[[#This Row],[Dirección Participante]]</f>
        <v>0</v>
      </c>
      <c r="L372" s="261">
        <f>Tabla4[[#This Row],[Teléfono Fijo Participante]]</f>
        <v>0</v>
      </c>
      <c r="M372" s="261">
        <f>Tabla4[[#This Row],[Teléfono Móvil Participante]]</f>
        <v>0</v>
      </c>
      <c r="N372" s="263">
        <f>Tabla4[[#This Row],[E-mail Participante]]</f>
        <v>0</v>
      </c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42"/>
    </row>
    <row r="373" spans="1:34" x14ac:dyDescent="0.55000000000000004">
      <c r="A373" s="222">
        <v>371</v>
      </c>
      <c r="B373" s="224">
        <f>Tabla4[[#This Row],[DNI/NIE Participante / Menor de edad]]</f>
        <v>0</v>
      </c>
      <c r="C373" s="254">
        <f>Tabla4[[#This Row],[Nombre Participante]]</f>
        <v>0</v>
      </c>
      <c r="D373" s="254">
        <f>Tabla4[[#This Row],[Primer Apellido Participante]]</f>
        <v>0</v>
      </c>
      <c r="E373" s="254">
        <f>Tabla4[[#This Row],[Segundo Apellido Participante]]</f>
        <v>0</v>
      </c>
      <c r="F373" s="225">
        <f>Tabla4[[#This Row],[Fecha de Nacimiento Participante]]</f>
        <v>0</v>
      </c>
      <c r="G373" s="264">
        <f>Tabla4[[#This Row],[Sexo Participante]]</f>
        <v>0</v>
      </c>
      <c r="H373" s="264">
        <f>Tabla4[[#This Row],[Cód. Provincia Participante]]</f>
        <v>0</v>
      </c>
      <c r="I373" s="264">
        <f>Tabla4[[#This Row],[Cód. Localidad Participante]]</f>
        <v>0</v>
      </c>
      <c r="J373" s="264">
        <f>Tabla4[[#This Row],[Código Postal Participante]]</f>
        <v>0</v>
      </c>
      <c r="K373" s="265">
        <f>Tabla4[[#This Row],[Dirección Participante]]</f>
        <v>0</v>
      </c>
      <c r="L373" s="264">
        <f>Tabla4[[#This Row],[Teléfono Fijo Participante]]</f>
        <v>0</v>
      </c>
      <c r="M373" s="264">
        <f>Tabla4[[#This Row],[Teléfono Móvil Participante]]</f>
        <v>0</v>
      </c>
      <c r="N373" s="266">
        <f>Tabla4[[#This Row],[E-mail Participante]]</f>
        <v>0</v>
      </c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42"/>
    </row>
    <row r="374" spans="1:34" x14ac:dyDescent="0.55000000000000004">
      <c r="A374" s="222">
        <v>372</v>
      </c>
      <c r="B374" s="213">
        <f>Tabla4[[#This Row],[DNI/NIE Participante / Menor de edad]]</f>
        <v>0</v>
      </c>
      <c r="C374" s="252">
        <f>Tabla4[[#This Row],[Nombre Participante]]</f>
        <v>0</v>
      </c>
      <c r="D374" s="252">
        <f>Tabla4[[#This Row],[Primer Apellido Participante]]</f>
        <v>0</v>
      </c>
      <c r="E374" s="252">
        <f>Tabla4[[#This Row],[Segundo Apellido Participante]]</f>
        <v>0</v>
      </c>
      <c r="F374" s="215">
        <f>Tabla4[[#This Row],[Fecha de Nacimiento Participante]]</f>
        <v>0</v>
      </c>
      <c r="G374" s="257">
        <f>Tabla4[[#This Row],[Sexo Participante]]</f>
        <v>0</v>
      </c>
      <c r="H374" s="258">
        <f>Tabla4[[#This Row],[Cód. Provincia Participante]]</f>
        <v>0</v>
      </c>
      <c r="I374" s="258">
        <f>Tabla4[[#This Row],[Cód. Localidad Participante]]</f>
        <v>0</v>
      </c>
      <c r="J374" s="259">
        <f>Tabla4[[#This Row],[Código Postal Participante]]</f>
        <v>0</v>
      </c>
      <c r="K374" s="260">
        <f>Tabla4[[#This Row],[Dirección Participante]]</f>
        <v>0</v>
      </c>
      <c r="L374" s="261">
        <f>Tabla4[[#This Row],[Teléfono Fijo Participante]]</f>
        <v>0</v>
      </c>
      <c r="M374" s="261">
        <f>Tabla4[[#This Row],[Teléfono Móvil Participante]]</f>
        <v>0</v>
      </c>
      <c r="N374" s="263">
        <f>Tabla4[[#This Row],[E-mail Participante]]</f>
        <v>0</v>
      </c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42"/>
    </row>
    <row r="375" spans="1:34" x14ac:dyDescent="0.55000000000000004">
      <c r="A375" s="222">
        <v>373</v>
      </c>
      <c r="B375" s="224">
        <f>Tabla4[[#This Row],[DNI/NIE Participante / Menor de edad]]</f>
        <v>0</v>
      </c>
      <c r="C375" s="254">
        <f>Tabla4[[#This Row],[Nombre Participante]]</f>
        <v>0</v>
      </c>
      <c r="D375" s="254">
        <f>Tabla4[[#This Row],[Primer Apellido Participante]]</f>
        <v>0</v>
      </c>
      <c r="E375" s="254">
        <f>Tabla4[[#This Row],[Segundo Apellido Participante]]</f>
        <v>0</v>
      </c>
      <c r="F375" s="225">
        <f>Tabla4[[#This Row],[Fecha de Nacimiento Participante]]</f>
        <v>0</v>
      </c>
      <c r="G375" s="264">
        <f>Tabla4[[#This Row],[Sexo Participante]]</f>
        <v>0</v>
      </c>
      <c r="H375" s="264">
        <f>Tabla4[[#This Row],[Cód. Provincia Participante]]</f>
        <v>0</v>
      </c>
      <c r="I375" s="264">
        <f>Tabla4[[#This Row],[Cód. Localidad Participante]]</f>
        <v>0</v>
      </c>
      <c r="J375" s="264">
        <f>Tabla4[[#This Row],[Código Postal Participante]]</f>
        <v>0</v>
      </c>
      <c r="K375" s="265">
        <f>Tabla4[[#This Row],[Dirección Participante]]</f>
        <v>0</v>
      </c>
      <c r="L375" s="264">
        <f>Tabla4[[#This Row],[Teléfono Fijo Participante]]</f>
        <v>0</v>
      </c>
      <c r="M375" s="264">
        <f>Tabla4[[#This Row],[Teléfono Móvil Participante]]</f>
        <v>0</v>
      </c>
      <c r="N375" s="266">
        <f>Tabla4[[#This Row],[E-mail Participante]]</f>
        <v>0</v>
      </c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42"/>
    </row>
    <row r="376" spans="1:34" x14ac:dyDescent="0.55000000000000004">
      <c r="A376" s="222">
        <v>374</v>
      </c>
      <c r="B376" s="213">
        <f>Tabla4[[#This Row],[DNI/NIE Participante / Menor de edad]]</f>
        <v>0</v>
      </c>
      <c r="C376" s="252">
        <f>Tabla4[[#This Row],[Nombre Participante]]</f>
        <v>0</v>
      </c>
      <c r="D376" s="252">
        <f>Tabla4[[#This Row],[Primer Apellido Participante]]</f>
        <v>0</v>
      </c>
      <c r="E376" s="252">
        <f>Tabla4[[#This Row],[Segundo Apellido Participante]]</f>
        <v>0</v>
      </c>
      <c r="F376" s="215">
        <f>Tabla4[[#This Row],[Fecha de Nacimiento Participante]]</f>
        <v>0</v>
      </c>
      <c r="G376" s="257">
        <f>Tabla4[[#This Row],[Sexo Participante]]</f>
        <v>0</v>
      </c>
      <c r="H376" s="258">
        <f>Tabla4[[#This Row],[Cód. Provincia Participante]]</f>
        <v>0</v>
      </c>
      <c r="I376" s="258">
        <f>Tabla4[[#This Row],[Cód. Localidad Participante]]</f>
        <v>0</v>
      </c>
      <c r="J376" s="259">
        <f>Tabla4[[#This Row],[Código Postal Participante]]</f>
        <v>0</v>
      </c>
      <c r="K376" s="260">
        <f>Tabla4[[#This Row],[Dirección Participante]]</f>
        <v>0</v>
      </c>
      <c r="L376" s="261">
        <f>Tabla4[[#This Row],[Teléfono Fijo Participante]]</f>
        <v>0</v>
      </c>
      <c r="M376" s="261">
        <f>Tabla4[[#This Row],[Teléfono Móvil Participante]]</f>
        <v>0</v>
      </c>
      <c r="N376" s="263">
        <f>Tabla4[[#This Row],[E-mail Participante]]</f>
        <v>0</v>
      </c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42"/>
    </row>
    <row r="377" spans="1:34" x14ac:dyDescent="0.55000000000000004">
      <c r="A377" s="222">
        <v>375</v>
      </c>
      <c r="B377" s="224">
        <f>Tabla4[[#This Row],[DNI/NIE Participante / Menor de edad]]</f>
        <v>0</v>
      </c>
      <c r="C377" s="254">
        <f>Tabla4[[#This Row],[Nombre Participante]]</f>
        <v>0</v>
      </c>
      <c r="D377" s="254">
        <f>Tabla4[[#This Row],[Primer Apellido Participante]]</f>
        <v>0</v>
      </c>
      <c r="E377" s="254">
        <f>Tabla4[[#This Row],[Segundo Apellido Participante]]</f>
        <v>0</v>
      </c>
      <c r="F377" s="225">
        <f>Tabla4[[#This Row],[Fecha de Nacimiento Participante]]</f>
        <v>0</v>
      </c>
      <c r="G377" s="264">
        <f>Tabla4[[#This Row],[Sexo Participante]]</f>
        <v>0</v>
      </c>
      <c r="H377" s="264">
        <f>Tabla4[[#This Row],[Cód. Provincia Participante]]</f>
        <v>0</v>
      </c>
      <c r="I377" s="264">
        <f>Tabla4[[#This Row],[Cód. Localidad Participante]]</f>
        <v>0</v>
      </c>
      <c r="J377" s="264">
        <f>Tabla4[[#This Row],[Código Postal Participante]]</f>
        <v>0</v>
      </c>
      <c r="K377" s="265">
        <f>Tabla4[[#This Row],[Dirección Participante]]</f>
        <v>0</v>
      </c>
      <c r="L377" s="264">
        <f>Tabla4[[#This Row],[Teléfono Fijo Participante]]</f>
        <v>0</v>
      </c>
      <c r="M377" s="264">
        <f>Tabla4[[#This Row],[Teléfono Móvil Participante]]</f>
        <v>0</v>
      </c>
      <c r="N377" s="266">
        <f>Tabla4[[#This Row],[E-mail Participante]]</f>
        <v>0</v>
      </c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42"/>
    </row>
    <row r="378" spans="1:34" x14ac:dyDescent="0.55000000000000004">
      <c r="A378" s="222">
        <v>376</v>
      </c>
      <c r="B378" s="213">
        <f>Tabla4[[#This Row],[DNI/NIE Participante / Menor de edad]]</f>
        <v>0</v>
      </c>
      <c r="C378" s="252">
        <f>Tabla4[[#This Row],[Nombre Participante]]</f>
        <v>0</v>
      </c>
      <c r="D378" s="252">
        <f>Tabla4[[#This Row],[Primer Apellido Participante]]</f>
        <v>0</v>
      </c>
      <c r="E378" s="252">
        <f>Tabla4[[#This Row],[Segundo Apellido Participante]]</f>
        <v>0</v>
      </c>
      <c r="F378" s="215">
        <f>Tabla4[[#This Row],[Fecha de Nacimiento Participante]]</f>
        <v>0</v>
      </c>
      <c r="G378" s="257">
        <f>Tabla4[[#This Row],[Sexo Participante]]</f>
        <v>0</v>
      </c>
      <c r="H378" s="258">
        <f>Tabla4[[#This Row],[Cód. Provincia Participante]]</f>
        <v>0</v>
      </c>
      <c r="I378" s="258">
        <f>Tabla4[[#This Row],[Cód. Localidad Participante]]</f>
        <v>0</v>
      </c>
      <c r="J378" s="259">
        <f>Tabla4[[#This Row],[Código Postal Participante]]</f>
        <v>0</v>
      </c>
      <c r="K378" s="260">
        <f>Tabla4[[#This Row],[Dirección Participante]]</f>
        <v>0</v>
      </c>
      <c r="L378" s="261">
        <f>Tabla4[[#This Row],[Teléfono Fijo Participante]]</f>
        <v>0</v>
      </c>
      <c r="M378" s="261">
        <f>Tabla4[[#This Row],[Teléfono Móvil Participante]]</f>
        <v>0</v>
      </c>
      <c r="N378" s="263">
        <f>Tabla4[[#This Row],[E-mail Participante]]</f>
        <v>0</v>
      </c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42"/>
    </row>
    <row r="379" spans="1:34" x14ac:dyDescent="0.55000000000000004">
      <c r="A379" s="222">
        <v>377</v>
      </c>
      <c r="B379" s="224">
        <f>Tabla4[[#This Row],[DNI/NIE Participante / Menor de edad]]</f>
        <v>0</v>
      </c>
      <c r="C379" s="254">
        <f>Tabla4[[#This Row],[Nombre Participante]]</f>
        <v>0</v>
      </c>
      <c r="D379" s="254">
        <f>Tabla4[[#This Row],[Primer Apellido Participante]]</f>
        <v>0</v>
      </c>
      <c r="E379" s="254">
        <f>Tabla4[[#This Row],[Segundo Apellido Participante]]</f>
        <v>0</v>
      </c>
      <c r="F379" s="225">
        <f>Tabla4[[#This Row],[Fecha de Nacimiento Participante]]</f>
        <v>0</v>
      </c>
      <c r="G379" s="264">
        <f>Tabla4[[#This Row],[Sexo Participante]]</f>
        <v>0</v>
      </c>
      <c r="H379" s="264">
        <f>Tabla4[[#This Row],[Cód. Provincia Participante]]</f>
        <v>0</v>
      </c>
      <c r="I379" s="264">
        <f>Tabla4[[#This Row],[Cód. Localidad Participante]]</f>
        <v>0</v>
      </c>
      <c r="J379" s="264">
        <f>Tabla4[[#This Row],[Código Postal Participante]]</f>
        <v>0</v>
      </c>
      <c r="K379" s="265">
        <f>Tabla4[[#This Row],[Dirección Participante]]</f>
        <v>0</v>
      </c>
      <c r="L379" s="264">
        <f>Tabla4[[#This Row],[Teléfono Fijo Participante]]</f>
        <v>0</v>
      </c>
      <c r="M379" s="264">
        <f>Tabla4[[#This Row],[Teléfono Móvil Participante]]</f>
        <v>0</v>
      </c>
      <c r="N379" s="266">
        <f>Tabla4[[#This Row],[E-mail Participante]]</f>
        <v>0</v>
      </c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42"/>
    </row>
    <row r="380" spans="1:34" x14ac:dyDescent="0.55000000000000004">
      <c r="A380" s="222">
        <v>378</v>
      </c>
      <c r="B380" s="213">
        <f>Tabla4[[#This Row],[DNI/NIE Participante / Menor de edad]]</f>
        <v>0</v>
      </c>
      <c r="C380" s="252">
        <f>Tabla4[[#This Row],[Nombre Participante]]</f>
        <v>0</v>
      </c>
      <c r="D380" s="252">
        <f>Tabla4[[#This Row],[Primer Apellido Participante]]</f>
        <v>0</v>
      </c>
      <c r="E380" s="252">
        <f>Tabla4[[#This Row],[Segundo Apellido Participante]]</f>
        <v>0</v>
      </c>
      <c r="F380" s="215">
        <f>Tabla4[[#This Row],[Fecha de Nacimiento Participante]]</f>
        <v>0</v>
      </c>
      <c r="G380" s="257">
        <f>Tabla4[[#This Row],[Sexo Participante]]</f>
        <v>0</v>
      </c>
      <c r="H380" s="258">
        <f>Tabla4[[#This Row],[Cód. Provincia Participante]]</f>
        <v>0</v>
      </c>
      <c r="I380" s="258">
        <f>Tabla4[[#This Row],[Cód. Localidad Participante]]</f>
        <v>0</v>
      </c>
      <c r="J380" s="259">
        <f>Tabla4[[#This Row],[Código Postal Participante]]</f>
        <v>0</v>
      </c>
      <c r="K380" s="260">
        <f>Tabla4[[#This Row],[Dirección Participante]]</f>
        <v>0</v>
      </c>
      <c r="L380" s="261">
        <f>Tabla4[[#This Row],[Teléfono Fijo Participante]]</f>
        <v>0</v>
      </c>
      <c r="M380" s="261">
        <f>Tabla4[[#This Row],[Teléfono Móvil Participante]]</f>
        <v>0</v>
      </c>
      <c r="N380" s="263">
        <f>Tabla4[[#This Row],[E-mail Participante]]</f>
        <v>0</v>
      </c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42"/>
    </row>
    <row r="381" spans="1:34" x14ac:dyDescent="0.55000000000000004">
      <c r="A381" s="222">
        <v>379</v>
      </c>
      <c r="B381" s="224">
        <f>Tabla4[[#This Row],[DNI/NIE Participante / Menor de edad]]</f>
        <v>0</v>
      </c>
      <c r="C381" s="254">
        <f>Tabla4[[#This Row],[Nombre Participante]]</f>
        <v>0</v>
      </c>
      <c r="D381" s="254">
        <f>Tabla4[[#This Row],[Primer Apellido Participante]]</f>
        <v>0</v>
      </c>
      <c r="E381" s="254">
        <f>Tabla4[[#This Row],[Segundo Apellido Participante]]</f>
        <v>0</v>
      </c>
      <c r="F381" s="225">
        <f>Tabla4[[#This Row],[Fecha de Nacimiento Participante]]</f>
        <v>0</v>
      </c>
      <c r="G381" s="264">
        <f>Tabla4[[#This Row],[Sexo Participante]]</f>
        <v>0</v>
      </c>
      <c r="H381" s="264">
        <f>Tabla4[[#This Row],[Cód. Provincia Participante]]</f>
        <v>0</v>
      </c>
      <c r="I381" s="264">
        <f>Tabla4[[#This Row],[Cód. Localidad Participante]]</f>
        <v>0</v>
      </c>
      <c r="J381" s="264">
        <f>Tabla4[[#This Row],[Código Postal Participante]]</f>
        <v>0</v>
      </c>
      <c r="K381" s="265">
        <f>Tabla4[[#This Row],[Dirección Participante]]</f>
        <v>0</v>
      </c>
      <c r="L381" s="264">
        <f>Tabla4[[#This Row],[Teléfono Fijo Participante]]</f>
        <v>0</v>
      </c>
      <c r="M381" s="264">
        <f>Tabla4[[#This Row],[Teléfono Móvil Participante]]</f>
        <v>0</v>
      </c>
      <c r="N381" s="266">
        <f>Tabla4[[#This Row],[E-mail Participante]]</f>
        <v>0</v>
      </c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42"/>
    </row>
    <row r="382" spans="1:34" x14ac:dyDescent="0.55000000000000004">
      <c r="A382" s="222">
        <v>380</v>
      </c>
      <c r="B382" s="213">
        <f>Tabla4[[#This Row],[DNI/NIE Participante / Menor de edad]]</f>
        <v>0</v>
      </c>
      <c r="C382" s="252">
        <f>Tabla4[[#This Row],[Nombre Participante]]</f>
        <v>0</v>
      </c>
      <c r="D382" s="252">
        <f>Tabla4[[#This Row],[Primer Apellido Participante]]</f>
        <v>0</v>
      </c>
      <c r="E382" s="252">
        <f>Tabla4[[#This Row],[Segundo Apellido Participante]]</f>
        <v>0</v>
      </c>
      <c r="F382" s="215">
        <f>Tabla4[[#This Row],[Fecha de Nacimiento Participante]]</f>
        <v>0</v>
      </c>
      <c r="G382" s="257">
        <f>Tabla4[[#This Row],[Sexo Participante]]</f>
        <v>0</v>
      </c>
      <c r="H382" s="258">
        <f>Tabla4[[#This Row],[Cód. Provincia Participante]]</f>
        <v>0</v>
      </c>
      <c r="I382" s="258">
        <f>Tabla4[[#This Row],[Cód. Localidad Participante]]</f>
        <v>0</v>
      </c>
      <c r="J382" s="259">
        <f>Tabla4[[#This Row],[Código Postal Participante]]</f>
        <v>0</v>
      </c>
      <c r="K382" s="260">
        <f>Tabla4[[#This Row],[Dirección Participante]]</f>
        <v>0</v>
      </c>
      <c r="L382" s="261">
        <f>Tabla4[[#This Row],[Teléfono Fijo Participante]]</f>
        <v>0</v>
      </c>
      <c r="M382" s="261">
        <f>Tabla4[[#This Row],[Teléfono Móvil Participante]]</f>
        <v>0</v>
      </c>
      <c r="N382" s="263">
        <f>Tabla4[[#This Row],[E-mail Participante]]</f>
        <v>0</v>
      </c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42"/>
    </row>
    <row r="383" spans="1:34" x14ac:dyDescent="0.55000000000000004">
      <c r="A383" s="222">
        <v>381</v>
      </c>
      <c r="B383" s="224">
        <f>Tabla4[[#This Row],[DNI/NIE Participante / Menor de edad]]</f>
        <v>0</v>
      </c>
      <c r="C383" s="254">
        <f>Tabla4[[#This Row],[Nombre Participante]]</f>
        <v>0</v>
      </c>
      <c r="D383" s="254">
        <f>Tabla4[[#This Row],[Primer Apellido Participante]]</f>
        <v>0</v>
      </c>
      <c r="E383" s="254">
        <f>Tabla4[[#This Row],[Segundo Apellido Participante]]</f>
        <v>0</v>
      </c>
      <c r="F383" s="225">
        <f>Tabla4[[#This Row],[Fecha de Nacimiento Participante]]</f>
        <v>0</v>
      </c>
      <c r="G383" s="264">
        <f>Tabla4[[#This Row],[Sexo Participante]]</f>
        <v>0</v>
      </c>
      <c r="H383" s="264">
        <f>Tabla4[[#This Row],[Cód. Provincia Participante]]</f>
        <v>0</v>
      </c>
      <c r="I383" s="264">
        <f>Tabla4[[#This Row],[Cód. Localidad Participante]]</f>
        <v>0</v>
      </c>
      <c r="J383" s="264">
        <f>Tabla4[[#This Row],[Código Postal Participante]]</f>
        <v>0</v>
      </c>
      <c r="K383" s="265">
        <f>Tabla4[[#This Row],[Dirección Participante]]</f>
        <v>0</v>
      </c>
      <c r="L383" s="264">
        <f>Tabla4[[#This Row],[Teléfono Fijo Participante]]</f>
        <v>0</v>
      </c>
      <c r="M383" s="264">
        <f>Tabla4[[#This Row],[Teléfono Móvil Participante]]</f>
        <v>0</v>
      </c>
      <c r="N383" s="266">
        <f>Tabla4[[#This Row],[E-mail Participante]]</f>
        <v>0</v>
      </c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42"/>
    </row>
    <row r="384" spans="1:34" x14ac:dyDescent="0.55000000000000004">
      <c r="A384" s="222">
        <v>382</v>
      </c>
      <c r="B384" s="213">
        <f>Tabla4[[#This Row],[DNI/NIE Participante / Menor de edad]]</f>
        <v>0</v>
      </c>
      <c r="C384" s="252">
        <f>Tabla4[[#This Row],[Nombre Participante]]</f>
        <v>0</v>
      </c>
      <c r="D384" s="252">
        <f>Tabla4[[#This Row],[Primer Apellido Participante]]</f>
        <v>0</v>
      </c>
      <c r="E384" s="252">
        <f>Tabla4[[#This Row],[Segundo Apellido Participante]]</f>
        <v>0</v>
      </c>
      <c r="F384" s="215">
        <f>Tabla4[[#This Row],[Fecha de Nacimiento Participante]]</f>
        <v>0</v>
      </c>
      <c r="G384" s="257">
        <f>Tabla4[[#This Row],[Sexo Participante]]</f>
        <v>0</v>
      </c>
      <c r="H384" s="258">
        <f>Tabla4[[#This Row],[Cód. Provincia Participante]]</f>
        <v>0</v>
      </c>
      <c r="I384" s="258">
        <f>Tabla4[[#This Row],[Cód. Localidad Participante]]</f>
        <v>0</v>
      </c>
      <c r="J384" s="259">
        <f>Tabla4[[#This Row],[Código Postal Participante]]</f>
        <v>0</v>
      </c>
      <c r="K384" s="260">
        <f>Tabla4[[#This Row],[Dirección Participante]]</f>
        <v>0</v>
      </c>
      <c r="L384" s="261">
        <f>Tabla4[[#This Row],[Teléfono Fijo Participante]]</f>
        <v>0</v>
      </c>
      <c r="M384" s="261">
        <f>Tabla4[[#This Row],[Teléfono Móvil Participante]]</f>
        <v>0</v>
      </c>
      <c r="N384" s="263">
        <f>Tabla4[[#This Row],[E-mail Participante]]</f>
        <v>0</v>
      </c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42"/>
    </row>
    <row r="385" spans="1:34" x14ac:dyDescent="0.55000000000000004">
      <c r="A385" s="222">
        <v>383</v>
      </c>
      <c r="B385" s="224">
        <f>Tabla4[[#This Row],[DNI/NIE Participante / Menor de edad]]</f>
        <v>0</v>
      </c>
      <c r="C385" s="254">
        <f>Tabla4[[#This Row],[Nombre Participante]]</f>
        <v>0</v>
      </c>
      <c r="D385" s="254">
        <f>Tabla4[[#This Row],[Primer Apellido Participante]]</f>
        <v>0</v>
      </c>
      <c r="E385" s="254">
        <f>Tabla4[[#This Row],[Segundo Apellido Participante]]</f>
        <v>0</v>
      </c>
      <c r="F385" s="225">
        <f>Tabla4[[#This Row],[Fecha de Nacimiento Participante]]</f>
        <v>0</v>
      </c>
      <c r="G385" s="264">
        <f>Tabla4[[#This Row],[Sexo Participante]]</f>
        <v>0</v>
      </c>
      <c r="H385" s="264">
        <f>Tabla4[[#This Row],[Cód. Provincia Participante]]</f>
        <v>0</v>
      </c>
      <c r="I385" s="264">
        <f>Tabla4[[#This Row],[Cód. Localidad Participante]]</f>
        <v>0</v>
      </c>
      <c r="J385" s="264">
        <f>Tabla4[[#This Row],[Código Postal Participante]]</f>
        <v>0</v>
      </c>
      <c r="K385" s="265">
        <f>Tabla4[[#This Row],[Dirección Participante]]</f>
        <v>0</v>
      </c>
      <c r="L385" s="264">
        <f>Tabla4[[#This Row],[Teléfono Fijo Participante]]</f>
        <v>0</v>
      </c>
      <c r="M385" s="264">
        <f>Tabla4[[#This Row],[Teléfono Móvil Participante]]</f>
        <v>0</v>
      </c>
      <c r="N385" s="266">
        <f>Tabla4[[#This Row],[E-mail Participante]]</f>
        <v>0</v>
      </c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42"/>
    </row>
    <row r="386" spans="1:34" x14ac:dyDescent="0.55000000000000004">
      <c r="A386" s="222">
        <v>384</v>
      </c>
      <c r="B386" s="213">
        <f>Tabla4[[#This Row],[DNI/NIE Participante / Menor de edad]]</f>
        <v>0</v>
      </c>
      <c r="C386" s="252">
        <f>Tabla4[[#This Row],[Nombre Participante]]</f>
        <v>0</v>
      </c>
      <c r="D386" s="252">
        <f>Tabla4[[#This Row],[Primer Apellido Participante]]</f>
        <v>0</v>
      </c>
      <c r="E386" s="252">
        <f>Tabla4[[#This Row],[Segundo Apellido Participante]]</f>
        <v>0</v>
      </c>
      <c r="F386" s="215">
        <f>Tabla4[[#This Row],[Fecha de Nacimiento Participante]]</f>
        <v>0</v>
      </c>
      <c r="G386" s="257">
        <f>Tabla4[[#This Row],[Sexo Participante]]</f>
        <v>0</v>
      </c>
      <c r="H386" s="258">
        <f>Tabla4[[#This Row],[Cód. Provincia Participante]]</f>
        <v>0</v>
      </c>
      <c r="I386" s="258">
        <f>Tabla4[[#This Row],[Cód. Localidad Participante]]</f>
        <v>0</v>
      </c>
      <c r="J386" s="259">
        <f>Tabla4[[#This Row],[Código Postal Participante]]</f>
        <v>0</v>
      </c>
      <c r="K386" s="260">
        <f>Tabla4[[#This Row],[Dirección Participante]]</f>
        <v>0</v>
      </c>
      <c r="L386" s="261">
        <f>Tabla4[[#This Row],[Teléfono Fijo Participante]]</f>
        <v>0</v>
      </c>
      <c r="M386" s="261">
        <f>Tabla4[[#This Row],[Teléfono Móvil Participante]]</f>
        <v>0</v>
      </c>
      <c r="N386" s="263">
        <f>Tabla4[[#This Row],[E-mail Participante]]</f>
        <v>0</v>
      </c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42"/>
    </row>
    <row r="387" spans="1:34" x14ac:dyDescent="0.55000000000000004">
      <c r="A387" s="222">
        <v>385</v>
      </c>
      <c r="B387" s="224">
        <f>Tabla4[[#This Row],[DNI/NIE Participante / Menor de edad]]</f>
        <v>0</v>
      </c>
      <c r="C387" s="254">
        <f>Tabla4[[#This Row],[Nombre Participante]]</f>
        <v>0</v>
      </c>
      <c r="D387" s="254">
        <f>Tabla4[[#This Row],[Primer Apellido Participante]]</f>
        <v>0</v>
      </c>
      <c r="E387" s="254">
        <f>Tabla4[[#This Row],[Segundo Apellido Participante]]</f>
        <v>0</v>
      </c>
      <c r="F387" s="225">
        <f>Tabla4[[#This Row],[Fecha de Nacimiento Participante]]</f>
        <v>0</v>
      </c>
      <c r="G387" s="264">
        <f>Tabla4[[#This Row],[Sexo Participante]]</f>
        <v>0</v>
      </c>
      <c r="H387" s="264">
        <f>Tabla4[[#This Row],[Cód. Provincia Participante]]</f>
        <v>0</v>
      </c>
      <c r="I387" s="264">
        <f>Tabla4[[#This Row],[Cód. Localidad Participante]]</f>
        <v>0</v>
      </c>
      <c r="J387" s="264">
        <f>Tabla4[[#This Row],[Código Postal Participante]]</f>
        <v>0</v>
      </c>
      <c r="K387" s="265">
        <f>Tabla4[[#This Row],[Dirección Participante]]</f>
        <v>0</v>
      </c>
      <c r="L387" s="264">
        <f>Tabla4[[#This Row],[Teléfono Fijo Participante]]</f>
        <v>0</v>
      </c>
      <c r="M387" s="264">
        <f>Tabla4[[#This Row],[Teléfono Móvil Participante]]</f>
        <v>0</v>
      </c>
      <c r="N387" s="266">
        <f>Tabla4[[#This Row],[E-mail Participante]]</f>
        <v>0</v>
      </c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42"/>
    </row>
    <row r="388" spans="1:34" x14ac:dyDescent="0.55000000000000004">
      <c r="A388" s="222">
        <v>386</v>
      </c>
      <c r="B388" s="213">
        <f>Tabla4[[#This Row],[DNI/NIE Participante / Menor de edad]]</f>
        <v>0</v>
      </c>
      <c r="C388" s="252">
        <f>Tabla4[[#This Row],[Nombre Participante]]</f>
        <v>0</v>
      </c>
      <c r="D388" s="252">
        <f>Tabla4[[#This Row],[Primer Apellido Participante]]</f>
        <v>0</v>
      </c>
      <c r="E388" s="252">
        <f>Tabla4[[#This Row],[Segundo Apellido Participante]]</f>
        <v>0</v>
      </c>
      <c r="F388" s="215">
        <f>Tabla4[[#This Row],[Fecha de Nacimiento Participante]]</f>
        <v>0</v>
      </c>
      <c r="G388" s="257">
        <f>Tabla4[[#This Row],[Sexo Participante]]</f>
        <v>0</v>
      </c>
      <c r="H388" s="258">
        <f>Tabla4[[#This Row],[Cód. Provincia Participante]]</f>
        <v>0</v>
      </c>
      <c r="I388" s="258">
        <f>Tabla4[[#This Row],[Cód. Localidad Participante]]</f>
        <v>0</v>
      </c>
      <c r="J388" s="259">
        <f>Tabla4[[#This Row],[Código Postal Participante]]</f>
        <v>0</v>
      </c>
      <c r="K388" s="260">
        <f>Tabla4[[#This Row],[Dirección Participante]]</f>
        <v>0</v>
      </c>
      <c r="L388" s="261">
        <f>Tabla4[[#This Row],[Teléfono Fijo Participante]]</f>
        <v>0</v>
      </c>
      <c r="M388" s="261">
        <f>Tabla4[[#This Row],[Teléfono Móvil Participante]]</f>
        <v>0</v>
      </c>
      <c r="N388" s="263">
        <f>Tabla4[[#This Row],[E-mail Participante]]</f>
        <v>0</v>
      </c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42"/>
    </row>
    <row r="389" spans="1:34" x14ac:dyDescent="0.55000000000000004">
      <c r="A389" s="222">
        <v>387</v>
      </c>
      <c r="B389" s="224">
        <f>Tabla4[[#This Row],[DNI/NIE Participante / Menor de edad]]</f>
        <v>0</v>
      </c>
      <c r="C389" s="254">
        <f>Tabla4[[#This Row],[Nombre Participante]]</f>
        <v>0</v>
      </c>
      <c r="D389" s="254">
        <f>Tabla4[[#This Row],[Primer Apellido Participante]]</f>
        <v>0</v>
      </c>
      <c r="E389" s="254">
        <f>Tabla4[[#This Row],[Segundo Apellido Participante]]</f>
        <v>0</v>
      </c>
      <c r="F389" s="225">
        <f>Tabla4[[#This Row],[Fecha de Nacimiento Participante]]</f>
        <v>0</v>
      </c>
      <c r="G389" s="264">
        <f>Tabla4[[#This Row],[Sexo Participante]]</f>
        <v>0</v>
      </c>
      <c r="H389" s="264">
        <f>Tabla4[[#This Row],[Cód. Provincia Participante]]</f>
        <v>0</v>
      </c>
      <c r="I389" s="264">
        <f>Tabla4[[#This Row],[Cód. Localidad Participante]]</f>
        <v>0</v>
      </c>
      <c r="J389" s="264">
        <f>Tabla4[[#This Row],[Código Postal Participante]]</f>
        <v>0</v>
      </c>
      <c r="K389" s="265">
        <f>Tabla4[[#This Row],[Dirección Participante]]</f>
        <v>0</v>
      </c>
      <c r="L389" s="264">
        <f>Tabla4[[#This Row],[Teléfono Fijo Participante]]</f>
        <v>0</v>
      </c>
      <c r="M389" s="264">
        <f>Tabla4[[#This Row],[Teléfono Móvil Participante]]</f>
        <v>0</v>
      </c>
      <c r="N389" s="266">
        <f>Tabla4[[#This Row],[E-mail Participante]]</f>
        <v>0</v>
      </c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42"/>
    </row>
    <row r="390" spans="1:34" x14ac:dyDescent="0.55000000000000004">
      <c r="A390" s="222">
        <v>388</v>
      </c>
      <c r="B390" s="213">
        <f>Tabla4[[#This Row],[DNI/NIE Participante / Menor de edad]]</f>
        <v>0</v>
      </c>
      <c r="C390" s="252">
        <f>Tabla4[[#This Row],[Nombre Participante]]</f>
        <v>0</v>
      </c>
      <c r="D390" s="252">
        <f>Tabla4[[#This Row],[Primer Apellido Participante]]</f>
        <v>0</v>
      </c>
      <c r="E390" s="252">
        <f>Tabla4[[#This Row],[Segundo Apellido Participante]]</f>
        <v>0</v>
      </c>
      <c r="F390" s="215">
        <f>Tabla4[[#This Row],[Fecha de Nacimiento Participante]]</f>
        <v>0</v>
      </c>
      <c r="G390" s="257">
        <f>Tabla4[[#This Row],[Sexo Participante]]</f>
        <v>0</v>
      </c>
      <c r="H390" s="258">
        <f>Tabla4[[#This Row],[Cód. Provincia Participante]]</f>
        <v>0</v>
      </c>
      <c r="I390" s="258">
        <f>Tabla4[[#This Row],[Cód. Localidad Participante]]</f>
        <v>0</v>
      </c>
      <c r="J390" s="259">
        <f>Tabla4[[#This Row],[Código Postal Participante]]</f>
        <v>0</v>
      </c>
      <c r="K390" s="260">
        <f>Tabla4[[#This Row],[Dirección Participante]]</f>
        <v>0</v>
      </c>
      <c r="L390" s="261">
        <f>Tabla4[[#This Row],[Teléfono Fijo Participante]]</f>
        <v>0</v>
      </c>
      <c r="M390" s="261">
        <f>Tabla4[[#This Row],[Teléfono Móvil Participante]]</f>
        <v>0</v>
      </c>
      <c r="N390" s="263">
        <f>Tabla4[[#This Row],[E-mail Participante]]</f>
        <v>0</v>
      </c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42"/>
    </row>
    <row r="391" spans="1:34" x14ac:dyDescent="0.55000000000000004">
      <c r="A391" s="222">
        <v>389</v>
      </c>
      <c r="B391" s="224">
        <f>Tabla4[[#This Row],[DNI/NIE Participante / Menor de edad]]</f>
        <v>0</v>
      </c>
      <c r="C391" s="254">
        <f>Tabla4[[#This Row],[Nombre Participante]]</f>
        <v>0</v>
      </c>
      <c r="D391" s="254">
        <f>Tabla4[[#This Row],[Primer Apellido Participante]]</f>
        <v>0</v>
      </c>
      <c r="E391" s="254">
        <f>Tabla4[[#This Row],[Segundo Apellido Participante]]</f>
        <v>0</v>
      </c>
      <c r="F391" s="225">
        <f>Tabla4[[#This Row],[Fecha de Nacimiento Participante]]</f>
        <v>0</v>
      </c>
      <c r="G391" s="264">
        <f>Tabla4[[#This Row],[Sexo Participante]]</f>
        <v>0</v>
      </c>
      <c r="H391" s="264">
        <f>Tabla4[[#This Row],[Cód. Provincia Participante]]</f>
        <v>0</v>
      </c>
      <c r="I391" s="264">
        <f>Tabla4[[#This Row],[Cód. Localidad Participante]]</f>
        <v>0</v>
      </c>
      <c r="J391" s="264">
        <f>Tabla4[[#This Row],[Código Postal Participante]]</f>
        <v>0</v>
      </c>
      <c r="K391" s="265">
        <f>Tabla4[[#This Row],[Dirección Participante]]</f>
        <v>0</v>
      </c>
      <c r="L391" s="264">
        <f>Tabla4[[#This Row],[Teléfono Fijo Participante]]</f>
        <v>0</v>
      </c>
      <c r="M391" s="264">
        <f>Tabla4[[#This Row],[Teléfono Móvil Participante]]</f>
        <v>0</v>
      </c>
      <c r="N391" s="266">
        <f>Tabla4[[#This Row],[E-mail Participante]]</f>
        <v>0</v>
      </c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42"/>
    </row>
    <row r="392" spans="1:34" x14ac:dyDescent="0.55000000000000004">
      <c r="A392" s="222">
        <v>390</v>
      </c>
      <c r="B392" s="213">
        <f>Tabla4[[#This Row],[DNI/NIE Participante / Menor de edad]]</f>
        <v>0</v>
      </c>
      <c r="C392" s="252">
        <f>Tabla4[[#This Row],[Nombre Participante]]</f>
        <v>0</v>
      </c>
      <c r="D392" s="252">
        <f>Tabla4[[#This Row],[Primer Apellido Participante]]</f>
        <v>0</v>
      </c>
      <c r="E392" s="252">
        <f>Tabla4[[#This Row],[Segundo Apellido Participante]]</f>
        <v>0</v>
      </c>
      <c r="F392" s="215">
        <f>Tabla4[[#This Row],[Fecha de Nacimiento Participante]]</f>
        <v>0</v>
      </c>
      <c r="G392" s="257">
        <f>Tabla4[[#This Row],[Sexo Participante]]</f>
        <v>0</v>
      </c>
      <c r="H392" s="258">
        <f>Tabla4[[#This Row],[Cód. Provincia Participante]]</f>
        <v>0</v>
      </c>
      <c r="I392" s="258">
        <f>Tabla4[[#This Row],[Cód. Localidad Participante]]</f>
        <v>0</v>
      </c>
      <c r="J392" s="259">
        <f>Tabla4[[#This Row],[Código Postal Participante]]</f>
        <v>0</v>
      </c>
      <c r="K392" s="260">
        <f>Tabla4[[#This Row],[Dirección Participante]]</f>
        <v>0</v>
      </c>
      <c r="L392" s="261">
        <f>Tabla4[[#This Row],[Teléfono Fijo Participante]]</f>
        <v>0</v>
      </c>
      <c r="M392" s="261">
        <f>Tabla4[[#This Row],[Teléfono Móvil Participante]]</f>
        <v>0</v>
      </c>
      <c r="N392" s="263">
        <f>Tabla4[[#This Row],[E-mail Participante]]</f>
        <v>0</v>
      </c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42"/>
    </row>
    <row r="393" spans="1:34" x14ac:dyDescent="0.55000000000000004">
      <c r="A393" s="222">
        <v>391</v>
      </c>
      <c r="B393" s="224">
        <f>Tabla4[[#This Row],[DNI/NIE Participante / Menor de edad]]</f>
        <v>0</v>
      </c>
      <c r="C393" s="254">
        <f>Tabla4[[#This Row],[Nombre Participante]]</f>
        <v>0</v>
      </c>
      <c r="D393" s="254">
        <f>Tabla4[[#This Row],[Primer Apellido Participante]]</f>
        <v>0</v>
      </c>
      <c r="E393" s="254">
        <f>Tabla4[[#This Row],[Segundo Apellido Participante]]</f>
        <v>0</v>
      </c>
      <c r="F393" s="225">
        <f>Tabla4[[#This Row],[Fecha de Nacimiento Participante]]</f>
        <v>0</v>
      </c>
      <c r="G393" s="264">
        <f>Tabla4[[#This Row],[Sexo Participante]]</f>
        <v>0</v>
      </c>
      <c r="H393" s="264">
        <f>Tabla4[[#This Row],[Cód. Provincia Participante]]</f>
        <v>0</v>
      </c>
      <c r="I393" s="264">
        <f>Tabla4[[#This Row],[Cód. Localidad Participante]]</f>
        <v>0</v>
      </c>
      <c r="J393" s="264">
        <f>Tabla4[[#This Row],[Código Postal Participante]]</f>
        <v>0</v>
      </c>
      <c r="K393" s="265">
        <f>Tabla4[[#This Row],[Dirección Participante]]</f>
        <v>0</v>
      </c>
      <c r="L393" s="264">
        <f>Tabla4[[#This Row],[Teléfono Fijo Participante]]</f>
        <v>0</v>
      </c>
      <c r="M393" s="264">
        <f>Tabla4[[#This Row],[Teléfono Móvil Participante]]</f>
        <v>0</v>
      </c>
      <c r="N393" s="266">
        <f>Tabla4[[#This Row],[E-mail Participante]]</f>
        <v>0</v>
      </c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42"/>
    </row>
    <row r="394" spans="1:34" x14ac:dyDescent="0.55000000000000004">
      <c r="A394" s="222">
        <v>392</v>
      </c>
      <c r="B394" s="213">
        <f>Tabla4[[#This Row],[DNI/NIE Participante / Menor de edad]]</f>
        <v>0</v>
      </c>
      <c r="C394" s="252">
        <f>Tabla4[[#This Row],[Nombre Participante]]</f>
        <v>0</v>
      </c>
      <c r="D394" s="252">
        <f>Tabla4[[#This Row],[Primer Apellido Participante]]</f>
        <v>0</v>
      </c>
      <c r="E394" s="252">
        <f>Tabla4[[#This Row],[Segundo Apellido Participante]]</f>
        <v>0</v>
      </c>
      <c r="F394" s="215">
        <f>Tabla4[[#This Row],[Fecha de Nacimiento Participante]]</f>
        <v>0</v>
      </c>
      <c r="G394" s="257">
        <f>Tabla4[[#This Row],[Sexo Participante]]</f>
        <v>0</v>
      </c>
      <c r="H394" s="258">
        <f>Tabla4[[#This Row],[Cód. Provincia Participante]]</f>
        <v>0</v>
      </c>
      <c r="I394" s="258">
        <f>Tabla4[[#This Row],[Cód. Localidad Participante]]</f>
        <v>0</v>
      </c>
      <c r="J394" s="259">
        <f>Tabla4[[#This Row],[Código Postal Participante]]</f>
        <v>0</v>
      </c>
      <c r="K394" s="260">
        <f>Tabla4[[#This Row],[Dirección Participante]]</f>
        <v>0</v>
      </c>
      <c r="L394" s="261">
        <f>Tabla4[[#This Row],[Teléfono Fijo Participante]]</f>
        <v>0</v>
      </c>
      <c r="M394" s="261">
        <f>Tabla4[[#This Row],[Teléfono Móvil Participante]]</f>
        <v>0</v>
      </c>
      <c r="N394" s="263">
        <f>Tabla4[[#This Row],[E-mail Participante]]</f>
        <v>0</v>
      </c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42"/>
    </row>
    <row r="395" spans="1:34" x14ac:dyDescent="0.55000000000000004">
      <c r="A395" s="222">
        <v>393</v>
      </c>
      <c r="B395" s="224">
        <f>Tabla4[[#This Row],[DNI/NIE Participante / Menor de edad]]</f>
        <v>0</v>
      </c>
      <c r="C395" s="254">
        <f>Tabla4[[#This Row],[Nombre Participante]]</f>
        <v>0</v>
      </c>
      <c r="D395" s="254">
        <f>Tabla4[[#This Row],[Primer Apellido Participante]]</f>
        <v>0</v>
      </c>
      <c r="E395" s="254">
        <f>Tabla4[[#This Row],[Segundo Apellido Participante]]</f>
        <v>0</v>
      </c>
      <c r="F395" s="225">
        <f>Tabla4[[#This Row],[Fecha de Nacimiento Participante]]</f>
        <v>0</v>
      </c>
      <c r="G395" s="264">
        <f>Tabla4[[#This Row],[Sexo Participante]]</f>
        <v>0</v>
      </c>
      <c r="H395" s="264">
        <f>Tabla4[[#This Row],[Cód. Provincia Participante]]</f>
        <v>0</v>
      </c>
      <c r="I395" s="264">
        <f>Tabla4[[#This Row],[Cód. Localidad Participante]]</f>
        <v>0</v>
      </c>
      <c r="J395" s="264">
        <f>Tabla4[[#This Row],[Código Postal Participante]]</f>
        <v>0</v>
      </c>
      <c r="K395" s="265">
        <f>Tabla4[[#This Row],[Dirección Participante]]</f>
        <v>0</v>
      </c>
      <c r="L395" s="264">
        <f>Tabla4[[#This Row],[Teléfono Fijo Participante]]</f>
        <v>0</v>
      </c>
      <c r="M395" s="264">
        <f>Tabla4[[#This Row],[Teléfono Móvil Participante]]</f>
        <v>0</v>
      </c>
      <c r="N395" s="266">
        <f>Tabla4[[#This Row],[E-mail Participante]]</f>
        <v>0</v>
      </c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42"/>
    </row>
    <row r="396" spans="1:34" x14ac:dyDescent="0.55000000000000004">
      <c r="A396" s="222">
        <v>394</v>
      </c>
      <c r="B396" s="213">
        <f>Tabla4[[#This Row],[DNI/NIE Participante / Menor de edad]]</f>
        <v>0</v>
      </c>
      <c r="C396" s="252">
        <f>Tabla4[[#This Row],[Nombre Participante]]</f>
        <v>0</v>
      </c>
      <c r="D396" s="252">
        <f>Tabla4[[#This Row],[Primer Apellido Participante]]</f>
        <v>0</v>
      </c>
      <c r="E396" s="252">
        <f>Tabla4[[#This Row],[Segundo Apellido Participante]]</f>
        <v>0</v>
      </c>
      <c r="F396" s="215">
        <f>Tabla4[[#This Row],[Fecha de Nacimiento Participante]]</f>
        <v>0</v>
      </c>
      <c r="G396" s="257">
        <f>Tabla4[[#This Row],[Sexo Participante]]</f>
        <v>0</v>
      </c>
      <c r="H396" s="258">
        <f>Tabla4[[#This Row],[Cód. Provincia Participante]]</f>
        <v>0</v>
      </c>
      <c r="I396" s="258">
        <f>Tabla4[[#This Row],[Cód. Localidad Participante]]</f>
        <v>0</v>
      </c>
      <c r="J396" s="259">
        <f>Tabla4[[#This Row],[Código Postal Participante]]</f>
        <v>0</v>
      </c>
      <c r="K396" s="260">
        <f>Tabla4[[#This Row],[Dirección Participante]]</f>
        <v>0</v>
      </c>
      <c r="L396" s="261">
        <f>Tabla4[[#This Row],[Teléfono Fijo Participante]]</f>
        <v>0</v>
      </c>
      <c r="M396" s="261">
        <f>Tabla4[[#This Row],[Teléfono Móvil Participante]]</f>
        <v>0</v>
      </c>
      <c r="N396" s="263">
        <f>Tabla4[[#This Row],[E-mail Participante]]</f>
        <v>0</v>
      </c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42"/>
    </row>
    <row r="397" spans="1:34" x14ac:dyDescent="0.55000000000000004">
      <c r="A397" s="222">
        <v>395</v>
      </c>
      <c r="B397" s="224">
        <f>Tabla4[[#This Row],[DNI/NIE Participante / Menor de edad]]</f>
        <v>0</v>
      </c>
      <c r="C397" s="254">
        <f>Tabla4[[#This Row],[Nombre Participante]]</f>
        <v>0</v>
      </c>
      <c r="D397" s="254">
        <f>Tabla4[[#This Row],[Primer Apellido Participante]]</f>
        <v>0</v>
      </c>
      <c r="E397" s="254">
        <f>Tabla4[[#This Row],[Segundo Apellido Participante]]</f>
        <v>0</v>
      </c>
      <c r="F397" s="225">
        <f>Tabla4[[#This Row],[Fecha de Nacimiento Participante]]</f>
        <v>0</v>
      </c>
      <c r="G397" s="264">
        <f>Tabla4[[#This Row],[Sexo Participante]]</f>
        <v>0</v>
      </c>
      <c r="H397" s="264">
        <f>Tabla4[[#This Row],[Cód. Provincia Participante]]</f>
        <v>0</v>
      </c>
      <c r="I397" s="264">
        <f>Tabla4[[#This Row],[Cód. Localidad Participante]]</f>
        <v>0</v>
      </c>
      <c r="J397" s="264">
        <f>Tabla4[[#This Row],[Código Postal Participante]]</f>
        <v>0</v>
      </c>
      <c r="K397" s="265">
        <f>Tabla4[[#This Row],[Dirección Participante]]</f>
        <v>0</v>
      </c>
      <c r="L397" s="264">
        <f>Tabla4[[#This Row],[Teléfono Fijo Participante]]</f>
        <v>0</v>
      </c>
      <c r="M397" s="264">
        <f>Tabla4[[#This Row],[Teléfono Móvil Participante]]</f>
        <v>0</v>
      </c>
      <c r="N397" s="266">
        <f>Tabla4[[#This Row],[E-mail Participante]]</f>
        <v>0</v>
      </c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42"/>
    </row>
    <row r="398" spans="1:34" x14ac:dyDescent="0.55000000000000004">
      <c r="A398" s="222">
        <v>396</v>
      </c>
      <c r="B398" s="213">
        <f>Tabla4[[#This Row],[DNI/NIE Participante / Menor de edad]]</f>
        <v>0</v>
      </c>
      <c r="C398" s="252">
        <f>Tabla4[[#This Row],[Nombre Participante]]</f>
        <v>0</v>
      </c>
      <c r="D398" s="252">
        <f>Tabla4[[#This Row],[Primer Apellido Participante]]</f>
        <v>0</v>
      </c>
      <c r="E398" s="252">
        <f>Tabla4[[#This Row],[Segundo Apellido Participante]]</f>
        <v>0</v>
      </c>
      <c r="F398" s="215">
        <f>Tabla4[[#This Row],[Fecha de Nacimiento Participante]]</f>
        <v>0</v>
      </c>
      <c r="G398" s="257">
        <f>Tabla4[[#This Row],[Sexo Participante]]</f>
        <v>0</v>
      </c>
      <c r="H398" s="258">
        <f>Tabla4[[#This Row],[Cód. Provincia Participante]]</f>
        <v>0</v>
      </c>
      <c r="I398" s="258">
        <f>Tabla4[[#This Row],[Cód. Localidad Participante]]</f>
        <v>0</v>
      </c>
      <c r="J398" s="259">
        <f>Tabla4[[#This Row],[Código Postal Participante]]</f>
        <v>0</v>
      </c>
      <c r="K398" s="260">
        <f>Tabla4[[#This Row],[Dirección Participante]]</f>
        <v>0</v>
      </c>
      <c r="L398" s="261">
        <f>Tabla4[[#This Row],[Teléfono Fijo Participante]]</f>
        <v>0</v>
      </c>
      <c r="M398" s="261">
        <f>Tabla4[[#This Row],[Teléfono Móvil Participante]]</f>
        <v>0</v>
      </c>
      <c r="N398" s="263">
        <f>Tabla4[[#This Row],[E-mail Participante]]</f>
        <v>0</v>
      </c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42"/>
    </row>
    <row r="399" spans="1:34" x14ac:dyDescent="0.55000000000000004">
      <c r="A399" s="222">
        <v>397</v>
      </c>
      <c r="B399" s="224">
        <f>Tabla4[[#This Row],[DNI/NIE Participante / Menor de edad]]</f>
        <v>0</v>
      </c>
      <c r="C399" s="254">
        <f>Tabla4[[#This Row],[Nombre Participante]]</f>
        <v>0</v>
      </c>
      <c r="D399" s="254">
        <f>Tabla4[[#This Row],[Primer Apellido Participante]]</f>
        <v>0</v>
      </c>
      <c r="E399" s="254">
        <f>Tabla4[[#This Row],[Segundo Apellido Participante]]</f>
        <v>0</v>
      </c>
      <c r="F399" s="225">
        <f>Tabla4[[#This Row],[Fecha de Nacimiento Participante]]</f>
        <v>0</v>
      </c>
      <c r="G399" s="264">
        <f>Tabla4[[#This Row],[Sexo Participante]]</f>
        <v>0</v>
      </c>
      <c r="H399" s="264">
        <f>Tabla4[[#This Row],[Cód. Provincia Participante]]</f>
        <v>0</v>
      </c>
      <c r="I399" s="264">
        <f>Tabla4[[#This Row],[Cód. Localidad Participante]]</f>
        <v>0</v>
      </c>
      <c r="J399" s="264">
        <f>Tabla4[[#This Row],[Código Postal Participante]]</f>
        <v>0</v>
      </c>
      <c r="K399" s="265">
        <f>Tabla4[[#This Row],[Dirección Participante]]</f>
        <v>0</v>
      </c>
      <c r="L399" s="264">
        <f>Tabla4[[#This Row],[Teléfono Fijo Participante]]</f>
        <v>0</v>
      </c>
      <c r="M399" s="264">
        <f>Tabla4[[#This Row],[Teléfono Móvil Participante]]</f>
        <v>0</v>
      </c>
      <c r="N399" s="266">
        <f>Tabla4[[#This Row],[E-mail Participante]]</f>
        <v>0</v>
      </c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42"/>
    </row>
    <row r="400" spans="1:34" x14ac:dyDescent="0.55000000000000004">
      <c r="A400" s="222">
        <v>398</v>
      </c>
      <c r="B400" s="213">
        <f>Tabla4[[#This Row],[DNI/NIE Participante / Menor de edad]]</f>
        <v>0</v>
      </c>
      <c r="C400" s="252">
        <f>Tabla4[[#This Row],[Nombre Participante]]</f>
        <v>0</v>
      </c>
      <c r="D400" s="252">
        <f>Tabla4[[#This Row],[Primer Apellido Participante]]</f>
        <v>0</v>
      </c>
      <c r="E400" s="252">
        <f>Tabla4[[#This Row],[Segundo Apellido Participante]]</f>
        <v>0</v>
      </c>
      <c r="F400" s="215">
        <f>Tabla4[[#This Row],[Fecha de Nacimiento Participante]]</f>
        <v>0</v>
      </c>
      <c r="G400" s="257">
        <f>Tabla4[[#This Row],[Sexo Participante]]</f>
        <v>0</v>
      </c>
      <c r="H400" s="258">
        <f>Tabla4[[#This Row],[Cód. Provincia Participante]]</f>
        <v>0</v>
      </c>
      <c r="I400" s="258">
        <f>Tabla4[[#This Row],[Cód. Localidad Participante]]</f>
        <v>0</v>
      </c>
      <c r="J400" s="259">
        <f>Tabla4[[#This Row],[Código Postal Participante]]</f>
        <v>0</v>
      </c>
      <c r="K400" s="260">
        <f>Tabla4[[#This Row],[Dirección Participante]]</f>
        <v>0</v>
      </c>
      <c r="L400" s="261">
        <f>Tabla4[[#This Row],[Teléfono Fijo Participante]]</f>
        <v>0</v>
      </c>
      <c r="M400" s="261">
        <f>Tabla4[[#This Row],[Teléfono Móvil Participante]]</f>
        <v>0</v>
      </c>
      <c r="N400" s="263">
        <f>Tabla4[[#This Row],[E-mail Participante]]</f>
        <v>0</v>
      </c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42"/>
    </row>
    <row r="401" spans="1:34" x14ac:dyDescent="0.55000000000000004">
      <c r="A401" s="222">
        <v>399</v>
      </c>
      <c r="B401" s="224">
        <f>Tabla4[[#This Row],[DNI/NIE Participante / Menor de edad]]</f>
        <v>0</v>
      </c>
      <c r="C401" s="254">
        <f>Tabla4[[#This Row],[Nombre Participante]]</f>
        <v>0</v>
      </c>
      <c r="D401" s="254">
        <f>Tabla4[[#This Row],[Primer Apellido Participante]]</f>
        <v>0</v>
      </c>
      <c r="E401" s="254">
        <f>Tabla4[[#This Row],[Segundo Apellido Participante]]</f>
        <v>0</v>
      </c>
      <c r="F401" s="225">
        <f>Tabla4[[#This Row],[Fecha de Nacimiento Participante]]</f>
        <v>0</v>
      </c>
      <c r="G401" s="264">
        <f>Tabla4[[#This Row],[Sexo Participante]]</f>
        <v>0</v>
      </c>
      <c r="H401" s="264">
        <f>Tabla4[[#This Row],[Cód. Provincia Participante]]</f>
        <v>0</v>
      </c>
      <c r="I401" s="264">
        <f>Tabla4[[#This Row],[Cód. Localidad Participante]]</f>
        <v>0</v>
      </c>
      <c r="J401" s="264">
        <f>Tabla4[[#This Row],[Código Postal Participante]]</f>
        <v>0</v>
      </c>
      <c r="K401" s="265">
        <f>Tabla4[[#This Row],[Dirección Participante]]</f>
        <v>0</v>
      </c>
      <c r="L401" s="264">
        <f>Tabla4[[#This Row],[Teléfono Fijo Participante]]</f>
        <v>0</v>
      </c>
      <c r="M401" s="264">
        <f>Tabla4[[#This Row],[Teléfono Móvil Participante]]</f>
        <v>0</v>
      </c>
      <c r="N401" s="266">
        <f>Tabla4[[#This Row],[E-mail Participante]]</f>
        <v>0</v>
      </c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42"/>
    </row>
    <row r="402" spans="1:34" x14ac:dyDescent="0.55000000000000004">
      <c r="A402" s="222">
        <v>400</v>
      </c>
      <c r="B402" s="213">
        <f>Tabla4[[#This Row],[DNI/NIE Participante / Menor de edad]]</f>
        <v>0</v>
      </c>
      <c r="C402" s="252">
        <f>Tabla4[[#This Row],[Nombre Participante]]</f>
        <v>0</v>
      </c>
      <c r="D402" s="252">
        <f>Tabla4[[#This Row],[Primer Apellido Participante]]</f>
        <v>0</v>
      </c>
      <c r="E402" s="252">
        <f>Tabla4[[#This Row],[Segundo Apellido Participante]]</f>
        <v>0</v>
      </c>
      <c r="F402" s="215">
        <f>Tabla4[[#This Row],[Fecha de Nacimiento Participante]]</f>
        <v>0</v>
      </c>
      <c r="G402" s="257">
        <f>Tabla4[[#This Row],[Sexo Participante]]</f>
        <v>0</v>
      </c>
      <c r="H402" s="258">
        <f>Tabla4[[#This Row],[Cód. Provincia Participante]]</f>
        <v>0</v>
      </c>
      <c r="I402" s="258">
        <f>Tabla4[[#This Row],[Cód. Localidad Participante]]</f>
        <v>0</v>
      </c>
      <c r="J402" s="259">
        <f>Tabla4[[#This Row],[Código Postal Participante]]</f>
        <v>0</v>
      </c>
      <c r="K402" s="260">
        <f>Tabla4[[#This Row],[Dirección Participante]]</f>
        <v>0</v>
      </c>
      <c r="L402" s="261">
        <f>Tabla4[[#This Row],[Teléfono Fijo Participante]]</f>
        <v>0</v>
      </c>
      <c r="M402" s="261">
        <f>Tabla4[[#This Row],[Teléfono Móvil Participante]]</f>
        <v>0</v>
      </c>
      <c r="N402" s="263">
        <f>Tabla4[[#This Row],[E-mail Participante]]</f>
        <v>0</v>
      </c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42"/>
    </row>
    <row r="403" spans="1:34" x14ac:dyDescent="0.55000000000000004">
      <c r="A403" s="222">
        <v>401</v>
      </c>
      <c r="B403" s="224">
        <f>Tabla4[[#This Row],[DNI/NIE Participante / Menor de edad]]</f>
        <v>0</v>
      </c>
      <c r="C403" s="254">
        <f>Tabla4[[#This Row],[Nombre Participante]]</f>
        <v>0</v>
      </c>
      <c r="D403" s="254">
        <f>Tabla4[[#This Row],[Primer Apellido Participante]]</f>
        <v>0</v>
      </c>
      <c r="E403" s="254">
        <f>Tabla4[[#This Row],[Segundo Apellido Participante]]</f>
        <v>0</v>
      </c>
      <c r="F403" s="225">
        <f>Tabla4[[#This Row],[Fecha de Nacimiento Participante]]</f>
        <v>0</v>
      </c>
      <c r="G403" s="264">
        <f>Tabla4[[#This Row],[Sexo Participante]]</f>
        <v>0</v>
      </c>
      <c r="H403" s="264">
        <f>Tabla4[[#This Row],[Cód. Provincia Participante]]</f>
        <v>0</v>
      </c>
      <c r="I403" s="264">
        <f>Tabla4[[#This Row],[Cód. Localidad Participante]]</f>
        <v>0</v>
      </c>
      <c r="J403" s="264">
        <f>Tabla4[[#This Row],[Código Postal Participante]]</f>
        <v>0</v>
      </c>
      <c r="K403" s="265">
        <f>Tabla4[[#This Row],[Dirección Participante]]</f>
        <v>0</v>
      </c>
      <c r="L403" s="264">
        <f>Tabla4[[#This Row],[Teléfono Fijo Participante]]</f>
        <v>0</v>
      </c>
      <c r="M403" s="264">
        <f>Tabla4[[#This Row],[Teléfono Móvil Participante]]</f>
        <v>0</v>
      </c>
      <c r="N403" s="266">
        <f>Tabla4[[#This Row],[E-mail Participante]]</f>
        <v>0</v>
      </c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42"/>
    </row>
    <row r="404" spans="1:34" x14ac:dyDescent="0.55000000000000004">
      <c r="A404" s="222">
        <v>402</v>
      </c>
      <c r="B404" s="213">
        <f>Tabla4[[#This Row],[DNI/NIE Participante / Menor de edad]]</f>
        <v>0</v>
      </c>
      <c r="C404" s="252">
        <f>Tabla4[[#This Row],[Nombre Participante]]</f>
        <v>0</v>
      </c>
      <c r="D404" s="252">
        <f>Tabla4[[#This Row],[Primer Apellido Participante]]</f>
        <v>0</v>
      </c>
      <c r="E404" s="252">
        <f>Tabla4[[#This Row],[Segundo Apellido Participante]]</f>
        <v>0</v>
      </c>
      <c r="F404" s="215">
        <f>Tabla4[[#This Row],[Fecha de Nacimiento Participante]]</f>
        <v>0</v>
      </c>
      <c r="G404" s="257">
        <f>Tabla4[[#This Row],[Sexo Participante]]</f>
        <v>0</v>
      </c>
      <c r="H404" s="258">
        <f>Tabla4[[#This Row],[Cód. Provincia Participante]]</f>
        <v>0</v>
      </c>
      <c r="I404" s="258">
        <f>Tabla4[[#This Row],[Cód. Localidad Participante]]</f>
        <v>0</v>
      </c>
      <c r="J404" s="259">
        <f>Tabla4[[#This Row],[Código Postal Participante]]</f>
        <v>0</v>
      </c>
      <c r="K404" s="260">
        <f>Tabla4[[#This Row],[Dirección Participante]]</f>
        <v>0</v>
      </c>
      <c r="L404" s="261">
        <f>Tabla4[[#This Row],[Teléfono Fijo Participante]]</f>
        <v>0</v>
      </c>
      <c r="M404" s="261">
        <f>Tabla4[[#This Row],[Teléfono Móvil Participante]]</f>
        <v>0</v>
      </c>
      <c r="N404" s="263">
        <f>Tabla4[[#This Row],[E-mail Participante]]</f>
        <v>0</v>
      </c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42"/>
    </row>
    <row r="405" spans="1:34" x14ac:dyDescent="0.55000000000000004">
      <c r="A405" s="222">
        <v>403</v>
      </c>
      <c r="B405" s="224">
        <f>Tabla4[[#This Row],[DNI/NIE Participante / Menor de edad]]</f>
        <v>0</v>
      </c>
      <c r="C405" s="254">
        <f>Tabla4[[#This Row],[Nombre Participante]]</f>
        <v>0</v>
      </c>
      <c r="D405" s="254">
        <f>Tabla4[[#This Row],[Primer Apellido Participante]]</f>
        <v>0</v>
      </c>
      <c r="E405" s="254">
        <f>Tabla4[[#This Row],[Segundo Apellido Participante]]</f>
        <v>0</v>
      </c>
      <c r="F405" s="225">
        <f>Tabla4[[#This Row],[Fecha de Nacimiento Participante]]</f>
        <v>0</v>
      </c>
      <c r="G405" s="264">
        <f>Tabla4[[#This Row],[Sexo Participante]]</f>
        <v>0</v>
      </c>
      <c r="H405" s="264">
        <f>Tabla4[[#This Row],[Cód. Provincia Participante]]</f>
        <v>0</v>
      </c>
      <c r="I405" s="264">
        <f>Tabla4[[#This Row],[Cód. Localidad Participante]]</f>
        <v>0</v>
      </c>
      <c r="J405" s="264">
        <f>Tabla4[[#This Row],[Código Postal Participante]]</f>
        <v>0</v>
      </c>
      <c r="K405" s="265">
        <f>Tabla4[[#This Row],[Dirección Participante]]</f>
        <v>0</v>
      </c>
      <c r="L405" s="264">
        <f>Tabla4[[#This Row],[Teléfono Fijo Participante]]</f>
        <v>0</v>
      </c>
      <c r="M405" s="264">
        <f>Tabla4[[#This Row],[Teléfono Móvil Participante]]</f>
        <v>0</v>
      </c>
      <c r="N405" s="266">
        <f>Tabla4[[#This Row],[E-mail Participante]]</f>
        <v>0</v>
      </c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42"/>
    </row>
    <row r="406" spans="1:34" x14ac:dyDescent="0.55000000000000004">
      <c r="A406" s="222">
        <v>404</v>
      </c>
      <c r="B406" s="213">
        <f>Tabla4[[#This Row],[DNI/NIE Participante / Menor de edad]]</f>
        <v>0</v>
      </c>
      <c r="C406" s="252">
        <f>Tabla4[[#This Row],[Nombre Participante]]</f>
        <v>0</v>
      </c>
      <c r="D406" s="252">
        <f>Tabla4[[#This Row],[Primer Apellido Participante]]</f>
        <v>0</v>
      </c>
      <c r="E406" s="252">
        <f>Tabla4[[#This Row],[Segundo Apellido Participante]]</f>
        <v>0</v>
      </c>
      <c r="F406" s="215">
        <f>Tabla4[[#This Row],[Fecha de Nacimiento Participante]]</f>
        <v>0</v>
      </c>
      <c r="G406" s="257">
        <f>Tabla4[[#This Row],[Sexo Participante]]</f>
        <v>0</v>
      </c>
      <c r="H406" s="258">
        <f>Tabla4[[#This Row],[Cód. Provincia Participante]]</f>
        <v>0</v>
      </c>
      <c r="I406" s="258">
        <f>Tabla4[[#This Row],[Cód. Localidad Participante]]</f>
        <v>0</v>
      </c>
      <c r="J406" s="259">
        <f>Tabla4[[#This Row],[Código Postal Participante]]</f>
        <v>0</v>
      </c>
      <c r="K406" s="260">
        <f>Tabla4[[#This Row],[Dirección Participante]]</f>
        <v>0</v>
      </c>
      <c r="L406" s="261">
        <f>Tabla4[[#This Row],[Teléfono Fijo Participante]]</f>
        <v>0</v>
      </c>
      <c r="M406" s="261">
        <f>Tabla4[[#This Row],[Teléfono Móvil Participante]]</f>
        <v>0</v>
      </c>
      <c r="N406" s="263">
        <f>Tabla4[[#This Row],[E-mail Participante]]</f>
        <v>0</v>
      </c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42"/>
    </row>
    <row r="407" spans="1:34" x14ac:dyDescent="0.55000000000000004">
      <c r="A407" s="222">
        <v>405</v>
      </c>
      <c r="B407" s="224">
        <f>Tabla4[[#This Row],[DNI/NIE Participante / Menor de edad]]</f>
        <v>0</v>
      </c>
      <c r="C407" s="254">
        <f>Tabla4[[#This Row],[Nombre Participante]]</f>
        <v>0</v>
      </c>
      <c r="D407" s="254">
        <f>Tabla4[[#This Row],[Primer Apellido Participante]]</f>
        <v>0</v>
      </c>
      <c r="E407" s="254">
        <f>Tabla4[[#This Row],[Segundo Apellido Participante]]</f>
        <v>0</v>
      </c>
      <c r="F407" s="225">
        <f>Tabla4[[#This Row],[Fecha de Nacimiento Participante]]</f>
        <v>0</v>
      </c>
      <c r="G407" s="264">
        <f>Tabla4[[#This Row],[Sexo Participante]]</f>
        <v>0</v>
      </c>
      <c r="H407" s="264">
        <f>Tabla4[[#This Row],[Cód. Provincia Participante]]</f>
        <v>0</v>
      </c>
      <c r="I407" s="264">
        <f>Tabla4[[#This Row],[Cód. Localidad Participante]]</f>
        <v>0</v>
      </c>
      <c r="J407" s="264">
        <f>Tabla4[[#This Row],[Código Postal Participante]]</f>
        <v>0</v>
      </c>
      <c r="K407" s="265">
        <f>Tabla4[[#This Row],[Dirección Participante]]</f>
        <v>0</v>
      </c>
      <c r="L407" s="264">
        <f>Tabla4[[#This Row],[Teléfono Fijo Participante]]</f>
        <v>0</v>
      </c>
      <c r="M407" s="264">
        <f>Tabla4[[#This Row],[Teléfono Móvil Participante]]</f>
        <v>0</v>
      </c>
      <c r="N407" s="266">
        <f>Tabla4[[#This Row],[E-mail Participante]]</f>
        <v>0</v>
      </c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42"/>
    </row>
    <row r="408" spans="1:34" x14ac:dyDescent="0.55000000000000004">
      <c r="A408" s="222">
        <v>406</v>
      </c>
      <c r="B408" s="213">
        <f>Tabla4[[#This Row],[DNI/NIE Participante / Menor de edad]]</f>
        <v>0</v>
      </c>
      <c r="C408" s="252">
        <f>Tabla4[[#This Row],[Nombre Participante]]</f>
        <v>0</v>
      </c>
      <c r="D408" s="252">
        <f>Tabla4[[#This Row],[Primer Apellido Participante]]</f>
        <v>0</v>
      </c>
      <c r="E408" s="252">
        <f>Tabla4[[#This Row],[Segundo Apellido Participante]]</f>
        <v>0</v>
      </c>
      <c r="F408" s="215">
        <f>Tabla4[[#This Row],[Fecha de Nacimiento Participante]]</f>
        <v>0</v>
      </c>
      <c r="G408" s="257">
        <f>Tabla4[[#This Row],[Sexo Participante]]</f>
        <v>0</v>
      </c>
      <c r="H408" s="258">
        <f>Tabla4[[#This Row],[Cód. Provincia Participante]]</f>
        <v>0</v>
      </c>
      <c r="I408" s="258">
        <f>Tabla4[[#This Row],[Cód. Localidad Participante]]</f>
        <v>0</v>
      </c>
      <c r="J408" s="259">
        <f>Tabla4[[#This Row],[Código Postal Participante]]</f>
        <v>0</v>
      </c>
      <c r="K408" s="260">
        <f>Tabla4[[#This Row],[Dirección Participante]]</f>
        <v>0</v>
      </c>
      <c r="L408" s="261">
        <f>Tabla4[[#This Row],[Teléfono Fijo Participante]]</f>
        <v>0</v>
      </c>
      <c r="M408" s="261">
        <f>Tabla4[[#This Row],[Teléfono Móvil Participante]]</f>
        <v>0</v>
      </c>
      <c r="N408" s="263">
        <f>Tabla4[[#This Row],[E-mail Participante]]</f>
        <v>0</v>
      </c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42"/>
    </row>
    <row r="409" spans="1:34" x14ac:dyDescent="0.55000000000000004">
      <c r="A409" s="222">
        <v>407</v>
      </c>
      <c r="B409" s="224">
        <f>Tabla4[[#This Row],[DNI/NIE Participante / Menor de edad]]</f>
        <v>0</v>
      </c>
      <c r="C409" s="254">
        <f>Tabla4[[#This Row],[Nombre Participante]]</f>
        <v>0</v>
      </c>
      <c r="D409" s="254">
        <f>Tabla4[[#This Row],[Primer Apellido Participante]]</f>
        <v>0</v>
      </c>
      <c r="E409" s="254">
        <f>Tabla4[[#This Row],[Segundo Apellido Participante]]</f>
        <v>0</v>
      </c>
      <c r="F409" s="225">
        <f>Tabla4[[#This Row],[Fecha de Nacimiento Participante]]</f>
        <v>0</v>
      </c>
      <c r="G409" s="264">
        <f>Tabla4[[#This Row],[Sexo Participante]]</f>
        <v>0</v>
      </c>
      <c r="H409" s="264">
        <f>Tabla4[[#This Row],[Cód. Provincia Participante]]</f>
        <v>0</v>
      </c>
      <c r="I409" s="264">
        <f>Tabla4[[#This Row],[Cód. Localidad Participante]]</f>
        <v>0</v>
      </c>
      <c r="J409" s="264">
        <f>Tabla4[[#This Row],[Código Postal Participante]]</f>
        <v>0</v>
      </c>
      <c r="K409" s="265">
        <f>Tabla4[[#This Row],[Dirección Participante]]</f>
        <v>0</v>
      </c>
      <c r="L409" s="264">
        <f>Tabla4[[#This Row],[Teléfono Fijo Participante]]</f>
        <v>0</v>
      </c>
      <c r="M409" s="264">
        <f>Tabla4[[#This Row],[Teléfono Móvil Participante]]</f>
        <v>0</v>
      </c>
      <c r="N409" s="266">
        <f>Tabla4[[#This Row],[E-mail Participante]]</f>
        <v>0</v>
      </c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42"/>
    </row>
    <row r="410" spans="1:34" x14ac:dyDescent="0.55000000000000004">
      <c r="A410" s="222">
        <v>408</v>
      </c>
      <c r="B410" s="213">
        <f>Tabla4[[#This Row],[DNI/NIE Participante / Menor de edad]]</f>
        <v>0</v>
      </c>
      <c r="C410" s="252">
        <f>Tabla4[[#This Row],[Nombre Participante]]</f>
        <v>0</v>
      </c>
      <c r="D410" s="252">
        <f>Tabla4[[#This Row],[Primer Apellido Participante]]</f>
        <v>0</v>
      </c>
      <c r="E410" s="252">
        <f>Tabla4[[#This Row],[Segundo Apellido Participante]]</f>
        <v>0</v>
      </c>
      <c r="F410" s="215">
        <f>Tabla4[[#This Row],[Fecha de Nacimiento Participante]]</f>
        <v>0</v>
      </c>
      <c r="G410" s="257">
        <f>Tabla4[[#This Row],[Sexo Participante]]</f>
        <v>0</v>
      </c>
      <c r="H410" s="258">
        <f>Tabla4[[#This Row],[Cód. Provincia Participante]]</f>
        <v>0</v>
      </c>
      <c r="I410" s="258">
        <f>Tabla4[[#This Row],[Cód. Localidad Participante]]</f>
        <v>0</v>
      </c>
      <c r="J410" s="259">
        <f>Tabla4[[#This Row],[Código Postal Participante]]</f>
        <v>0</v>
      </c>
      <c r="K410" s="260">
        <f>Tabla4[[#This Row],[Dirección Participante]]</f>
        <v>0</v>
      </c>
      <c r="L410" s="261">
        <f>Tabla4[[#This Row],[Teléfono Fijo Participante]]</f>
        <v>0</v>
      </c>
      <c r="M410" s="261">
        <f>Tabla4[[#This Row],[Teléfono Móvil Participante]]</f>
        <v>0</v>
      </c>
      <c r="N410" s="263">
        <f>Tabla4[[#This Row],[E-mail Participante]]</f>
        <v>0</v>
      </c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42"/>
    </row>
    <row r="411" spans="1:34" x14ac:dyDescent="0.55000000000000004">
      <c r="A411" s="222">
        <v>409</v>
      </c>
      <c r="B411" s="224">
        <f>Tabla4[[#This Row],[DNI/NIE Participante / Menor de edad]]</f>
        <v>0</v>
      </c>
      <c r="C411" s="254">
        <f>Tabla4[[#This Row],[Nombre Participante]]</f>
        <v>0</v>
      </c>
      <c r="D411" s="254">
        <f>Tabla4[[#This Row],[Primer Apellido Participante]]</f>
        <v>0</v>
      </c>
      <c r="E411" s="254">
        <f>Tabla4[[#This Row],[Segundo Apellido Participante]]</f>
        <v>0</v>
      </c>
      <c r="F411" s="225">
        <f>Tabla4[[#This Row],[Fecha de Nacimiento Participante]]</f>
        <v>0</v>
      </c>
      <c r="G411" s="264">
        <f>Tabla4[[#This Row],[Sexo Participante]]</f>
        <v>0</v>
      </c>
      <c r="H411" s="264">
        <f>Tabla4[[#This Row],[Cód. Provincia Participante]]</f>
        <v>0</v>
      </c>
      <c r="I411" s="264">
        <f>Tabla4[[#This Row],[Cód. Localidad Participante]]</f>
        <v>0</v>
      </c>
      <c r="J411" s="264">
        <f>Tabla4[[#This Row],[Código Postal Participante]]</f>
        <v>0</v>
      </c>
      <c r="K411" s="265">
        <f>Tabla4[[#This Row],[Dirección Participante]]</f>
        <v>0</v>
      </c>
      <c r="L411" s="264">
        <f>Tabla4[[#This Row],[Teléfono Fijo Participante]]</f>
        <v>0</v>
      </c>
      <c r="M411" s="264">
        <f>Tabla4[[#This Row],[Teléfono Móvil Participante]]</f>
        <v>0</v>
      </c>
      <c r="N411" s="266">
        <f>Tabla4[[#This Row],[E-mail Participante]]</f>
        <v>0</v>
      </c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42"/>
    </row>
    <row r="412" spans="1:34" x14ac:dyDescent="0.55000000000000004">
      <c r="A412" s="222">
        <v>410</v>
      </c>
      <c r="B412" s="213">
        <f>Tabla4[[#This Row],[DNI/NIE Participante / Menor de edad]]</f>
        <v>0</v>
      </c>
      <c r="C412" s="252">
        <f>Tabla4[[#This Row],[Nombre Participante]]</f>
        <v>0</v>
      </c>
      <c r="D412" s="252">
        <f>Tabla4[[#This Row],[Primer Apellido Participante]]</f>
        <v>0</v>
      </c>
      <c r="E412" s="252">
        <f>Tabla4[[#This Row],[Segundo Apellido Participante]]</f>
        <v>0</v>
      </c>
      <c r="F412" s="215">
        <f>Tabla4[[#This Row],[Fecha de Nacimiento Participante]]</f>
        <v>0</v>
      </c>
      <c r="G412" s="257">
        <f>Tabla4[[#This Row],[Sexo Participante]]</f>
        <v>0</v>
      </c>
      <c r="H412" s="258">
        <f>Tabla4[[#This Row],[Cód. Provincia Participante]]</f>
        <v>0</v>
      </c>
      <c r="I412" s="258">
        <f>Tabla4[[#This Row],[Cód. Localidad Participante]]</f>
        <v>0</v>
      </c>
      <c r="J412" s="259">
        <f>Tabla4[[#This Row],[Código Postal Participante]]</f>
        <v>0</v>
      </c>
      <c r="K412" s="260">
        <f>Tabla4[[#This Row],[Dirección Participante]]</f>
        <v>0</v>
      </c>
      <c r="L412" s="261">
        <f>Tabla4[[#This Row],[Teléfono Fijo Participante]]</f>
        <v>0</v>
      </c>
      <c r="M412" s="261">
        <f>Tabla4[[#This Row],[Teléfono Móvil Participante]]</f>
        <v>0</v>
      </c>
      <c r="N412" s="263">
        <f>Tabla4[[#This Row],[E-mail Participante]]</f>
        <v>0</v>
      </c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42"/>
    </row>
    <row r="413" spans="1:34" x14ac:dyDescent="0.55000000000000004">
      <c r="A413" s="222">
        <v>411</v>
      </c>
      <c r="B413" s="224">
        <f>Tabla4[[#This Row],[DNI/NIE Participante / Menor de edad]]</f>
        <v>0</v>
      </c>
      <c r="C413" s="254">
        <f>Tabla4[[#This Row],[Nombre Participante]]</f>
        <v>0</v>
      </c>
      <c r="D413" s="254">
        <f>Tabla4[[#This Row],[Primer Apellido Participante]]</f>
        <v>0</v>
      </c>
      <c r="E413" s="254">
        <f>Tabla4[[#This Row],[Segundo Apellido Participante]]</f>
        <v>0</v>
      </c>
      <c r="F413" s="225">
        <f>Tabla4[[#This Row],[Fecha de Nacimiento Participante]]</f>
        <v>0</v>
      </c>
      <c r="G413" s="264">
        <f>Tabla4[[#This Row],[Sexo Participante]]</f>
        <v>0</v>
      </c>
      <c r="H413" s="264">
        <f>Tabla4[[#This Row],[Cód. Provincia Participante]]</f>
        <v>0</v>
      </c>
      <c r="I413" s="264">
        <f>Tabla4[[#This Row],[Cód. Localidad Participante]]</f>
        <v>0</v>
      </c>
      <c r="J413" s="264">
        <f>Tabla4[[#This Row],[Código Postal Participante]]</f>
        <v>0</v>
      </c>
      <c r="K413" s="265">
        <f>Tabla4[[#This Row],[Dirección Participante]]</f>
        <v>0</v>
      </c>
      <c r="L413" s="264">
        <f>Tabla4[[#This Row],[Teléfono Fijo Participante]]</f>
        <v>0</v>
      </c>
      <c r="M413" s="264">
        <f>Tabla4[[#This Row],[Teléfono Móvil Participante]]</f>
        <v>0</v>
      </c>
      <c r="N413" s="266">
        <f>Tabla4[[#This Row],[E-mail Participante]]</f>
        <v>0</v>
      </c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42"/>
    </row>
    <row r="414" spans="1:34" x14ac:dyDescent="0.55000000000000004">
      <c r="A414" s="222">
        <v>412</v>
      </c>
      <c r="B414" s="213">
        <f>Tabla4[[#This Row],[DNI/NIE Participante / Menor de edad]]</f>
        <v>0</v>
      </c>
      <c r="C414" s="252">
        <f>Tabla4[[#This Row],[Nombre Participante]]</f>
        <v>0</v>
      </c>
      <c r="D414" s="252">
        <f>Tabla4[[#This Row],[Primer Apellido Participante]]</f>
        <v>0</v>
      </c>
      <c r="E414" s="252">
        <f>Tabla4[[#This Row],[Segundo Apellido Participante]]</f>
        <v>0</v>
      </c>
      <c r="F414" s="215">
        <f>Tabla4[[#This Row],[Fecha de Nacimiento Participante]]</f>
        <v>0</v>
      </c>
      <c r="G414" s="257">
        <f>Tabla4[[#This Row],[Sexo Participante]]</f>
        <v>0</v>
      </c>
      <c r="H414" s="258">
        <f>Tabla4[[#This Row],[Cód. Provincia Participante]]</f>
        <v>0</v>
      </c>
      <c r="I414" s="258">
        <f>Tabla4[[#This Row],[Cód. Localidad Participante]]</f>
        <v>0</v>
      </c>
      <c r="J414" s="259">
        <f>Tabla4[[#This Row],[Código Postal Participante]]</f>
        <v>0</v>
      </c>
      <c r="K414" s="260">
        <f>Tabla4[[#This Row],[Dirección Participante]]</f>
        <v>0</v>
      </c>
      <c r="L414" s="261">
        <f>Tabla4[[#This Row],[Teléfono Fijo Participante]]</f>
        <v>0</v>
      </c>
      <c r="M414" s="261">
        <f>Tabla4[[#This Row],[Teléfono Móvil Participante]]</f>
        <v>0</v>
      </c>
      <c r="N414" s="263">
        <f>Tabla4[[#This Row],[E-mail Participante]]</f>
        <v>0</v>
      </c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42"/>
    </row>
    <row r="415" spans="1:34" x14ac:dyDescent="0.55000000000000004">
      <c r="A415" s="222">
        <v>413</v>
      </c>
      <c r="B415" s="224">
        <f>Tabla4[[#This Row],[DNI/NIE Participante / Menor de edad]]</f>
        <v>0</v>
      </c>
      <c r="C415" s="254">
        <f>Tabla4[[#This Row],[Nombre Participante]]</f>
        <v>0</v>
      </c>
      <c r="D415" s="254">
        <f>Tabla4[[#This Row],[Primer Apellido Participante]]</f>
        <v>0</v>
      </c>
      <c r="E415" s="254">
        <f>Tabla4[[#This Row],[Segundo Apellido Participante]]</f>
        <v>0</v>
      </c>
      <c r="F415" s="225">
        <f>Tabla4[[#This Row],[Fecha de Nacimiento Participante]]</f>
        <v>0</v>
      </c>
      <c r="G415" s="264">
        <f>Tabla4[[#This Row],[Sexo Participante]]</f>
        <v>0</v>
      </c>
      <c r="H415" s="264">
        <f>Tabla4[[#This Row],[Cód. Provincia Participante]]</f>
        <v>0</v>
      </c>
      <c r="I415" s="264">
        <f>Tabla4[[#This Row],[Cód. Localidad Participante]]</f>
        <v>0</v>
      </c>
      <c r="J415" s="264">
        <f>Tabla4[[#This Row],[Código Postal Participante]]</f>
        <v>0</v>
      </c>
      <c r="K415" s="265">
        <f>Tabla4[[#This Row],[Dirección Participante]]</f>
        <v>0</v>
      </c>
      <c r="L415" s="264">
        <f>Tabla4[[#This Row],[Teléfono Fijo Participante]]</f>
        <v>0</v>
      </c>
      <c r="M415" s="264">
        <f>Tabla4[[#This Row],[Teléfono Móvil Participante]]</f>
        <v>0</v>
      </c>
      <c r="N415" s="266">
        <f>Tabla4[[#This Row],[E-mail Participante]]</f>
        <v>0</v>
      </c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42"/>
    </row>
    <row r="416" spans="1:34" x14ac:dyDescent="0.55000000000000004">
      <c r="A416" s="222">
        <v>414</v>
      </c>
      <c r="B416" s="213">
        <f>Tabla4[[#This Row],[DNI/NIE Participante / Menor de edad]]</f>
        <v>0</v>
      </c>
      <c r="C416" s="252">
        <f>Tabla4[[#This Row],[Nombre Participante]]</f>
        <v>0</v>
      </c>
      <c r="D416" s="252">
        <f>Tabla4[[#This Row],[Primer Apellido Participante]]</f>
        <v>0</v>
      </c>
      <c r="E416" s="252">
        <f>Tabla4[[#This Row],[Segundo Apellido Participante]]</f>
        <v>0</v>
      </c>
      <c r="F416" s="215">
        <f>Tabla4[[#This Row],[Fecha de Nacimiento Participante]]</f>
        <v>0</v>
      </c>
      <c r="G416" s="257">
        <f>Tabla4[[#This Row],[Sexo Participante]]</f>
        <v>0</v>
      </c>
      <c r="H416" s="258">
        <f>Tabla4[[#This Row],[Cód. Provincia Participante]]</f>
        <v>0</v>
      </c>
      <c r="I416" s="258">
        <f>Tabla4[[#This Row],[Cód. Localidad Participante]]</f>
        <v>0</v>
      </c>
      <c r="J416" s="259">
        <f>Tabla4[[#This Row],[Código Postal Participante]]</f>
        <v>0</v>
      </c>
      <c r="K416" s="260">
        <f>Tabla4[[#This Row],[Dirección Participante]]</f>
        <v>0</v>
      </c>
      <c r="L416" s="261">
        <f>Tabla4[[#This Row],[Teléfono Fijo Participante]]</f>
        <v>0</v>
      </c>
      <c r="M416" s="261">
        <f>Tabla4[[#This Row],[Teléfono Móvil Participante]]</f>
        <v>0</v>
      </c>
      <c r="N416" s="263">
        <f>Tabla4[[#This Row],[E-mail Participante]]</f>
        <v>0</v>
      </c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42"/>
    </row>
    <row r="417" spans="1:34" x14ac:dyDescent="0.55000000000000004">
      <c r="A417" s="222">
        <v>415</v>
      </c>
      <c r="B417" s="224">
        <f>Tabla4[[#This Row],[DNI/NIE Participante / Menor de edad]]</f>
        <v>0</v>
      </c>
      <c r="C417" s="254">
        <f>Tabla4[[#This Row],[Nombre Participante]]</f>
        <v>0</v>
      </c>
      <c r="D417" s="254">
        <f>Tabla4[[#This Row],[Primer Apellido Participante]]</f>
        <v>0</v>
      </c>
      <c r="E417" s="254">
        <f>Tabla4[[#This Row],[Segundo Apellido Participante]]</f>
        <v>0</v>
      </c>
      <c r="F417" s="225">
        <f>Tabla4[[#This Row],[Fecha de Nacimiento Participante]]</f>
        <v>0</v>
      </c>
      <c r="G417" s="264">
        <f>Tabla4[[#This Row],[Sexo Participante]]</f>
        <v>0</v>
      </c>
      <c r="H417" s="264">
        <f>Tabla4[[#This Row],[Cód. Provincia Participante]]</f>
        <v>0</v>
      </c>
      <c r="I417" s="264">
        <f>Tabla4[[#This Row],[Cód. Localidad Participante]]</f>
        <v>0</v>
      </c>
      <c r="J417" s="264">
        <f>Tabla4[[#This Row],[Código Postal Participante]]</f>
        <v>0</v>
      </c>
      <c r="K417" s="265">
        <f>Tabla4[[#This Row],[Dirección Participante]]</f>
        <v>0</v>
      </c>
      <c r="L417" s="264">
        <f>Tabla4[[#This Row],[Teléfono Fijo Participante]]</f>
        <v>0</v>
      </c>
      <c r="M417" s="264">
        <f>Tabla4[[#This Row],[Teléfono Móvil Participante]]</f>
        <v>0</v>
      </c>
      <c r="N417" s="266">
        <f>Tabla4[[#This Row],[E-mail Participante]]</f>
        <v>0</v>
      </c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42"/>
    </row>
    <row r="418" spans="1:34" x14ac:dyDescent="0.55000000000000004">
      <c r="A418" s="222">
        <v>416</v>
      </c>
      <c r="B418" s="213">
        <f>Tabla4[[#This Row],[DNI/NIE Participante / Menor de edad]]</f>
        <v>0</v>
      </c>
      <c r="C418" s="252">
        <f>Tabla4[[#This Row],[Nombre Participante]]</f>
        <v>0</v>
      </c>
      <c r="D418" s="252">
        <f>Tabla4[[#This Row],[Primer Apellido Participante]]</f>
        <v>0</v>
      </c>
      <c r="E418" s="252">
        <f>Tabla4[[#This Row],[Segundo Apellido Participante]]</f>
        <v>0</v>
      </c>
      <c r="F418" s="215">
        <f>Tabla4[[#This Row],[Fecha de Nacimiento Participante]]</f>
        <v>0</v>
      </c>
      <c r="G418" s="257">
        <f>Tabla4[[#This Row],[Sexo Participante]]</f>
        <v>0</v>
      </c>
      <c r="H418" s="258">
        <f>Tabla4[[#This Row],[Cód. Provincia Participante]]</f>
        <v>0</v>
      </c>
      <c r="I418" s="258">
        <f>Tabla4[[#This Row],[Cód. Localidad Participante]]</f>
        <v>0</v>
      </c>
      <c r="J418" s="259">
        <f>Tabla4[[#This Row],[Código Postal Participante]]</f>
        <v>0</v>
      </c>
      <c r="K418" s="260">
        <f>Tabla4[[#This Row],[Dirección Participante]]</f>
        <v>0</v>
      </c>
      <c r="L418" s="261">
        <f>Tabla4[[#This Row],[Teléfono Fijo Participante]]</f>
        <v>0</v>
      </c>
      <c r="M418" s="261">
        <f>Tabla4[[#This Row],[Teléfono Móvil Participante]]</f>
        <v>0</v>
      </c>
      <c r="N418" s="263">
        <f>Tabla4[[#This Row],[E-mail Participante]]</f>
        <v>0</v>
      </c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42"/>
    </row>
    <row r="419" spans="1:34" x14ac:dyDescent="0.55000000000000004">
      <c r="A419" s="222">
        <v>417</v>
      </c>
      <c r="B419" s="224">
        <f>Tabla4[[#This Row],[DNI/NIE Participante / Menor de edad]]</f>
        <v>0</v>
      </c>
      <c r="C419" s="254">
        <f>Tabla4[[#This Row],[Nombre Participante]]</f>
        <v>0</v>
      </c>
      <c r="D419" s="254">
        <f>Tabla4[[#This Row],[Primer Apellido Participante]]</f>
        <v>0</v>
      </c>
      <c r="E419" s="254">
        <f>Tabla4[[#This Row],[Segundo Apellido Participante]]</f>
        <v>0</v>
      </c>
      <c r="F419" s="225">
        <f>Tabla4[[#This Row],[Fecha de Nacimiento Participante]]</f>
        <v>0</v>
      </c>
      <c r="G419" s="264">
        <f>Tabla4[[#This Row],[Sexo Participante]]</f>
        <v>0</v>
      </c>
      <c r="H419" s="264">
        <f>Tabla4[[#This Row],[Cód. Provincia Participante]]</f>
        <v>0</v>
      </c>
      <c r="I419" s="264">
        <f>Tabla4[[#This Row],[Cód. Localidad Participante]]</f>
        <v>0</v>
      </c>
      <c r="J419" s="264">
        <f>Tabla4[[#This Row],[Código Postal Participante]]</f>
        <v>0</v>
      </c>
      <c r="K419" s="265">
        <f>Tabla4[[#This Row],[Dirección Participante]]</f>
        <v>0</v>
      </c>
      <c r="L419" s="264">
        <f>Tabla4[[#This Row],[Teléfono Fijo Participante]]</f>
        <v>0</v>
      </c>
      <c r="M419" s="264">
        <f>Tabla4[[#This Row],[Teléfono Móvil Participante]]</f>
        <v>0</v>
      </c>
      <c r="N419" s="266">
        <f>Tabla4[[#This Row],[E-mail Participante]]</f>
        <v>0</v>
      </c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42"/>
    </row>
    <row r="420" spans="1:34" x14ac:dyDescent="0.55000000000000004">
      <c r="A420" s="222">
        <v>418</v>
      </c>
      <c r="B420" s="213">
        <f>Tabla4[[#This Row],[DNI/NIE Participante / Menor de edad]]</f>
        <v>0</v>
      </c>
      <c r="C420" s="252">
        <f>Tabla4[[#This Row],[Nombre Participante]]</f>
        <v>0</v>
      </c>
      <c r="D420" s="252">
        <f>Tabla4[[#This Row],[Primer Apellido Participante]]</f>
        <v>0</v>
      </c>
      <c r="E420" s="252">
        <f>Tabla4[[#This Row],[Segundo Apellido Participante]]</f>
        <v>0</v>
      </c>
      <c r="F420" s="215">
        <f>Tabla4[[#This Row],[Fecha de Nacimiento Participante]]</f>
        <v>0</v>
      </c>
      <c r="G420" s="257">
        <f>Tabla4[[#This Row],[Sexo Participante]]</f>
        <v>0</v>
      </c>
      <c r="H420" s="258">
        <f>Tabla4[[#This Row],[Cód. Provincia Participante]]</f>
        <v>0</v>
      </c>
      <c r="I420" s="258">
        <f>Tabla4[[#This Row],[Cód. Localidad Participante]]</f>
        <v>0</v>
      </c>
      <c r="J420" s="259">
        <f>Tabla4[[#This Row],[Código Postal Participante]]</f>
        <v>0</v>
      </c>
      <c r="K420" s="260">
        <f>Tabla4[[#This Row],[Dirección Participante]]</f>
        <v>0</v>
      </c>
      <c r="L420" s="261">
        <f>Tabla4[[#This Row],[Teléfono Fijo Participante]]</f>
        <v>0</v>
      </c>
      <c r="M420" s="261">
        <f>Tabla4[[#This Row],[Teléfono Móvil Participante]]</f>
        <v>0</v>
      </c>
      <c r="N420" s="263">
        <f>Tabla4[[#This Row],[E-mail Participante]]</f>
        <v>0</v>
      </c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42"/>
    </row>
    <row r="421" spans="1:34" x14ac:dyDescent="0.55000000000000004">
      <c r="A421" s="222">
        <v>419</v>
      </c>
      <c r="B421" s="224">
        <f>Tabla4[[#This Row],[DNI/NIE Participante / Menor de edad]]</f>
        <v>0</v>
      </c>
      <c r="C421" s="254">
        <f>Tabla4[[#This Row],[Nombre Participante]]</f>
        <v>0</v>
      </c>
      <c r="D421" s="254">
        <f>Tabla4[[#This Row],[Primer Apellido Participante]]</f>
        <v>0</v>
      </c>
      <c r="E421" s="254">
        <f>Tabla4[[#This Row],[Segundo Apellido Participante]]</f>
        <v>0</v>
      </c>
      <c r="F421" s="225">
        <f>Tabla4[[#This Row],[Fecha de Nacimiento Participante]]</f>
        <v>0</v>
      </c>
      <c r="G421" s="264">
        <f>Tabla4[[#This Row],[Sexo Participante]]</f>
        <v>0</v>
      </c>
      <c r="H421" s="264">
        <f>Tabla4[[#This Row],[Cód. Provincia Participante]]</f>
        <v>0</v>
      </c>
      <c r="I421" s="264">
        <f>Tabla4[[#This Row],[Cód. Localidad Participante]]</f>
        <v>0</v>
      </c>
      <c r="J421" s="264">
        <f>Tabla4[[#This Row],[Código Postal Participante]]</f>
        <v>0</v>
      </c>
      <c r="K421" s="265">
        <f>Tabla4[[#This Row],[Dirección Participante]]</f>
        <v>0</v>
      </c>
      <c r="L421" s="264">
        <f>Tabla4[[#This Row],[Teléfono Fijo Participante]]</f>
        <v>0</v>
      </c>
      <c r="M421" s="264">
        <f>Tabla4[[#This Row],[Teléfono Móvil Participante]]</f>
        <v>0</v>
      </c>
      <c r="N421" s="266">
        <f>Tabla4[[#This Row],[E-mail Participante]]</f>
        <v>0</v>
      </c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42"/>
    </row>
    <row r="422" spans="1:34" x14ac:dyDescent="0.55000000000000004">
      <c r="A422" s="222">
        <v>420</v>
      </c>
      <c r="B422" s="213">
        <f>Tabla4[[#This Row],[DNI/NIE Participante / Menor de edad]]</f>
        <v>0</v>
      </c>
      <c r="C422" s="252">
        <f>Tabla4[[#This Row],[Nombre Participante]]</f>
        <v>0</v>
      </c>
      <c r="D422" s="252">
        <f>Tabla4[[#This Row],[Primer Apellido Participante]]</f>
        <v>0</v>
      </c>
      <c r="E422" s="252">
        <f>Tabla4[[#This Row],[Segundo Apellido Participante]]</f>
        <v>0</v>
      </c>
      <c r="F422" s="215">
        <f>Tabla4[[#This Row],[Fecha de Nacimiento Participante]]</f>
        <v>0</v>
      </c>
      <c r="G422" s="257">
        <f>Tabla4[[#This Row],[Sexo Participante]]</f>
        <v>0</v>
      </c>
      <c r="H422" s="258">
        <f>Tabla4[[#This Row],[Cód. Provincia Participante]]</f>
        <v>0</v>
      </c>
      <c r="I422" s="258">
        <f>Tabla4[[#This Row],[Cód. Localidad Participante]]</f>
        <v>0</v>
      </c>
      <c r="J422" s="259">
        <f>Tabla4[[#This Row],[Código Postal Participante]]</f>
        <v>0</v>
      </c>
      <c r="K422" s="260">
        <f>Tabla4[[#This Row],[Dirección Participante]]</f>
        <v>0</v>
      </c>
      <c r="L422" s="261">
        <f>Tabla4[[#This Row],[Teléfono Fijo Participante]]</f>
        <v>0</v>
      </c>
      <c r="M422" s="261">
        <f>Tabla4[[#This Row],[Teléfono Móvil Participante]]</f>
        <v>0</v>
      </c>
      <c r="N422" s="263">
        <f>Tabla4[[#This Row],[E-mail Participante]]</f>
        <v>0</v>
      </c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42"/>
    </row>
    <row r="423" spans="1:34" x14ac:dyDescent="0.55000000000000004">
      <c r="A423" s="222">
        <v>421</v>
      </c>
      <c r="B423" s="224">
        <f>Tabla4[[#This Row],[DNI/NIE Participante / Menor de edad]]</f>
        <v>0</v>
      </c>
      <c r="C423" s="254">
        <f>Tabla4[[#This Row],[Nombre Participante]]</f>
        <v>0</v>
      </c>
      <c r="D423" s="254">
        <f>Tabla4[[#This Row],[Primer Apellido Participante]]</f>
        <v>0</v>
      </c>
      <c r="E423" s="254">
        <f>Tabla4[[#This Row],[Segundo Apellido Participante]]</f>
        <v>0</v>
      </c>
      <c r="F423" s="225">
        <f>Tabla4[[#This Row],[Fecha de Nacimiento Participante]]</f>
        <v>0</v>
      </c>
      <c r="G423" s="264">
        <f>Tabla4[[#This Row],[Sexo Participante]]</f>
        <v>0</v>
      </c>
      <c r="H423" s="264">
        <f>Tabla4[[#This Row],[Cód. Provincia Participante]]</f>
        <v>0</v>
      </c>
      <c r="I423" s="264">
        <f>Tabla4[[#This Row],[Cód. Localidad Participante]]</f>
        <v>0</v>
      </c>
      <c r="J423" s="264">
        <f>Tabla4[[#This Row],[Código Postal Participante]]</f>
        <v>0</v>
      </c>
      <c r="K423" s="265">
        <f>Tabla4[[#This Row],[Dirección Participante]]</f>
        <v>0</v>
      </c>
      <c r="L423" s="264">
        <f>Tabla4[[#This Row],[Teléfono Fijo Participante]]</f>
        <v>0</v>
      </c>
      <c r="M423" s="264">
        <f>Tabla4[[#This Row],[Teléfono Móvil Participante]]</f>
        <v>0</v>
      </c>
      <c r="N423" s="266">
        <f>Tabla4[[#This Row],[E-mail Participante]]</f>
        <v>0</v>
      </c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42"/>
    </row>
    <row r="424" spans="1:34" x14ac:dyDescent="0.55000000000000004">
      <c r="A424" s="222">
        <v>422</v>
      </c>
      <c r="B424" s="213">
        <f>Tabla4[[#This Row],[DNI/NIE Participante / Menor de edad]]</f>
        <v>0</v>
      </c>
      <c r="C424" s="252">
        <f>Tabla4[[#This Row],[Nombre Participante]]</f>
        <v>0</v>
      </c>
      <c r="D424" s="252">
        <f>Tabla4[[#This Row],[Primer Apellido Participante]]</f>
        <v>0</v>
      </c>
      <c r="E424" s="252">
        <f>Tabla4[[#This Row],[Segundo Apellido Participante]]</f>
        <v>0</v>
      </c>
      <c r="F424" s="215">
        <f>Tabla4[[#This Row],[Fecha de Nacimiento Participante]]</f>
        <v>0</v>
      </c>
      <c r="G424" s="257">
        <f>Tabla4[[#This Row],[Sexo Participante]]</f>
        <v>0</v>
      </c>
      <c r="H424" s="258">
        <f>Tabla4[[#This Row],[Cód. Provincia Participante]]</f>
        <v>0</v>
      </c>
      <c r="I424" s="258">
        <f>Tabla4[[#This Row],[Cód. Localidad Participante]]</f>
        <v>0</v>
      </c>
      <c r="J424" s="259">
        <f>Tabla4[[#This Row],[Código Postal Participante]]</f>
        <v>0</v>
      </c>
      <c r="K424" s="260">
        <f>Tabla4[[#This Row],[Dirección Participante]]</f>
        <v>0</v>
      </c>
      <c r="L424" s="261">
        <f>Tabla4[[#This Row],[Teléfono Fijo Participante]]</f>
        <v>0</v>
      </c>
      <c r="M424" s="261">
        <f>Tabla4[[#This Row],[Teléfono Móvil Participante]]</f>
        <v>0</v>
      </c>
      <c r="N424" s="263">
        <f>Tabla4[[#This Row],[E-mail Participante]]</f>
        <v>0</v>
      </c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42"/>
    </row>
    <row r="425" spans="1:34" x14ac:dyDescent="0.55000000000000004">
      <c r="A425" s="222">
        <v>423</v>
      </c>
      <c r="B425" s="224">
        <f>Tabla4[[#This Row],[DNI/NIE Participante / Menor de edad]]</f>
        <v>0</v>
      </c>
      <c r="C425" s="254">
        <f>Tabla4[[#This Row],[Nombre Participante]]</f>
        <v>0</v>
      </c>
      <c r="D425" s="254">
        <f>Tabla4[[#This Row],[Primer Apellido Participante]]</f>
        <v>0</v>
      </c>
      <c r="E425" s="254">
        <f>Tabla4[[#This Row],[Segundo Apellido Participante]]</f>
        <v>0</v>
      </c>
      <c r="F425" s="225">
        <f>Tabla4[[#This Row],[Fecha de Nacimiento Participante]]</f>
        <v>0</v>
      </c>
      <c r="G425" s="264">
        <f>Tabla4[[#This Row],[Sexo Participante]]</f>
        <v>0</v>
      </c>
      <c r="H425" s="264">
        <f>Tabla4[[#This Row],[Cód. Provincia Participante]]</f>
        <v>0</v>
      </c>
      <c r="I425" s="264">
        <f>Tabla4[[#This Row],[Cód. Localidad Participante]]</f>
        <v>0</v>
      </c>
      <c r="J425" s="264">
        <f>Tabla4[[#This Row],[Código Postal Participante]]</f>
        <v>0</v>
      </c>
      <c r="K425" s="265">
        <f>Tabla4[[#This Row],[Dirección Participante]]</f>
        <v>0</v>
      </c>
      <c r="L425" s="264">
        <f>Tabla4[[#This Row],[Teléfono Fijo Participante]]</f>
        <v>0</v>
      </c>
      <c r="M425" s="264">
        <f>Tabla4[[#This Row],[Teléfono Móvil Participante]]</f>
        <v>0</v>
      </c>
      <c r="N425" s="266">
        <f>Tabla4[[#This Row],[E-mail Participante]]</f>
        <v>0</v>
      </c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42"/>
    </row>
    <row r="426" spans="1:34" x14ac:dyDescent="0.55000000000000004">
      <c r="A426" s="222">
        <v>424</v>
      </c>
      <c r="B426" s="213">
        <f>Tabla4[[#This Row],[DNI/NIE Participante / Menor de edad]]</f>
        <v>0</v>
      </c>
      <c r="C426" s="252">
        <f>Tabla4[[#This Row],[Nombre Participante]]</f>
        <v>0</v>
      </c>
      <c r="D426" s="252">
        <f>Tabla4[[#This Row],[Primer Apellido Participante]]</f>
        <v>0</v>
      </c>
      <c r="E426" s="252">
        <f>Tabla4[[#This Row],[Segundo Apellido Participante]]</f>
        <v>0</v>
      </c>
      <c r="F426" s="215">
        <f>Tabla4[[#This Row],[Fecha de Nacimiento Participante]]</f>
        <v>0</v>
      </c>
      <c r="G426" s="257">
        <f>Tabla4[[#This Row],[Sexo Participante]]</f>
        <v>0</v>
      </c>
      <c r="H426" s="258">
        <f>Tabla4[[#This Row],[Cód. Provincia Participante]]</f>
        <v>0</v>
      </c>
      <c r="I426" s="258">
        <f>Tabla4[[#This Row],[Cód. Localidad Participante]]</f>
        <v>0</v>
      </c>
      <c r="J426" s="259">
        <f>Tabla4[[#This Row],[Código Postal Participante]]</f>
        <v>0</v>
      </c>
      <c r="K426" s="260">
        <f>Tabla4[[#This Row],[Dirección Participante]]</f>
        <v>0</v>
      </c>
      <c r="L426" s="261">
        <f>Tabla4[[#This Row],[Teléfono Fijo Participante]]</f>
        <v>0</v>
      </c>
      <c r="M426" s="261">
        <f>Tabla4[[#This Row],[Teléfono Móvil Participante]]</f>
        <v>0</v>
      </c>
      <c r="N426" s="263">
        <f>Tabla4[[#This Row],[E-mail Participante]]</f>
        <v>0</v>
      </c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42"/>
    </row>
    <row r="427" spans="1:34" x14ac:dyDescent="0.55000000000000004">
      <c r="A427" s="222">
        <v>425</v>
      </c>
      <c r="B427" s="224">
        <f>Tabla4[[#This Row],[DNI/NIE Participante / Menor de edad]]</f>
        <v>0</v>
      </c>
      <c r="C427" s="254">
        <f>Tabla4[[#This Row],[Nombre Participante]]</f>
        <v>0</v>
      </c>
      <c r="D427" s="254">
        <f>Tabla4[[#This Row],[Primer Apellido Participante]]</f>
        <v>0</v>
      </c>
      <c r="E427" s="254">
        <f>Tabla4[[#This Row],[Segundo Apellido Participante]]</f>
        <v>0</v>
      </c>
      <c r="F427" s="225">
        <f>Tabla4[[#This Row],[Fecha de Nacimiento Participante]]</f>
        <v>0</v>
      </c>
      <c r="G427" s="264">
        <f>Tabla4[[#This Row],[Sexo Participante]]</f>
        <v>0</v>
      </c>
      <c r="H427" s="264">
        <f>Tabla4[[#This Row],[Cód. Provincia Participante]]</f>
        <v>0</v>
      </c>
      <c r="I427" s="264">
        <f>Tabla4[[#This Row],[Cód. Localidad Participante]]</f>
        <v>0</v>
      </c>
      <c r="J427" s="264">
        <f>Tabla4[[#This Row],[Código Postal Participante]]</f>
        <v>0</v>
      </c>
      <c r="K427" s="265">
        <f>Tabla4[[#This Row],[Dirección Participante]]</f>
        <v>0</v>
      </c>
      <c r="L427" s="264">
        <f>Tabla4[[#This Row],[Teléfono Fijo Participante]]</f>
        <v>0</v>
      </c>
      <c r="M427" s="264">
        <f>Tabla4[[#This Row],[Teléfono Móvil Participante]]</f>
        <v>0</v>
      </c>
      <c r="N427" s="266">
        <f>Tabla4[[#This Row],[E-mail Participante]]</f>
        <v>0</v>
      </c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42"/>
    </row>
    <row r="428" spans="1:34" x14ac:dyDescent="0.55000000000000004">
      <c r="A428" s="222">
        <v>426</v>
      </c>
      <c r="B428" s="213">
        <f>Tabla4[[#This Row],[DNI/NIE Participante / Menor de edad]]</f>
        <v>0</v>
      </c>
      <c r="C428" s="252">
        <f>Tabla4[[#This Row],[Nombre Participante]]</f>
        <v>0</v>
      </c>
      <c r="D428" s="252">
        <f>Tabla4[[#This Row],[Primer Apellido Participante]]</f>
        <v>0</v>
      </c>
      <c r="E428" s="252">
        <f>Tabla4[[#This Row],[Segundo Apellido Participante]]</f>
        <v>0</v>
      </c>
      <c r="F428" s="215">
        <f>Tabla4[[#This Row],[Fecha de Nacimiento Participante]]</f>
        <v>0</v>
      </c>
      <c r="G428" s="257">
        <f>Tabla4[[#This Row],[Sexo Participante]]</f>
        <v>0</v>
      </c>
      <c r="H428" s="258">
        <f>Tabla4[[#This Row],[Cód. Provincia Participante]]</f>
        <v>0</v>
      </c>
      <c r="I428" s="258">
        <f>Tabla4[[#This Row],[Cód. Localidad Participante]]</f>
        <v>0</v>
      </c>
      <c r="J428" s="259">
        <f>Tabla4[[#This Row],[Código Postal Participante]]</f>
        <v>0</v>
      </c>
      <c r="K428" s="260">
        <f>Tabla4[[#This Row],[Dirección Participante]]</f>
        <v>0</v>
      </c>
      <c r="L428" s="261">
        <f>Tabla4[[#This Row],[Teléfono Fijo Participante]]</f>
        <v>0</v>
      </c>
      <c r="M428" s="261">
        <f>Tabla4[[#This Row],[Teléfono Móvil Participante]]</f>
        <v>0</v>
      </c>
      <c r="N428" s="263">
        <f>Tabla4[[#This Row],[E-mail Participante]]</f>
        <v>0</v>
      </c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42"/>
    </row>
    <row r="429" spans="1:34" x14ac:dyDescent="0.55000000000000004">
      <c r="A429" s="222">
        <v>427</v>
      </c>
      <c r="B429" s="224">
        <f>Tabla4[[#This Row],[DNI/NIE Participante / Menor de edad]]</f>
        <v>0</v>
      </c>
      <c r="C429" s="254">
        <f>Tabla4[[#This Row],[Nombre Participante]]</f>
        <v>0</v>
      </c>
      <c r="D429" s="254">
        <f>Tabla4[[#This Row],[Primer Apellido Participante]]</f>
        <v>0</v>
      </c>
      <c r="E429" s="254">
        <f>Tabla4[[#This Row],[Segundo Apellido Participante]]</f>
        <v>0</v>
      </c>
      <c r="F429" s="225">
        <f>Tabla4[[#This Row],[Fecha de Nacimiento Participante]]</f>
        <v>0</v>
      </c>
      <c r="G429" s="264">
        <f>Tabla4[[#This Row],[Sexo Participante]]</f>
        <v>0</v>
      </c>
      <c r="H429" s="264">
        <f>Tabla4[[#This Row],[Cód. Provincia Participante]]</f>
        <v>0</v>
      </c>
      <c r="I429" s="264">
        <f>Tabla4[[#This Row],[Cód. Localidad Participante]]</f>
        <v>0</v>
      </c>
      <c r="J429" s="264">
        <f>Tabla4[[#This Row],[Código Postal Participante]]</f>
        <v>0</v>
      </c>
      <c r="K429" s="265">
        <f>Tabla4[[#This Row],[Dirección Participante]]</f>
        <v>0</v>
      </c>
      <c r="L429" s="264">
        <f>Tabla4[[#This Row],[Teléfono Fijo Participante]]</f>
        <v>0</v>
      </c>
      <c r="M429" s="264">
        <f>Tabla4[[#This Row],[Teléfono Móvil Participante]]</f>
        <v>0</v>
      </c>
      <c r="N429" s="266">
        <f>Tabla4[[#This Row],[E-mail Participante]]</f>
        <v>0</v>
      </c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42"/>
    </row>
    <row r="430" spans="1:34" x14ac:dyDescent="0.55000000000000004">
      <c r="A430" s="222">
        <v>428</v>
      </c>
      <c r="B430" s="213">
        <f>Tabla4[[#This Row],[DNI/NIE Participante / Menor de edad]]</f>
        <v>0</v>
      </c>
      <c r="C430" s="252">
        <f>Tabla4[[#This Row],[Nombre Participante]]</f>
        <v>0</v>
      </c>
      <c r="D430" s="252">
        <f>Tabla4[[#This Row],[Primer Apellido Participante]]</f>
        <v>0</v>
      </c>
      <c r="E430" s="252">
        <f>Tabla4[[#This Row],[Segundo Apellido Participante]]</f>
        <v>0</v>
      </c>
      <c r="F430" s="215">
        <f>Tabla4[[#This Row],[Fecha de Nacimiento Participante]]</f>
        <v>0</v>
      </c>
      <c r="G430" s="257">
        <f>Tabla4[[#This Row],[Sexo Participante]]</f>
        <v>0</v>
      </c>
      <c r="H430" s="258">
        <f>Tabla4[[#This Row],[Cód. Provincia Participante]]</f>
        <v>0</v>
      </c>
      <c r="I430" s="258">
        <f>Tabla4[[#This Row],[Cód. Localidad Participante]]</f>
        <v>0</v>
      </c>
      <c r="J430" s="259">
        <f>Tabla4[[#This Row],[Código Postal Participante]]</f>
        <v>0</v>
      </c>
      <c r="K430" s="260">
        <f>Tabla4[[#This Row],[Dirección Participante]]</f>
        <v>0</v>
      </c>
      <c r="L430" s="261">
        <f>Tabla4[[#This Row],[Teléfono Fijo Participante]]</f>
        <v>0</v>
      </c>
      <c r="M430" s="261">
        <f>Tabla4[[#This Row],[Teléfono Móvil Participante]]</f>
        <v>0</v>
      </c>
      <c r="N430" s="263">
        <f>Tabla4[[#This Row],[E-mail Participante]]</f>
        <v>0</v>
      </c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42"/>
    </row>
    <row r="431" spans="1:34" x14ac:dyDescent="0.55000000000000004">
      <c r="A431" s="222">
        <v>429</v>
      </c>
      <c r="B431" s="224">
        <f>Tabla4[[#This Row],[DNI/NIE Participante / Menor de edad]]</f>
        <v>0</v>
      </c>
      <c r="C431" s="254">
        <f>Tabla4[[#This Row],[Nombre Participante]]</f>
        <v>0</v>
      </c>
      <c r="D431" s="254">
        <f>Tabla4[[#This Row],[Primer Apellido Participante]]</f>
        <v>0</v>
      </c>
      <c r="E431" s="254">
        <f>Tabla4[[#This Row],[Segundo Apellido Participante]]</f>
        <v>0</v>
      </c>
      <c r="F431" s="225">
        <f>Tabla4[[#This Row],[Fecha de Nacimiento Participante]]</f>
        <v>0</v>
      </c>
      <c r="G431" s="264">
        <f>Tabla4[[#This Row],[Sexo Participante]]</f>
        <v>0</v>
      </c>
      <c r="H431" s="264">
        <f>Tabla4[[#This Row],[Cód. Provincia Participante]]</f>
        <v>0</v>
      </c>
      <c r="I431" s="264">
        <f>Tabla4[[#This Row],[Cód. Localidad Participante]]</f>
        <v>0</v>
      </c>
      <c r="J431" s="264">
        <f>Tabla4[[#This Row],[Código Postal Participante]]</f>
        <v>0</v>
      </c>
      <c r="K431" s="265">
        <f>Tabla4[[#This Row],[Dirección Participante]]</f>
        <v>0</v>
      </c>
      <c r="L431" s="264">
        <f>Tabla4[[#This Row],[Teléfono Fijo Participante]]</f>
        <v>0</v>
      </c>
      <c r="M431" s="264">
        <f>Tabla4[[#This Row],[Teléfono Móvil Participante]]</f>
        <v>0</v>
      </c>
      <c r="N431" s="266">
        <f>Tabla4[[#This Row],[E-mail Participante]]</f>
        <v>0</v>
      </c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42"/>
    </row>
    <row r="432" spans="1:34" x14ac:dyDescent="0.55000000000000004">
      <c r="A432" s="222">
        <v>430</v>
      </c>
      <c r="B432" s="213">
        <f>Tabla4[[#This Row],[DNI/NIE Participante / Menor de edad]]</f>
        <v>0</v>
      </c>
      <c r="C432" s="252">
        <f>Tabla4[[#This Row],[Nombre Participante]]</f>
        <v>0</v>
      </c>
      <c r="D432" s="252">
        <f>Tabla4[[#This Row],[Primer Apellido Participante]]</f>
        <v>0</v>
      </c>
      <c r="E432" s="252">
        <f>Tabla4[[#This Row],[Segundo Apellido Participante]]</f>
        <v>0</v>
      </c>
      <c r="F432" s="215">
        <f>Tabla4[[#This Row],[Fecha de Nacimiento Participante]]</f>
        <v>0</v>
      </c>
      <c r="G432" s="257">
        <f>Tabla4[[#This Row],[Sexo Participante]]</f>
        <v>0</v>
      </c>
      <c r="H432" s="258">
        <f>Tabla4[[#This Row],[Cód. Provincia Participante]]</f>
        <v>0</v>
      </c>
      <c r="I432" s="258">
        <f>Tabla4[[#This Row],[Cód. Localidad Participante]]</f>
        <v>0</v>
      </c>
      <c r="J432" s="259">
        <f>Tabla4[[#This Row],[Código Postal Participante]]</f>
        <v>0</v>
      </c>
      <c r="K432" s="260">
        <f>Tabla4[[#This Row],[Dirección Participante]]</f>
        <v>0</v>
      </c>
      <c r="L432" s="261">
        <f>Tabla4[[#This Row],[Teléfono Fijo Participante]]</f>
        <v>0</v>
      </c>
      <c r="M432" s="261">
        <f>Tabla4[[#This Row],[Teléfono Móvil Participante]]</f>
        <v>0</v>
      </c>
      <c r="N432" s="263">
        <f>Tabla4[[#This Row],[E-mail Participante]]</f>
        <v>0</v>
      </c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42"/>
    </row>
    <row r="433" spans="1:34" x14ac:dyDescent="0.55000000000000004">
      <c r="A433" s="222">
        <v>431</v>
      </c>
      <c r="B433" s="224">
        <f>Tabla4[[#This Row],[DNI/NIE Participante / Menor de edad]]</f>
        <v>0</v>
      </c>
      <c r="C433" s="254">
        <f>Tabla4[[#This Row],[Nombre Participante]]</f>
        <v>0</v>
      </c>
      <c r="D433" s="254">
        <f>Tabla4[[#This Row],[Primer Apellido Participante]]</f>
        <v>0</v>
      </c>
      <c r="E433" s="254">
        <f>Tabla4[[#This Row],[Segundo Apellido Participante]]</f>
        <v>0</v>
      </c>
      <c r="F433" s="225">
        <f>Tabla4[[#This Row],[Fecha de Nacimiento Participante]]</f>
        <v>0</v>
      </c>
      <c r="G433" s="264">
        <f>Tabla4[[#This Row],[Sexo Participante]]</f>
        <v>0</v>
      </c>
      <c r="H433" s="264">
        <f>Tabla4[[#This Row],[Cód. Provincia Participante]]</f>
        <v>0</v>
      </c>
      <c r="I433" s="264">
        <f>Tabla4[[#This Row],[Cód. Localidad Participante]]</f>
        <v>0</v>
      </c>
      <c r="J433" s="264">
        <f>Tabla4[[#This Row],[Código Postal Participante]]</f>
        <v>0</v>
      </c>
      <c r="K433" s="265">
        <f>Tabla4[[#This Row],[Dirección Participante]]</f>
        <v>0</v>
      </c>
      <c r="L433" s="264">
        <f>Tabla4[[#This Row],[Teléfono Fijo Participante]]</f>
        <v>0</v>
      </c>
      <c r="M433" s="264">
        <f>Tabla4[[#This Row],[Teléfono Móvil Participante]]</f>
        <v>0</v>
      </c>
      <c r="N433" s="266">
        <f>Tabla4[[#This Row],[E-mail Participante]]</f>
        <v>0</v>
      </c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42"/>
    </row>
    <row r="434" spans="1:34" x14ac:dyDescent="0.55000000000000004">
      <c r="A434" s="222">
        <v>432</v>
      </c>
      <c r="B434" s="213">
        <f>Tabla4[[#This Row],[DNI/NIE Participante / Menor de edad]]</f>
        <v>0</v>
      </c>
      <c r="C434" s="252">
        <f>Tabla4[[#This Row],[Nombre Participante]]</f>
        <v>0</v>
      </c>
      <c r="D434" s="252">
        <f>Tabla4[[#This Row],[Primer Apellido Participante]]</f>
        <v>0</v>
      </c>
      <c r="E434" s="252">
        <f>Tabla4[[#This Row],[Segundo Apellido Participante]]</f>
        <v>0</v>
      </c>
      <c r="F434" s="215">
        <f>Tabla4[[#This Row],[Fecha de Nacimiento Participante]]</f>
        <v>0</v>
      </c>
      <c r="G434" s="257">
        <f>Tabla4[[#This Row],[Sexo Participante]]</f>
        <v>0</v>
      </c>
      <c r="H434" s="258">
        <f>Tabla4[[#This Row],[Cód. Provincia Participante]]</f>
        <v>0</v>
      </c>
      <c r="I434" s="258">
        <f>Tabla4[[#This Row],[Cód. Localidad Participante]]</f>
        <v>0</v>
      </c>
      <c r="J434" s="259">
        <f>Tabla4[[#This Row],[Código Postal Participante]]</f>
        <v>0</v>
      </c>
      <c r="K434" s="260">
        <f>Tabla4[[#This Row],[Dirección Participante]]</f>
        <v>0</v>
      </c>
      <c r="L434" s="261">
        <f>Tabla4[[#This Row],[Teléfono Fijo Participante]]</f>
        <v>0</v>
      </c>
      <c r="M434" s="261">
        <f>Tabla4[[#This Row],[Teléfono Móvil Participante]]</f>
        <v>0</v>
      </c>
      <c r="N434" s="263">
        <f>Tabla4[[#This Row],[E-mail Participante]]</f>
        <v>0</v>
      </c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42"/>
    </row>
    <row r="435" spans="1:34" x14ac:dyDescent="0.55000000000000004">
      <c r="A435" s="222">
        <v>433</v>
      </c>
      <c r="B435" s="224">
        <f>Tabla4[[#This Row],[DNI/NIE Participante / Menor de edad]]</f>
        <v>0</v>
      </c>
      <c r="C435" s="254">
        <f>Tabla4[[#This Row],[Nombre Participante]]</f>
        <v>0</v>
      </c>
      <c r="D435" s="254">
        <f>Tabla4[[#This Row],[Primer Apellido Participante]]</f>
        <v>0</v>
      </c>
      <c r="E435" s="254">
        <f>Tabla4[[#This Row],[Segundo Apellido Participante]]</f>
        <v>0</v>
      </c>
      <c r="F435" s="225">
        <f>Tabla4[[#This Row],[Fecha de Nacimiento Participante]]</f>
        <v>0</v>
      </c>
      <c r="G435" s="264">
        <f>Tabla4[[#This Row],[Sexo Participante]]</f>
        <v>0</v>
      </c>
      <c r="H435" s="264">
        <f>Tabla4[[#This Row],[Cód. Provincia Participante]]</f>
        <v>0</v>
      </c>
      <c r="I435" s="264">
        <f>Tabla4[[#This Row],[Cód. Localidad Participante]]</f>
        <v>0</v>
      </c>
      <c r="J435" s="264">
        <f>Tabla4[[#This Row],[Código Postal Participante]]</f>
        <v>0</v>
      </c>
      <c r="K435" s="265">
        <f>Tabla4[[#This Row],[Dirección Participante]]</f>
        <v>0</v>
      </c>
      <c r="L435" s="264">
        <f>Tabla4[[#This Row],[Teléfono Fijo Participante]]</f>
        <v>0</v>
      </c>
      <c r="M435" s="264">
        <f>Tabla4[[#This Row],[Teléfono Móvil Participante]]</f>
        <v>0</v>
      </c>
      <c r="N435" s="266">
        <f>Tabla4[[#This Row],[E-mail Participante]]</f>
        <v>0</v>
      </c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42"/>
    </row>
    <row r="436" spans="1:34" x14ac:dyDescent="0.55000000000000004">
      <c r="A436" s="222">
        <v>434</v>
      </c>
      <c r="B436" s="213">
        <f>Tabla4[[#This Row],[DNI/NIE Participante / Menor de edad]]</f>
        <v>0</v>
      </c>
      <c r="C436" s="252">
        <f>Tabla4[[#This Row],[Nombre Participante]]</f>
        <v>0</v>
      </c>
      <c r="D436" s="252">
        <f>Tabla4[[#This Row],[Primer Apellido Participante]]</f>
        <v>0</v>
      </c>
      <c r="E436" s="252">
        <f>Tabla4[[#This Row],[Segundo Apellido Participante]]</f>
        <v>0</v>
      </c>
      <c r="F436" s="215">
        <f>Tabla4[[#This Row],[Fecha de Nacimiento Participante]]</f>
        <v>0</v>
      </c>
      <c r="G436" s="257">
        <f>Tabla4[[#This Row],[Sexo Participante]]</f>
        <v>0</v>
      </c>
      <c r="H436" s="258">
        <f>Tabla4[[#This Row],[Cód. Provincia Participante]]</f>
        <v>0</v>
      </c>
      <c r="I436" s="258">
        <f>Tabla4[[#This Row],[Cód. Localidad Participante]]</f>
        <v>0</v>
      </c>
      <c r="J436" s="259">
        <f>Tabla4[[#This Row],[Código Postal Participante]]</f>
        <v>0</v>
      </c>
      <c r="K436" s="260">
        <f>Tabla4[[#This Row],[Dirección Participante]]</f>
        <v>0</v>
      </c>
      <c r="L436" s="261">
        <f>Tabla4[[#This Row],[Teléfono Fijo Participante]]</f>
        <v>0</v>
      </c>
      <c r="M436" s="261">
        <f>Tabla4[[#This Row],[Teléfono Móvil Participante]]</f>
        <v>0</v>
      </c>
      <c r="N436" s="263">
        <f>Tabla4[[#This Row],[E-mail Participante]]</f>
        <v>0</v>
      </c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42"/>
    </row>
    <row r="437" spans="1:34" x14ac:dyDescent="0.55000000000000004">
      <c r="A437" s="222">
        <v>435</v>
      </c>
      <c r="B437" s="224">
        <f>Tabla4[[#This Row],[DNI/NIE Participante / Menor de edad]]</f>
        <v>0</v>
      </c>
      <c r="C437" s="254">
        <f>Tabla4[[#This Row],[Nombre Participante]]</f>
        <v>0</v>
      </c>
      <c r="D437" s="254">
        <f>Tabla4[[#This Row],[Primer Apellido Participante]]</f>
        <v>0</v>
      </c>
      <c r="E437" s="254">
        <f>Tabla4[[#This Row],[Segundo Apellido Participante]]</f>
        <v>0</v>
      </c>
      <c r="F437" s="225">
        <f>Tabla4[[#This Row],[Fecha de Nacimiento Participante]]</f>
        <v>0</v>
      </c>
      <c r="G437" s="264">
        <f>Tabla4[[#This Row],[Sexo Participante]]</f>
        <v>0</v>
      </c>
      <c r="H437" s="264">
        <f>Tabla4[[#This Row],[Cód. Provincia Participante]]</f>
        <v>0</v>
      </c>
      <c r="I437" s="264">
        <f>Tabla4[[#This Row],[Cód. Localidad Participante]]</f>
        <v>0</v>
      </c>
      <c r="J437" s="264">
        <f>Tabla4[[#This Row],[Código Postal Participante]]</f>
        <v>0</v>
      </c>
      <c r="K437" s="265">
        <f>Tabla4[[#This Row],[Dirección Participante]]</f>
        <v>0</v>
      </c>
      <c r="L437" s="264">
        <f>Tabla4[[#This Row],[Teléfono Fijo Participante]]</f>
        <v>0</v>
      </c>
      <c r="M437" s="264">
        <f>Tabla4[[#This Row],[Teléfono Móvil Participante]]</f>
        <v>0</v>
      </c>
      <c r="N437" s="266">
        <f>Tabla4[[#This Row],[E-mail Participante]]</f>
        <v>0</v>
      </c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42"/>
    </row>
    <row r="438" spans="1:34" x14ac:dyDescent="0.55000000000000004">
      <c r="A438" s="222">
        <v>436</v>
      </c>
      <c r="B438" s="213">
        <f>Tabla4[[#This Row],[DNI/NIE Participante / Menor de edad]]</f>
        <v>0</v>
      </c>
      <c r="C438" s="252">
        <f>Tabla4[[#This Row],[Nombre Participante]]</f>
        <v>0</v>
      </c>
      <c r="D438" s="252">
        <f>Tabla4[[#This Row],[Primer Apellido Participante]]</f>
        <v>0</v>
      </c>
      <c r="E438" s="252">
        <f>Tabla4[[#This Row],[Segundo Apellido Participante]]</f>
        <v>0</v>
      </c>
      <c r="F438" s="215">
        <f>Tabla4[[#This Row],[Fecha de Nacimiento Participante]]</f>
        <v>0</v>
      </c>
      <c r="G438" s="257">
        <f>Tabla4[[#This Row],[Sexo Participante]]</f>
        <v>0</v>
      </c>
      <c r="H438" s="258">
        <f>Tabla4[[#This Row],[Cód. Provincia Participante]]</f>
        <v>0</v>
      </c>
      <c r="I438" s="258">
        <f>Tabla4[[#This Row],[Cód. Localidad Participante]]</f>
        <v>0</v>
      </c>
      <c r="J438" s="259">
        <f>Tabla4[[#This Row],[Código Postal Participante]]</f>
        <v>0</v>
      </c>
      <c r="K438" s="260">
        <f>Tabla4[[#This Row],[Dirección Participante]]</f>
        <v>0</v>
      </c>
      <c r="L438" s="261">
        <f>Tabla4[[#This Row],[Teléfono Fijo Participante]]</f>
        <v>0</v>
      </c>
      <c r="M438" s="261">
        <f>Tabla4[[#This Row],[Teléfono Móvil Participante]]</f>
        <v>0</v>
      </c>
      <c r="N438" s="263">
        <f>Tabla4[[#This Row],[E-mail Participante]]</f>
        <v>0</v>
      </c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42"/>
    </row>
    <row r="439" spans="1:34" x14ac:dyDescent="0.55000000000000004">
      <c r="A439" s="222">
        <v>437</v>
      </c>
      <c r="B439" s="224">
        <f>Tabla4[[#This Row],[DNI/NIE Participante / Menor de edad]]</f>
        <v>0</v>
      </c>
      <c r="C439" s="254">
        <f>Tabla4[[#This Row],[Nombre Participante]]</f>
        <v>0</v>
      </c>
      <c r="D439" s="254">
        <f>Tabla4[[#This Row],[Primer Apellido Participante]]</f>
        <v>0</v>
      </c>
      <c r="E439" s="254">
        <f>Tabla4[[#This Row],[Segundo Apellido Participante]]</f>
        <v>0</v>
      </c>
      <c r="F439" s="225">
        <f>Tabla4[[#This Row],[Fecha de Nacimiento Participante]]</f>
        <v>0</v>
      </c>
      <c r="G439" s="264">
        <f>Tabla4[[#This Row],[Sexo Participante]]</f>
        <v>0</v>
      </c>
      <c r="H439" s="264">
        <f>Tabla4[[#This Row],[Cód. Provincia Participante]]</f>
        <v>0</v>
      </c>
      <c r="I439" s="264">
        <f>Tabla4[[#This Row],[Cód. Localidad Participante]]</f>
        <v>0</v>
      </c>
      <c r="J439" s="264">
        <f>Tabla4[[#This Row],[Código Postal Participante]]</f>
        <v>0</v>
      </c>
      <c r="K439" s="265">
        <f>Tabla4[[#This Row],[Dirección Participante]]</f>
        <v>0</v>
      </c>
      <c r="L439" s="264">
        <f>Tabla4[[#This Row],[Teléfono Fijo Participante]]</f>
        <v>0</v>
      </c>
      <c r="M439" s="264">
        <f>Tabla4[[#This Row],[Teléfono Móvil Participante]]</f>
        <v>0</v>
      </c>
      <c r="N439" s="266">
        <f>Tabla4[[#This Row],[E-mail Participante]]</f>
        <v>0</v>
      </c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42"/>
    </row>
    <row r="440" spans="1:34" x14ac:dyDescent="0.55000000000000004">
      <c r="A440" s="222">
        <v>438</v>
      </c>
      <c r="B440" s="213">
        <f>Tabla4[[#This Row],[DNI/NIE Participante / Menor de edad]]</f>
        <v>0</v>
      </c>
      <c r="C440" s="252">
        <f>Tabla4[[#This Row],[Nombre Participante]]</f>
        <v>0</v>
      </c>
      <c r="D440" s="252">
        <f>Tabla4[[#This Row],[Primer Apellido Participante]]</f>
        <v>0</v>
      </c>
      <c r="E440" s="252">
        <f>Tabla4[[#This Row],[Segundo Apellido Participante]]</f>
        <v>0</v>
      </c>
      <c r="F440" s="215">
        <f>Tabla4[[#This Row],[Fecha de Nacimiento Participante]]</f>
        <v>0</v>
      </c>
      <c r="G440" s="257">
        <f>Tabla4[[#This Row],[Sexo Participante]]</f>
        <v>0</v>
      </c>
      <c r="H440" s="258">
        <f>Tabla4[[#This Row],[Cód. Provincia Participante]]</f>
        <v>0</v>
      </c>
      <c r="I440" s="258">
        <f>Tabla4[[#This Row],[Cód. Localidad Participante]]</f>
        <v>0</v>
      </c>
      <c r="J440" s="259">
        <f>Tabla4[[#This Row],[Código Postal Participante]]</f>
        <v>0</v>
      </c>
      <c r="K440" s="260">
        <f>Tabla4[[#This Row],[Dirección Participante]]</f>
        <v>0</v>
      </c>
      <c r="L440" s="261">
        <f>Tabla4[[#This Row],[Teléfono Fijo Participante]]</f>
        <v>0</v>
      </c>
      <c r="M440" s="261">
        <f>Tabla4[[#This Row],[Teléfono Móvil Participante]]</f>
        <v>0</v>
      </c>
      <c r="N440" s="263">
        <f>Tabla4[[#This Row],[E-mail Participante]]</f>
        <v>0</v>
      </c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42"/>
    </row>
    <row r="441" spans="1:34" x14ac:dyDescent="0.55000000000000004">
      <c r="A441" s="222">
        <v>439</v>
      </c>
      <c r="B441" s="224">
        <f>Tabla4[[#This Row],[DNI/NIE Participante / Menor de edad]]</f>
        <v>0</v>
      </c>
      <c r="C441" s="254">
        <f>Tabla4[[#This Row],[Nombre Participante]]</f>
        <v>0</v>
      </c>
      <c r="D441" s="254">
        <f>Tabla4[[#This Row],[Primer Apellido Participante]]</f>
        <v>0</v>
      </c>
      <c r="E441" s="254">
        <f>Tabla4[[#This Row],[Segundo Apellido Participante]]</f>
        <v>0</v>
      </c>
      <c r="F441" s="225">
        <f>Tabla4[[#This Row],[Fecha de Nacimiento Participante]]</f>
        <v>0</v>
      </c>
      <c r="G441" s="264">
        <f>Tabla4[[#This Row],[Sexo Participante]]</f>
        <v>0</v>
      </c>
      <c r="H441" s="264">
        <f>Tabla4[[#This Row],[Cód. Provincia Participante]]</f>
        <v>0</v>
      </c>
      <c r="I441" s="264">
        <f>Tabla4[[#This Row],[Cód. Localidad Participante]]</f>
        <v>0</v>
      </c>
      <c r="J441" s="264">
        <f>Tabla4[[#This Row],[Código Postal Participante]]</f>
        <v>0</v>
      </c>
      <c r="K441" s="265">
        <f>Tabla4[[#This Row],[Dirección Participante]]</f>
        <v>0</v>
      </c>
      <c r="L441" s="264">
        <f>Tabla4[[#This Row],[Teléfono Fijo Participante]]</f>
        <v>0</v>
      </c>
      <c r="M441" s="264">
        <f>Tabla4[[#This Row],[Teléfono Móvil Participante]]</f>
        <v>0</v>
      </c>
      <c r="N441" s="266">
        <f>Tabla4[[#This Row],[E-mail Participante]]</f>
        <v>0</v>
      </c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42"/>
    </row>
    <row r="442" spans="1:34" x14ac:dyDescent="0.55000000000000004">
      <c r="A442" s="222">
        <v>440</v>
      </c>
      <c r="B442" s="213">
        <f>Tabla4[[#This Row],[DNI/NIE Participante / Menor de edad]]</f>
        <v>0</v>
      </c>
      <c r="C442" s="252">
        <f>Tabla4[[#This Row],[Nombre Participante]]</f>
        <v>0</v>
      </c>
      <c r="D442" s="252">
        <f>Tabla4[[#This Row],[Primer Apellido Participante]]</f>
        <v>0</v>
      </c>
      <c r="E442" s="252">
        <f>Tabla4[[#This Row],[Segundo Apellido Participante]]</f>
        <v>0</v>
      </c>
      <c r="F442" s="215">
        <f>Tabla4[[#This Row],[Fecha de Nacimiento Participante]]</f>
        <v>0</v>
      </c>
      <c r="G442" s="257">
        <f>Tabla4[[#This Row],[Sexo Participante]]</f>
        <v>0</v>
      </c>
      <c r="H442" s="258">
        <f>Tabla4[[#This Row],[Cód. Provincia Participante]]</f>
        <v>0</v>
      </c>
      <c r="I442" s="258">
        <f>Tabla4[[#This Row],[Cód. Localidad Participante]]</f>
        <v>0</v>
      </c>
      <c r="J442" s="259">
        <f>Tabla4[[#This Row],[Código Postal Participante]]</f>
        <v>0</v>
      </c>
      <c r="K442" s="260">
        <f>Tabla4[[#This Row],[Dirección Participante]]</f>
        <v>0</v>
      </c>
      <c r="L442" s="261">
        <f>Tabla4[[#This Row],[Teléfono Fijo Participante]]</f>
        <v>0</v>
      </c>
      <c r="M442" s="261">
        <f>Tabla4[[#This Row],[Teléfono Móvil Participante]]</f>
        <v>0</v>
      </c>
      <c r="N442" s="263">
        <f>Tabla4[[#This Row],[E-mail Participante]]</f>
        <v>0</v>
      </c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42"/>
    </row>
    <row r="443" spans="1:34" x14ac:dyDescent="0.55000000000000004">
      <c r="A443" s="222">
        <v>441</v>
      </c>
      <c r="B443" s="224">
        <f>Tabla4[[#This Row],[DNI/NIE Participante / Menor de edad]]</f>
        <v>0</v>
      </c>
      <c r="C443" s="254">
        <f>Tabla4[[#This Row],[Nombre Participante]]</f>
        <v>0</v>
      </c>
      <c r="D443" s="254">
        <f>Tabla4[[#This Row],[Primer Apellido Participante]]</f>
        <v>0</v>
      </c>
      <c r="E443" s="254">
        <f>Tabla4[[#This Row],[Segundo Apellido Participante]]</f>
        <v>0</v>
      </c>
      <c r="F443" s="225">
        <f>Tabla4[[#This Row],[Fecha de Nacimiento Participante]]</f>
        <v>0</v>
      </c>
      <c r="G443" s="264">
        <f>Tabla4[[#This Row],[Sexo Participante]]</f>
        <v>0</v>
      </c>
      <c r="H443" s="264">
        <f>Tabla4[[#This Row],[Cód. Provincia Participante]]</f>
        <v>0</v>
      </c>
      <c r="I443" s="264">
        <f>Tabla4[[#This Row],[Cód. Localidad Participante]]</f>
        <v>0</v>
      </c>
      <c r="J443" s="264">
        <f>Tabla4[[#This Row],[Código Postal Participante]]</f>
        <v>0</v>
      </c>
      <c r="K443" s="265">
        <f>Tabla4[[#This Row],[Dirección Participante]]</f>
        <v>0</v>
      </c>
      <c r="L443" s="264">
        <f>Tabla4[[#This Row],[Teléfono Fijo Participante]]</f>
        <v>0</v>
      </c>
      <c r="M443" s="264">
        <f>Tabla4[[#This Row],[Teléfono Móvil Participante]]</f>
        <v>0</v>
      </c>
      <c r="N443" s="266">
        <f>Tabla4[[#This Row],[E-mail Participante]]</f>
        <v>0</v>
      </c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42"/>
    </row>
    <row r="444" spans="1:34" x14ac:dyDescent="0.55000000000000004">
      <c r="A444" s="222">
        <v>442</v>
      </c>
      <c r="B444" s="213">
        <f>Tabla4[[#This Row],[DNI/NIE Participante / Menor de edad]]</f>
        <v>0</v>
      </c>
      <c r="C444" s="252">
        <f>Tabla4[[#This Row],[Nombre Participante]]</f>
        <v>0</v>
      </c>
      <c r="D444" s="252">
        <f>Tabla4[[#This Row],[Primer Apellido Participante]]</f>
        <v>0</v>
      </c>
      <c r="E444" s="252">
        <f>Tabla4[[#This Row],[Segundo Apellido Participante]]</f>
        <v>0</v>
      </c>
      <c r="F444" s="215">
        <f>Tabla4[[#This Row],[Fecha de Nacimiento Participante]]</f>
        <v>0</v>
      </c>
      <c r="G444" s="257">
        <f>Tabla4[[#This Row],[Sexo Participante]]</f>
        <v>0</v>
      </c>
      <c r="H444" s="258">
        <f>Tabla4[[#This Row],[Cód. Provincia Participante]]</f>
        <v>0</v>
      </c>
      <c r="I444" s="258">
        <f>Tabla4[[#This Row],[Cód. Localidad Participante]]</f>
        <v>0</v>
      </c>
      <c r="J444" s="259">
        <f>Tabla4[[#This Row],[Código Postal Participante]]</f>
        <v>0</v>
      </c>
      <c r="K444" s="260">
        <f>Tabla4[[#This Row],[Dirección Participante]]</f>
        <v>0</v>
      </c>
      <c r="L444" s="261">
        <f>Tabla4[[#This Row],[Teléfono Fijo Participante]]</f>
        <v>0</v>
      </c>
      <c r="M444" s="261">
        <f>Tabla4[[#This Row],[Teléfono Móvil Participante]]</f>
        <v>0</v>
      </c>
      <c r="N444" s="263">
        <f>Tabla4[[#This Row],[E-mail Participante]]</f>
        <v>0</v>
      </c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42"/>
    </row>
    <row r="445" spans="1:34" x14ac:dyDescent="0.55000000000000004">
      <c r="A445" s="222">
        <v>443</v>
      </c>
      <c r="B445" s="224">
        <f>Tabla4[[#This Row],[DNI/NIE Participante / Menor de edad]]</f>
        <v>0</v>
      </c>
      <c r="C445" s="254">
        <f>Tabla4[[#This Row],[Nombre Participante]]</f>
        <v>0</v>
      </c>
      <c r="D445" s="254">
        <f>Tabla4[[#This Row],[Primer Apellido Participante]]</f>
        <v>0</v>
      </c>
      <c r="E445" s="254">
        <f>Tabla4[[#This Row],[Segundo Apellido Participante]]</f>
        <v>0</v>
      </c>
      <c r="F445" s="225">
        <f>Tabla4[[#This Row],[Fecha de Nacimiento Participante]]</f>
        <v>0</v>
      </c>
      <c r="G445" s="264">
        <f>Tabla4[[#This Row],[Sexo Participante]]</f>
        <v>0</v>
      </c>
      <c r="H445" s="264">
        <f>Tabla4[[#This Row],[Cód. Provincia Participante]]</f>
        <v>0</v>
      </c>
      <c r="I445" s="264">
        <f>Tabla4[[#This Row],[Cód. Localidad Participante]]</f>
        <v>0</v>
      </c>
      <c r="J445" s="264">
        <f>Tabla4[[#This Row],[Código Postal Participante]]</f>
        <v>0</v>
      </c>
      <c r="K445" s="265">
        <f>Tabla4[[#This Row],[Dirección Participante]]</f>
        <v>0</v>
      </c>
      <c r="L445" s="264">
        <f>Tabla4[[#This Row],[Teléfono Fijo Participante]]</f>
        <v>0</v>
      </c>
      <c r="M445" s="264">
        <f>Tabla4[[#This Row],[Teléfono Móvil Participante]]</f>
        <v>0</v>
      </c>
      <c r="N445" s="266">
        <f>Tabla4[[#This Row],[E-mail Participante]]</f>
        <v>0</v>
      </c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42"/>
    </row>
    <row r="446" spans="1:34" x14ac:dyDescent="0.55000000000000004">
      <c r="A446" s="222">
        <v>444</v>
      </c>
      <c r="B446" s="213">
        <f>Tabla4[[#This Row],[DNI/NIE Participante / Menor de edad]]</f>
        <v>0</v>
      </c>
      <c r="C446" s="252">
        <f>Tabla4[[#This Row],[Nombre Participante]]</f>
        <v>0</v>
      </c>
      <c r="D446" s="252">
        <f>Tabla4[[#This Row],[Primer Apellido Participante]]</f>
        <v>0</v>
      </c>
      <c r="E446" s="252">
        <f>Tabla4[[#This Row],[Segundo Apellido Participante]]</f>
        <v>0</v>
      </c>
      <c r="F446" s="215">
        <f>Tabla4[[#This Row],[Fecha de Nacimiento Participante]]</f>
        <v>0</v>
      </c>
      <c r="G446" s="257">
        <f>Tabla4[[#This Row],[Sexo Participante]]</f>
        <v>0</v>
      </c>
      <c r="H446" s="258">
        <f>Tabla4[[#This Row],[Cód. Provincia Participante]]</f>
        <v>0</v>
      </c>
      <c r="I446" s="258">
        <f>Tabla4[[#This Row],[Cód. Localidad Participante]]</f>
        <v>0</v>
      </c>
      <c r="J446" s="259">
        <f>Tabla4[[#This Row],[Código Postal Participante]]</f>
        <v>0</v>
      </c>
      <c r="K446" s="260">
        <f>Tabla4[[#This Row],[Dirección Participante]]</f>
        <v>0</v>
      </c>
      <c r="L446" s="261">
        <f>Tabla4[[#This Row],[Teléfono Fijo Participante]]</f>
        <v>0</v>
      </c>
      <c r="M446" s="261">
        <f>Tabla4[[#This Row],[Teléfono Móvil Participante]]</f>
        <v>0</v>
      </c>
      <c r="N446" s="263">
        <f>Tabla4[[#This Row],[E-mail Participante]]</f>
        <v>0</v>
      </c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42"/>
    </row>
    <row r="447" spans="1:34" x14ac:dyDescent="0.55000000000000004">
      <c r="A447" s="222">
        <v>445</v>
      </c>
      <c r="B447" s="224">
        <f>Tabla4[[#This Row],[DNI/NIE Participante / Menor de edad]]</f>
        <v>0</v>
      </c>
      <c r="C447" s="254">
        <f>Tabla4[[#This Row],[Nombre Participante]]</f>
        <v>0</v>
      </c>
      <c r="D447" s="254">
        <f>Tabla4[[#This Row],[Primer Apellido Participante]]</f>
        <v>0</v>
      </c>
      <c r="E447" s="254">
        <f>Tabla4[[#This Row],[Segundo Apellido Participante]]</f>
        <v>0</v>
      </c>
      <c r="F447" s="225">
        <f>Tabla4[[#This Row],[Fecha de Nacimiento Participante]]</f>
        <v>0</v>
      </c>
      <c r="G447" s="264">
        <f>Tabla4[[#This Row],[Sexo Participante]]</f>
        <v>0</v>
      </c>
      <c r="H447" s="264">
        <f>Tabla4[[#This Row],[Cód. Provincia Participante]]</f>
        <v>0</v>
      </c>
      <c r="I447" s="264">
        <f>Tabla4[[#This Row],[Cód. Localidad Participante]]</f>
        <v>0</v>
      </c>
      <c r="J447" s="264">
        <f>Tabla4[[#This Row],[Código Postal Participante]]</f>
        <v>0</v>
      </c>
      <c r="K447" s="265">
        <f>Tabla4[[#This Row],[Dirección Participante]]</f>
        <v>0</v>
      </c>
      <c r="L447" s="264">
        <f>Tabla4[[#This Row],[Teléfono Fijo Participante]]</f>
        <v>0</v>
      </c>
      <c r="M447" s="264">
        <f>Tabla4[[#This Row],[Teléfono Móvil Participante]]</f>
        <v>0</v>
      </c>
      <c r="N447" s="266">
        <f>Tabla4[[#This Row],[E-mail Participante]]</f>
        <v>0</v>
      </c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42"/>
    </row>
    <row r="448" spans="1:34" x14ac:dyDescent="0.55000000000000004">
      <c r="A448" s="222">
        <v>446</v>
      </c>
      <c r="B448" s="213">
        <f>Tabla4[[#This Row],[DNI/NIE Participante / Menor de edad]]</f>
        <v>0</v>
      </c>
      <c r="C448" s="252">
        <f>Tabla4[[#This Row],[Nombre Participante]]</f>
        <v>0</v>
      </c>
      <c r="D448" s="252">
        <f>Tabla4[[#This Row],[Primer Apellido Participante]]</f>
        <v>0</v>
      </c>
      <c r="E448" s="252">
        <f>Tabla4[[#This Row],[Segundo Apellido Participante]]</f>
        <v>0</v>
      </c>
      <c r="F448" s="215">
        <f>Tabla4[[#This Row],[Fecha de Nacimiento Participante]]</f>
        <v>0</v>
      </c>
      <c r="G448" s="257">
        <f>Tabla4[[#This Row],[Sexo Participante]]</f>
        <v>0</v>
      </c>
      <c r="H448" s="258">
        <f>Tabla4[[#This Row],[Cód. Provincia Participante]]</f>
        <v>0</v>
      </c>
      <c r="I448" s="258">
        <f>Tabla4[[#This Row],[Cód. Localidad Participante]]</f>
        <v>0</v>
      </c>
      <c r="J448" s="259">
        <f>Tabla4[[#This Row],[Código Postal Participante]]</f>
        <v>0</v>
      </c>
      <c r="K448" s="260">
        <f>Tabla4[[#This Row],[Dirección Participante]]</f>
        <v>0</v>
      </c>
      <c r="L448" s="261">
        <f>Tabla4[[#This Row],[Teléfono Fijo Participante]]</f>
        <v>0</v>
      </c>
      <c r="M448" s="261">
        <f>Tabla4[[#This Row],[Teléfono Móvil Participante]]</f>
        <v>0</v>
      </c>
      <c r="N448" s="263">
        <f>Tabla4[[#This Row],[E-mail Participante]]</f>
        <v>0</v>
      </c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42"/>
    </row>
    <row r="449" spans="1:34" x14ac:dyDescent="0.55000000000000004">
      <c r="A449" s="222">
        <v>447</v>
      </c>
      <c r="B449" s="224">
        <f>Tabla4[[#This Row],[DNI/NIE Participante / Menor de edad]]</f>
        <v>0</v>
      </c>
      <c r="C449" s="254">
        <f>Tabla4[[#This Row],[Nombre Participante]]</f>
        <v>0</v>
      </c>
      <c r="D449" s="254">
        <f>Tabla4[[#This Row],[Primer Apellido Participante]]</f>
        <v>0</v>
      </c>
      <c r="E449" s="254">
        <f>Tabla4[[#This Row],[Segundo Apellido Participante]]</f>
        <v>0</v>
      </c>
      <c r="F449" s="225">
        <f>Tabla4[[#This Row],[Fecha de Nacimiento Participante]]</f>
        <v>0</v>
      </c>
      <c r="G449" s="264">
        <f>Tabla4[[#This Row],[Sexo Participante]]</f>
        <v>0</v>
      </c>
      <c r="H449" s="264">
        <f>Tabla4[[#This Row],[Cód. Provincia Participante]]</f>
        <v>0</v>
      </c>
      <c r="I449" s="264">
        <f>Tabla4[[#This Row],[Cód. Localidad Participante]]</f>
        <v>0</v>
      </c>
      <c r="J449" s="264">
        <f>Tabla4[[#This Row],[Código Postal Participante]]</f>
        <v>0</v>
      </c>
      <c r="K449" s="265">
        <f>Tabla4[[#This Row],[Dirección Participante]]</f>
        <v>0</v>
      </c>
      <c r="L449" s="264">
        <f>Tabla4[[#This Row],[Teléfono Fijo Participante]]</f>
        <v>0</v>
      </c>
      <c r="M449" s="264">
        <f>Tabla4[[#This Row],[Teléfono Móvil Participante]]</f>
        <v>0</v>
      </c>
      <c r="N449" s="266">
        <f>Tabla4[[#This Row],[E-mail Participante]]</f>
        <v>0</v>
      </c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42"/>
    </row>
    <row r="450" spans="1:34" x14ac:dyDescent="0.55000000000000004">
      <c r="A450" s="222">
        <v>448</v>
      </c>
      <c r="B450" s="213">
        <f>Tabla4[[#This Row],[DNI/NIE Participante / Menor de edad]]</f>
        <v>0</v>
      </c>
      <c r="C450" s="252">
        <f>Tabla4[[#This Row],[Nombre Participante]]</f>
        <v>0</v>
      </c>
      <c r="D450" s="252">
        <f>Tabla4[[#This Row],[Primer Apellido Participante]]</f>
        <v>0</v>
      </c>
      <c r="E450" s="252">
        <f>Tabla4[[#This Row],[Segundo Apellido Participante]]</f>
        <v>0</v>
      </c>
      <c r="F450" s="215">
        <f>Tabla4[[#This Row],[Fecha de Nacimiento Participante]]</f>
        <v>0</v>
      </c>
      <c r="G450" s="257">
        <f>Tabla4[[#This Row],[Sexo Participante]]</f>
        <v>0</v>
      </c>
      <c r="H450" s="258">
        <f>Tabla4[[#This Row],[Cód. Provincia Participante]]</f>
        <v>0</v>
      </c>
      <c r="I450" s="258">
        <f>Tabla4[[#This Row],[Cód. Localidad Participante]]</f>
        <v>0</v>
      </c>
      <c r="J450" s="259">
        <f>Tabla4[[#This Row],[Código Postal Participante]]</f>
        <v>0</v>
      </c>
      <c r="K450" s="260">
        <f>Tabla4[[#This Row],[Dirección Participante]]</f>
        <v>0</v>
      </c>
      <c r="L450" s="261">
        <f>Tabla4[[#This Row],[Teléfono Fijo Participante]]</f>
        <v>0</v>
      </c>
      <c r="M450" s="261">
        <f>Tabla4[[#This Row],[Teléfono Móvil Participante]]</f>
        <v>0</v>
      </c>
      <c r="N450" s="263">
        <f>Tabla4[[#This Row],[E-mail Participante]]</f>
        <v>0</v>
      </c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42"/>
    </row>
    <row r="451" spans="1:34" x14ac:dyDescent="0.55000000000000004">
      <c r="A451" s="222">
        <v>449</v>
      </c>
      <c r="B451" s="224">
        <f>Tabla4[[#This Row],[DNI/NIE Participante / Menor de edad]]</f>
        <v>0</v>
      </c>
      <c r="C451" s="254">
        <f>Tabla4[[#This Row],[Nombre Participante]]</f>
        <v>0</v>
      </c>
      <c r="D451" s="254">
        <f>Tabla4[[#This Row],[Primer Apellido Participante]]</f>
        <v>0</v>
      </c>
      <c r="E451" s="254">
        <f>Tabla4[[#This Row],[Segundo Apellido Participante]]</f>
        <v>0</v>
      </c>
      <c r="F451" s="225">
        <f>Tabla4[[#This Row],[Fecha de Nacimiento Participante]]</f>
        <v>0</v>
      </c>
      <c r="G451" s="264">
        <f>Tabla4[[#This Row],[Sexo Participante]]</f>
        <v>0</v>
      </c>
      <c r="H451" s="264">
        <f>Tabla4[[#This Row],[Cód. Provincia Participante]]</f>
        <v>0</v>
      </c>
      <c r="I451" s="264">
        <f>Tabla4[[#This Row],[Cód. Localidad Participante]]</f>
        <v>0</v>
      </c>
      <c r="J451" s="264">
        <f>Tabla4[[#This Row],[Código Postal Participante]]</f>
        <v>0</v>
      </c>
      <c r="K451" s="265">
        <f>Tabla4[[#This Row],[Dirección Participante]]</f>
        <v>0</v>
      </c>
      <c r="L451" s="264">
        <f>Tabla4[[#This Row],[Teléfono Fijo Participante]]</f>
        <v>0</v>
      </c>
      <c r="M451" s="264">
        <f>Tabla4[[#This Row],[Teléfono Móvil Participante]]</f>
        <v>0</v>
      </c>
      <c r="N451" s="266">
        <f>Tabla4[[#This Row],[E-mail Participante]]</f>
        <v>0</v>
      </c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42"/>
    </row>
    <row r="452" spans="1:34" x14ac:dyDescent="0.55000000000000004">
      <c r="A452" s="222">
        <v>450</v>
      </c>
      <c r="B452" s="213">
        <f>Tabla4[[#This Row],[DNI/NIE Participante / Menor de edad]]</f>
        <v>0</v>
      </c>
      <c r="C452" s="252">
        <f>Tabla4[[#This Row],[Nombre Participante]]</f>
        <v>0</v>
      </c>
      <c r="D452" s="252">
        <f>Tabla4[[#This Row],[Primer Apellido Participante]]</f>
        <v>0</v>
      </c>
      <c r="E452" s="252">
        <f>Tabla4[[#This Row],[Segundo Apellido Participante]]</f>
        <v>0</v>
      </c>
      <c r="F452" s="215">
        <f>Tabla4[[#This Row],[Fecha de Nacimiento Participante]]</f>
        <v>0</v>
      </c>
      <c r="G452" s="257">
        <f>Tabla4[[#This Row],[Sexo Participante]]</f>
        <v>0</v>
      </c>
      <c r="H452" s="258">
        <f>Tabla4[[#This Row],[Cód. Provincia Participante]]</f>
        <v>0</v>
      </c>
      <c r="I452" s="258">
        <f>Tabla4[[#This Row],[Cód. Localidad Participante]]</f>
        <v>0</v>
      </c>
      <c r="J452" s="259">
        <f>Tabla4[[#This Row],[Código Postal Participante]]</f>
        <v>0</v>
      </c>
      <c r="K452" s="260">
        <f>Tabla4[[#This Row],[Dirección Participante]]</f>
        <v>0</v>
      </c>
      <c r="L452" s="261">
        <f>Tabla4[[#This Row],[Teléfono Fijo Participante]]</f>
        <v>0</v>
      </c>
      <c r="M452" s="261">
        <f>Tabla4[[#This Row],[Teléfono Móvil Participante]]</f>
        <v>0</v>
      </c>
      <c r="N452" s="263">
        <f>Tabla4[[#This Row],[E-mail Participante]]</f>
        <v>0</v>
      </c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42"/>
    </row>
    <row r="453" spans="1:34" x14ac:dyDescent="0.55000000000000004">
      <c r="A453" s="222">
        <v>451</v>
      </c>
      <c r="B453" s="224">
        <f>Tabla4[[#This Row],[DNI/NIE Participante / Menor de edad]]</f>
        <v>0</v>
      </c>
      <c r="C453" s="254">
        <f>Tabla4[[#This Row],[Nombre Participante]]</f>
        <v>0</v>
      </c>
      <c r="D453" s="254">
        <f>Tabla4[[#This Row],[Primer Apellido Participante]]</f>
        <v>0</v>
      </c>
      <c r="E453" s="254">
        <f>Tabla4[[#This Row],[Segundo Apellido Participante]]</f>
        <v>0</v>
      </c>
      <c r="F453" s="225">
        <f>Tabla4[[#This Row],[Fecha de Nacimiento Participante]]</f>
        <v>0</v>
      </c>
      <c r="G453" s="264">
        <f>Tabla4[[#This Row],[Sexo Participante]]</f>
        <v>0</v>
      </c>
      <c r="H453" s="264">
        <f>Tabla4[[#This Row],[Cód. Provincia Participante]]</f>
        <v>0</v>
      </c>
      <c r="I453" s="264">
        <f>Tabla4[[#This Row],[Cód. Localidad Participante]]</f>
        <v>0</v>
      </c>
      <c r="J453" s="264">
        <f>Tabla4[[#This Row],[Código Postal Participante]]</f>
        <v>0</v>
      </c>
      <c r="K453" s="265">
        <f>Tabla4[[#This Row],[Dirección Participante]]</f>
        <v>0</v>
      </c>
      <c r="L453" s="264">
        <f>Tabla4[[#This Row],[Teléfono Fijo Participante]]</f>
        <v>0</v>
      </c>
      <c r="M453" s="264">
        <f>Tabla4[[#This Row],[Teléfono Móvil Participante]]</f>
        <v>0</v>
      </c>
      <c r="N453" s="266">
        <f>Tabla4[[#This Row],[E-mail Participante]]</f>
        <v>0</v>
      </c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42"/>
    </row>
    <row r="454" spans="1:34" x14ac:dyDescent="0.55000000000000004">
      <c r="A454" s="222">
        <v>452</v>
      </c>
      <c r="B454" s="213">
        <f>Tabla4[[#This Row],[DNI/NIE Participante / Menor de edad]]</f>
        <v>0</v>
      </c>
      <c r="C454" s="252">
        <f>Tabla4[[#This Row],[Nombre Participante]]</f>
        <v>0</v>
      </c>
      <c r="D454" s="252">
        <f>Tabla4[[#This Row],[Primer Apellido Participante]]</f>
        <v>0</v>
      </c>
      <c r="E454" s="252">
        <f>Tabla4[[#This Row],[Segundo Apellido Participante]]</f>
        <v>0</v>
      </c>
      <c r="F454" s="215">
        <f>Tabla4[[#This Row],[Fecha de Nacimiento Participante]]</f>
        <v>0</v>
      </c>
      <c r="G454" s="257">
        <f>Tabla4[[#This Row],[Sexo Participante]]</f>
        <v>0</v>
      </c>
      <c r="H454" s="258">
        <f>Tabla4[[#This Row],[Cód. Provincia Participante]]</f>
        <v>0</v>
      </c>
      <c r="I454" s="258">
        <f>Tabla4[[#This Row],[Cód. Localidad Participante]]</f>
        <v>0</v>
      </c>
      <c r="J454" s="259">
        <f>Tabla4[[#This Row],[Código Postal Participante]]</f>
        <v>0</v>
      </c>
      <c r="K454" s="260">
        <f>Tabla4[[#This Row],[Dirección Participante]]</f>
        <v>0</v>
      </c>
      <c r="L454" s="261">
        <f>Tabla4[[#This Row],[Teléfono Fijo Participante]]</f>
        <v>0</v>
      </c>
      <c r="M454" s="261">
        <f>Tabla4[[#This Row],[Teléfono Móvil Participante]]</f>
        <v>0</v>
      </c>
      <c r="N454" s="263">
        <f>Tabla4[[#This Row],[E-mail Participante]]</f>
        <v>0</v>
      </c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42"/>
    </row>
    <row r="455" spans="1:34" x14ac:dyDescent="0.55000000000000004">
      <c r="A455" s="222">
        <v>453</v>
      </c>
      <c r="B455" s="224">
        <f>Tabla4[[#This Row],[DNI/NIE Participante / Menor de edad]]</f>
        <v>0</v>
      </c>
      <c r="C455" s="254">
        <f>Tabla4[[#This Row],[Nombre Participante]]</f>
        <v>0</v>
      </c>
      <c r="D455" s="254">
        <f>Tabla4[[#This Row],[Primer Apellido Participante]]</f>
        <v>0</v>
      </c>
      <c r="E455" s="254">
        <f>Tabla4[[#This Row],[Segundo Apellido Participante]]</f>
        <v>0</v>
      </c>
      <c r="F455" s="225">
        <f>Tabla4[[#This Row],[Fecha de Nacimiento Participante]]</f>
        <v>0</v>
      </c>
      <c r="G455" s="264">
        <f>Tabla4[[#This Row],[Sexo Participante]]</f>
        <v>0</v>
      </c>
      <c r="H455" s="264">
        <f>Tabla4[[#This Row],[Cód. Provincia Participante]]</f>
        <v>0</v>
      </c>
      <c r="I455" s="264">
        <f>Tabla4[[#This Row],[Cód. Localidad Participante]]</f>
        <v>0</v>
      </c>
      <c r="J455" s="264">
        <f>Tabla4[[#This Row],[Código Postal Participante]]</f>
        <v>0</v>
      </c>
      <c r="K455" s="265">
        <f>Tabla4[[#This Row],[Dirección Participante]]</f>
        <v>0</v>
      </c>
      <c r="L455" s="264">
        <f>Tabla4[[#This Row],[Teléfono Fijo Participante]]</f>
        <v>0</v>
      </c>
      <c r="M455" s="264">
        <f>Tabla4[[#This Row],[Teléfono Móvil Participante]]</f>
        <v>0</v>
      </c>
      <c r="N455" s="266">
        <f>Tabla4[[#This Row],[E-mail Participante]]</f>
        <v>0</v>
      </c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42"/>
    </row>
    <row r="456" spans="1:34" x14ac:dyDescent="0.55000000000000004">
      <c r="A456" s="222">
        <v>454</v>
      </c>
      <c r="B456" s="213">
        <f>Tabla4[[#This Row],[DNI/NIE Participante / Menor de edad]]</f>
        <v>0</v>
      </c>
      <c r="C456" s="252">
        <f>Tabla4[[#This Row],[Nombre Participante]]</f>
        <v>0</v>
      </c>
      <c r="D456" s="252">
        <f>Tabla4[[#This Row],[Primer Apellido Participante]]</f>
        <v>0</v>
      </c>
      <c r="E456" s="252">
        <f>Tabla4[[#This Row],[Segundo Apellido Participante]]</f>
        <v>0</v>
      </c>
      <c r="F456" s="215">
        <f>Tabla4[[#This Row],[Fecha de Nacimiento Participante]]</f>
        <v>0</v>
      </c>
      <c r="G456" s="257">
        <f>Tabla4[[#This Row],[Sexo Participante]]</f>
        <v>0</v>
      </c>
      <c r="H456" s="258">
        <f>Tabla4[[#This Row],[Cód. Provincia Participante]]</f>
        <v>0</v>
      </c>
      <c r="I456" s="258">
        <f>Tabla4[[#This Row],[Cód. Localidad Participante]]</f>
        <v>0</v>
      </c>
      <c r="J456" s="259">
        <f>Tabla4[[#This Row],[Código Postal Participante]]</f>
        <v>0</v>
      </c>
      <c r="K456" s="260">
        <f>Tabla4[[#This Row],[Dirección Participante]]</f>
        <v>0</v>
      </c>
      <c r="L456" s="261">
        <f>Tabla4[[#This Row],[Teléfono Fijo Participante]]</f>
        <v>0</v>
      </c>
      <c r="M456" s="261">
        <f>Tabla4[[#This Row],[Teléfono Móvil Participante]]</f>
        <v>0</v>
      </c>
      <c r="N456" s="263">
        <f>Tabla4[[#This Row],[E-mail Participante]]</f>
        <v>0</v>
      </c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42"/>
    </row>
    <row r="457" spans="1:34" x14ac:dyDescent="0.55000000000000004">
      <c r="A457" s="222">
        <v>455</v>
      </c>
      <c r="B457" s="224">
        <f>Tabla4[[#This Row],[DNI/NIE Participante / Menor de edad]]</f>
        <v>0</v>
      </c>
      <c r="C457" s="254">
        <f>Tabla4[[#This Row],[Nombre Participante]]</f>
        <v>0</v>
      </c>
      <c r="D457" s="254">
        <f>Tabla4[[#This Row],[Primer Apellido Participante]]</f>
        <v>0</v>
      </c>
      <c r="E457" s="254">
        <f>Tabla4[[#This Row],[Segundo Apellido Participante]]</f>
        <v>0</v>
      </c>
      <c r="F457" s="225">
        <f>Tabla4[[#This Row],[Fecha de Nacimiento Participante]]</f>
        <v>0</v>
      </c>
      <c r="G457" s="264">
        <f>Tabla4[[#This Row],[Sexo Participante]]</f>
        <v>0</v>
      </c>
      <c r="H457" s="264">
        <f>Tabla4[[#This Row],[Cód. Provincia Participante]]</f>
        <v>0</v>
      </c>
      <c r="I457" s="264">
        <f>Tabla4[[#This Row],[Cód. Localidad Participante]]</f>
        <v>0</v>
      </c>
      <c r="J457" s="264">
        <f>Tabla4[[#This Row],[Código Postal Participante]]</f>
        <v>0</v>
      </c>
      <c r="K457" s="265">
        <f>Tabla4[[#This Row],[Dirección Participante]]</f>
        <v>0</v>
      </c>
      <c r="L457" s="264">
        <f>Tabla4[[#This Row],[Teléfono Fijo Participante]]</f>
        <v>0</v>
      </c>
      <c r="M457" s="264">
        <f>Tabla4[[#This Row],[Teléfono Móvil Participante]]</f>
        <v>0</v>
      </c>
      <c r="N457" s="266">
        <f>Tabla4[[#This Row],[E-mail Participante]]</f>
        <v>0</v>
      </c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42"/>
    </row>
    <row r="458" spans="1:34" x14ac:dyDescent="0.55000000000000004">
      <c r="A458" s="222">
        <v>456</v>
      </c>
      <c r="B458" s="213">
        <f>Tabla4[[#This Row],[DNI/NIE Participante / Menor de edad]]</f>
        <v>0</v>
      </c>
      <c r="C458" s="252">
        <f>Tabla4[[#This Row],[Nombre Participante]]</f>
        <v>0</v>
      </c>
      <c r="D458" s="252">
        <f>Tabla4[[#This Row],[Primer Apellido Participante]]</f>
        <v>0</v>
      </c>
      <c r="E458" s="252">
        <f>Tabla4[[#This Row],[Segundo Apellido Participante]]</f>
        <v>0</v>
      </c>
      <c r="F458" s="215">
        <f>Tabla4[[#This Row],[Fecha de Nacimiento Participante]]</f>
        <v>0</v>
      </c>
      <c r="G458" s="257">
        <f>Tabla4[[#This Row],[Sexo Participante]]</f>
        <v>0</v>
      </c>
      <c r="H458" s="258">
        <f>Tabla4[[#This Row],[Cód. Provincia Participante]]</f>
        <v>0</v>
      </c>
      <c r="I458" s="258">
        <f>Tabla4[[#This Row],[Cód. Localidad Participante]]</f>
        <v>0</v>
      </c>
      <c r="J458" s="259">
        <f>Tabla4[[#This Row],[Código Postal Participante]]</f>
        <v>0</v>
      </c>
      <c r="K458" s="260">
        <f>Tabla4[[#This Row],[Dirección Participante]]</f>
        <v>0</v>
      </c>
      <c r="L458" s="261">
        <f>Tabla4[[#This Row],[Teléfono Fijo Participante]]</f>
        <v>0</v>
      </c>
      <c r="M458" s="261">
        <f>Tabla4[[#This Row],[Teléfono Móvil Participante]]</f>
        <v>0</v>
      </c>
      <c r="N458" s="263">
        <f>Tabla4[[#This Row],[E-mail Participante]]</f>
        <v>0</v>
      </c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42"/>
    </row>
    <row r="459" spans="1:34" x14ac:dyDescent="0.55000000000000004">
      <c r="A459" s="222">
        <v>457</v>
      </c>
      <c r="B459" s="224">
        <f>Tabla4[[#This Row],[DNI/NIE Participante / Menor de edad]]</f>
        <v>0</v>
      </c>
      <c r="C459" s="254">
        <f>Tabla4[[#This Row],[Nombre Participante]]</f>
        <v>0</v>
      </c>
      <c r="D459" s="254">
        <f>Tabla4[[#This Row],[Primer Apellido Participante]]</f>
        <v>0</v>
      </c>
      <c r="E459" s="254">
        <f>Tabla4[[#This Row],[Segundo Apellido Participante]]</f>
        <v>0</v>
      </c>
      <c r="F459" s="225">
        <f>Tabla4[[#This Row],[Fecha de Nacimiento Participante]]</f>
        <v>0</v>
      </c>
      <c r="G459" s="264">
        <f>Tabla4[[#This Row],[Sexo Participante]]</f>
        <v>0</v>
      </c>
      <c r="H459" s="264">
        <f>Tabla4[[#This Row],[Cód. Provincia Participante]]</f>
        <v>0</v>
      </c>
      <c r="I459" s="264">
        <f>Tabla4[[#This Row],[Cód. Localidad Participante]]</f>
        <v>0</v>
      </c>
      <c r="J459" s="264">
        <f>Tabla4[[#This Row],[Código Postal Participante]]</f>
        <v>0</v>
      </c>
      <c r="K459" s="265">
        <f>Tabla4[[#This Row],[Dirección Participante]]</f>
        <v>0</v>
      </c>
      <c r="L459" s="264">
        <f>Tabla4[[#This Row],[Teléfono Fijo Participante]]</f>
        <v>0</v>
      </c>
      <c r="M459" s="264">
        <f>Tabla4[[#This Row],[Teléfono Móvil Participante]]</f>
        <v>0</v>
      </c>
      <c r="N459" s="266">
        <f>Tabla4[[#This Row],[E-mail Participante]]</f>
        <v>0</v>
      </c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42"/>
    </row>
    <row r="460" spans="1:34" x14ac:dyDescent="0.55000000000000004">
      <c r="A460" s="222">
        <v>458</v>
      </c>
      <c r="B460" s="213">
        <f>Tabla4[[#This Row],[DNI/NIE Participante / Menor de edad]]</f>
        <v>0</v>
      </c>
      <c r="C460" s="252">
        <f>Tabla4[[#This Row],[Nombre Participante]]</f>
        <v>0</v>
      </c>
      <c r="D460" s="252">
        <f>Tabla4[[#This Row],[Primer Apellido Participante]]</f>
        <v>0</v>
      </c>
      <c r="E460" s="252">
        <f>Tabla4[[#This Row],[Segundo Apellido Participante]]</f>
        <v>0</v>
      </c>
      <c r="F460" s="215">
        <f>Tabla4[[#This Row],[Fecha de Nacimiento Participante]]</f>
        <v>0</v>
      </c>
      <c r="G460" s="257">
        <f>Tabla4[[#This Row],[Sexo Participante]]</f>
        <v>0</v>
      </c>
      <c r="H460" s="258">
        <f>Tabla4[[#This Row],[Cód. Provincia Participante]]</f>
        <v>0</v>
      </c>
      <c r="I460" s="258">
        <f>Tabla4[[#This Row],[Cód. Localidad Participante]]</f>
        <v>0</v>
      </c>
      <c r="J460" s="259">
        <f>Tabla4[[#This Row],[Código Postal Participante]]</f>
        <v>0</v>
      </c>
      <c r="K460" s="260">
        <f>Tabla4[[#This Row],[Dirección Participante]]</f>
        <v>0</v>
      </c>
      <c r="L460" s="261">
        <f>Tabla4[[#This Row],[Teléfono Fijo Participante]]</f>
        <v>0</v>
      </c>
      <c r="M460" s="261">
        <f>Tabla4[[#This Row],[Teléfono Móvil Participante]]</f>
        <v>0</v>
      </c>
      <c r="N460" s="263">
        <f>Tabla4[[#This Row],[E-mail Participante]]</f>
        <v>0</v>
      </c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42"/>
    </row>
    <row r="461" spans="1:34" x14ac:dyDescent="0.55000000000000004">
      <c r="A461" s="222">
        <v>459</v>
      </c>
      <c r="B461" s="224">
        <f>Tabla4[[#This Row],[DNI/NIE Participante / Menor de edad]]</f>
        <v>0</v>
      </c>
      <c r="C461" s="254">
        <f>Tabla4[[#This Row],[Nombre Participante]]</f>
        <v>0</v>
      </c>
      <c r="D461" s="254">
        <f>Tabla4[[#This Row],[Primer Apellido Participante]]</f>
        <v>0</v>
      </c>
      <c r="E461" s="254">
        <f>Tabla4[[#This Row],[Segundo Apellido Participante]]</f>
        <v>0</v>
      </c>
      <c r="F461" s="225">
        <f>Tabla4[[#This Row],[Fecha de Nacimiento Participante]]</f>
        <v>0</v>
      </c>
      <c r="G461" s="264">
        <f>Tabla4[[#This Row],[Sexo Participante]]</f>
        <v>0</v>
      </c>
      <c r="H461" s="264">
        <f>Tabla4[[#This Row],[Cód. Provincia Participante]]</f>
        <v>0</v>
      </c>
      <c r="I461" s="264">
        <f>Tabla4[[#This Row],[Cód. Localidad Participante]]</f>
        <v>0</v>
      </c>
      <c r="J461" s="264">
        <f>Tabla4[[#This Row],[Código Postal Participante]]</f>
        <v>0</v>
      </c>
      <c r="K461" s="265">
        <f>Tabla4[[#This Row],[Dirección Participante]]</f>
        <v>0</v>
      </c>
      <c r="L461" s="264">
        <f>Tabla4[[#This Row],[Teléfono Fijo Participante]]</f>
        <v>0</v>
      </c>
      <c r="M461" s="264">
        <f>Tabla4[[#This Row],[Teléfono Móvil Participante]]</f>
        <v>0</v>
      </c>
      <c r="N461" s="266">
        <f>Tabla4[[#This Row],[E-mail Participante]]</f>
        <v>0</v>
      </c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42"/>
    </row>
    <row r="462" spans="1:34" x14ac:dyDescent="0.55000000000000004">
      <c r="A462" s="222">
        <v>460</v>
      </c>
      <c r="B462" s="213">
        <f>Tabla4[[#This Row],[DNI/NIE Participante / Menor de edad]]</f>
        <v>0</v>
      </c>
      <c r="C462" s="252">
        <f>Tabla4[[#This Row],[Nombre Participante]]</f>
        <v>0</v>
      </c>
      <c r="D462" s="252">
        <f>Tabla4[[#This Row],[Primer Apellido Participante]]</f>
        <v>0</v>
      </c>
      <c r="E462" s="252">
        <f>Tabla4[[#This Row],[Segundo Apellido Participante]]</f>
        <v>0</v>
      </c>
      <c r="F462" s="215">
        <f>Tabla4[[#This Row],[Fecha de Nacimiento Participante]]</f>
        <v>0</v>
      </c>
      <c r="G462" s="257">
        <f>Tabla4[[#This Row],[Sexo Participante]]</f>
        <v>0</v>
      </c>
      <c r="H462" s="258">
        <f>Tabla4[[#This Row],[Cód. Provincia Participante]]</f>
        <v>0</v>
      </c>
      <c r="I462" s="258">
        <f>Tabla4[[#This Row],[Cód. Localidad Participante]]</f>
        <v>0</v>
      </c>
      <c r="J462" s="259">
        <f>Tabla4[[#This Row],[Código Postal Participante]]</f>
        <v>0</v>
      </c>
      <c r="K462" s="260">
        <f>Tabla4[[#This Row],[Dirección Participante]]</f>
        <v>0</v>
      </c>
      <c r="L462" s="261">
        <f>Tabla4[[#This Row],[Teléfono Fijo Participante]]</f>
        <v>0</v>
      </c>
      <c r="M462" s="261">
        <f>Tabla4[[#This Row],[Teléfono Móvil Participante]]</f>
        <v>0</v>
      </c>
      <c r="N462" s="263">
        <f>Tabla4[[#This Row],[E-mail Participante]]</f>
        <v>0</v>
      </c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42"/>
    </row>
    <row r="463" spans="1:34" x14ac:dyDescent="0.55000000000000004">
      <c r="A463" s="222">
        <v>461</v>
      </c>
      <c r="B463" s="224">
        <f>Tabla4[[#This Row],[DNI/NIE Participante / Menor de edad]]</f>
        <v>0</v>
      </c>
      <c r="C463" s="254">
        <f>Tabla4[[#This Row],[Nombre Participante]]</f>
        <v>0</v>
      </c>
      <c r="D463" s="254">
        <f>Tabla4[[#This Row],[Primer Apellido Participante]]</f>
        <v>0</v>
      </c>
      <c r="E463" s="254">
        <f>Tabla4[[#This Row],[Segundo Apellido Participante]]</f>
        <v>0</v>
      </c>
      <c r="F463" s="225">
        <f>Tabla4[[#This Row],[Fecha de Nacimiento Participante]]</f>
        <v>0</v>
      </c>
      <c r="G463" s="264">
        <f>Tabla4[[#This Row],[Sexo Participante]]</f>
        <v>0</v>
      </c>
      <c r="H463" s="264">
        <f>Tabla4[[#This Row],[Cód. Provincia Participante]]</f>
        <v>0</v>
      </c>
      <c r="I463" s="264">
        <f>Tabla4[[#This Row],[Cód. Localidad Participante]]</f>
        <v>0</v>
      </c>
      <c r="J463" s="264">
        <f>Tabla4[[#This Row],[Código Postal Participante]]</f>
        <v>0</v>
      </c>
      <c r="K463" s="265">
        <f>Tabla4[[#This Row],[Dirección Participante]]</f>
        <v>0</v>
      </c>
      <c r="L463" s="264">
        <f>Tabla4[[#This Row],[Teléfono Fijo Participante]]</f>
        <v>0</v>
      </c>
      <c r="M463" s="264">
        <f>Tabla4[[#This Row],[Teléfono Móvil Participante]]</f>
        <v>0</v>
      </c>
      <c r="N463" s="266">
        <f>Tabla4[[#This Row],[E-mail Participante]]</f>
        <v>0</v>
      </c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42"/>
    </row>
    <row r="464" spans="1:34" x14ac:dyDescent="0.55000000000000004">
      <c r="A464" s="222">
        <v>462</v>
      </c>
      <c r="B464" s="213">
        <f>Tabla4[[#This Row],[DNI/NIE Participante / Menor de edad]]</f>
        <v>0</v>
      </c>
      <c r="C464" s="252">
        <f>Tabla4[[#This Row],[Nombre Participante]]</f>
        <v>0</v>
      </c>
      <c r="D464" s="252">
        <f>Tabla4[[#This Row],[Primer Apellido Participante]]</f>
        <v>0</v>
      </c>
      <c r="E464" s="252">
        <f>Tabla4[[#This Row],[Segundo Apellido Participante]]</f>
        <v>0</v>
      </c>
      <c r="F464" s="215">
        <f>Tabla4[[#This Row],[Fecha de Nacimiento Participante]]</f>
        <v>0</v>
      </c>
      <c r="G464" s="257">
        <f>Tabla4[[#This Row],[Sexo Participante]]</f>
        <v>0</v>
      </c>
      <c r="H464" s="258">
        <f>Tabla4[[#This Row],[Cód. Provincia Participante]]</f>
        <v>0</v>
      </c>
      <c r="I464" s="258">
        <f>Tabla4[[#This Row],[Cód. Localidad Participante]]</f>
        <v>0</v>
      </c>
      <c r="J464" s="259">
        <f>Tabla4[[#This Row],[Código Postal Participante]]</f>
        <v>0</v>
      </c>
      <c r="K464" s="260">
        <f>Tabla4[[#This Row],[Dirección Participante]]</f>
        <v>0</v>
      </c>
      <c r="L464" s="261">
        <f>Tabla4[[#This Row],[Teléfono Fijo Participante]]</f>
        <v>0</v>
      </c>
      <c r="M464" s="261">
        <f>Tabla4[[#This Row],[Teléfono Móvil Participante]]</f>
        <v>0</v>
      </c>
      <c r="N464" s="263">
        <f>Tabla4[[#This Row],[E-mail Participante]]</f>
        <v>0</v>
      </c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42"/>
    </row>
    <row r="465" spans="1:34" x14ac:dyDescent="0.55000000000000004">
      <c r="A465" s="222">
        <v>463</v>
      </c>
      <c r="B465" s="224">
        <f>Tabla4[[#This Row],[DNI/NIE Participante / Menor de edad]]</f>
        <v>0</v>
      </c>
      <c r="C465" s="254">
        <f>Tabla4[[#This Row],[Nombre Participante]]</f>
        <v>0</v>
      </c>
      <c r="D465" s="254">
        <f>Tabla4[[#This Row],[Primer Apellido Participante]]</f>
        <v>0</v>
      </c>
      <c r="E465" s="254">
        <f>Tabla4[[#This Row],[Segundo Apellido Participante]]</f>
        <v>0</v>
      </c>
      <c r="F465" s="225">
        <f>Tabla4[[#This Row],[Fecha de Nacimiento Participante]]</f>
        <v>0</v>
      </c>
      <c r="G465" s="264">
        <f>Tabla4[[#This Row],[Sexo Participante]]</f>
        <v>0</v>
      </c>
      <c r="H465" s="264">
        <f>Tabla4[[#This Row],[Cód. Provincia Participante]]</f>
        <v>0</v>
      </c>
      <c r="I465" s="264">
        <f>Tabla4[[#This Row],[Cód. Localidad Participante]]</f>
        <v>0</v>
      </c>
      <c r="J465" s="264">
        <f>Tabla4[[#This Row],[Código Postal Participante]]</f>
        <v>0</v>
      </c>
      <c r="K465" s="265">
        <f>Tabla4[[#This Row],[Dirección Participante]]</f>
        <v>0</v>
      </c>
      <c r="L465" s="264">
        <f>Tabla4[[#This Row],[Teléfono Fijo Participante]]</f>
        <v>0</v>
      </c>
      <c r="M465" s="264">
        <f>Tabla4[[#This Row],[Teléfono Móvil Participante]]</f>
        <v>0</v>
      </c>
      <c r="N465" s="266">
        <f>Tabla4[[#This Row],[E-mail Participante]]</f>
        <v>0</v>
      </c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42"/>
    </row>
    <row r="466" spans="1:34" x14ac:dyDescent="0.55000000000000004">
      <c r="A466" s="222">
        <v>464</v>
      </c>
      <c r="B466" s="213">
        <f>Tabla4[[#This Row],[DNI/NIE Participante / Menor de edad]]</f>
        <v>0</v>
      </c>
      <c r="C466" s="252">
        <f>Tabla4[[#This Row],[Nombre Participante]]</f>
        <v>0</v>
      </c>
      <c r="D466" s="252">
        <f>Tabla4[[#This Row],[Primer Apellido Participante]]</f>
        <v>0</v>
      </c>
      <c r="E466" s="252">
        <f>Tabla4[[#This Row],[Segundo Apellido Participante]]</f>
        <v>0</v>
      </c>
      <c r="F466" s="215">
        <f>Tabla4[[#This Row],[Fecha de Nacimiento Participante]]</f>
        <v>0</v>
      </c>
      <c r="G466" s="257">
        <f>Tabla4[[#This Row],[Sexo Participante]]</f>
        <v>0</v>
      </c>
      <c r="H466" s="258">
        <f>Tabla4[[#This Row],[Cód. Provincia Participante]]</f>
        <v>0</v>
      </c>
      <c r="I466" s="258">
        <f>Tabla4[[#This Row],[Cód. Localidad Participante]]</f>
        <v>0</v>
      </c>
      <c r="J466" s="259">
        <f>Tabla4[[#This Row],[Código Postal Participante]]</f>
        <v>0</v>
      </c>
      <c r="K466" s="260">
        <f>Tabla4[[#This Row],[Dirección Participante]]</f>
        <v>0</v>
      </c>
      <c r="L466" s="261">
        <f>Tabla4[[#This Row],[Teléfono Fijo Participante]]</f>
        <v>0</v>
      </c>
      <c r="M466" s="261">
        <f>Tabla4[[#This Row],[Teléfono Móvil Participante]]</f>
        <v>0</v>
      </c>
      <c r="N466" s="263">
        <f>Tabla4[[#This Row],[E-mail Participante]]</f>
        <v>0</v>
      </c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42"/>
    </row>
    <row r="467" spans="1:34" x14ac:dyDescent="0.55000000000000004">
      <c r="A467" s="222">
        <v>465</v>
      </c>
      <c r="B467" s="224">
        <f>Tabla4[[#This Row],[DNI/NIE Participante / Menor de edad]]</f>
        <v>0</v>
      </c>
      <c r="C467" s="254">
        <f>Tabla4[[#This Row],[Nombre Participante]]</f>
        <v>0</v>
      </c>
      <c r="D467" s="254">
        <f>Tabla4[[#This Row],[Primer Apellido Participante]]</f>
        <v>0</v>
      </c>
      <c r="E467" s="254">
        <f>Tabla4[[#This Row],[Segundo Apellido Participante]]</f>
        <v>0</v>
      </c>
      <c r="F467" s="225">
        <f>Tabla4[[#This Row],[Fecha de Nacimiento Participante]]</f>
        <v>0</v>
      </c>
      <c r="G467" s="264">
        <f>Tabla4[[#This Row],[Sexo Participante]]</f>
        <v>0</v>
      </c>
      <c r="H467" s="264">
        <f>Tabla4[[#This Row],[Cód. Provincia Participante]]</f>
        <v>0</v>
      </c>
      <c r="I467" s="264">
        <f>Tabla4[[#This Row],[Cód. Localidad Participante]]</f>
        <v>0</v>
      </c>
      <c r="J467" s="264">
        <f>Tabla4[[#This Row],[Código Postal Participante]]</f>
        <v>0</v>
      </c>
      <c r="K467" s="265">
        <f>Tabla4[[#This Row],[Dirección Participante]]</f>
        <v>0</v>
      </c>
      <c r="L467" s="264">
        <f>Tabla4[[#This Row],[Teléfono Fijo Participante]]</f>
        <v>0</v>
      </c>
      <c r="M467" s="264">
        <f>Tabla4[[#This Row],[Teléfono Móvil Participante]]</f>
        <v>0</v>
      </c>
      <c r="N467" s="266">
        <f>Tabla4[[#This Row],[E-mail Participante]]</f>
        <v>0</v>
      </c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42"/>
    </row>
    <row r="468" spans="1:34" x14ac:dyDescent="0.55000000000000004">
      <c r="A468" s="222">
        <v>466</v>
      </c>
      <c r="B468" s="213">
        <f>Tabla4[[#This Row],[DNI/NIE Participante / Menor de edad]]</f>
        <v>0</v>
      </c>
      <c r="C468" s="252">
        <f>Tabla4[[#This Row],[Nombre Participante]]</f>
        <v>0</v>
      </c>
      <c r="D468" s="252">
        <f>Tabla4[[#This Row],[Primer Apellido Participante]]</f>
        <v>0</v>
      </c>
      <c r="E468" s="252">
        <f>Tabla4[[#This Row],[Segundo Apellido Participante]]</f>
        <v>0</v>
      </c>
      <c r="F468" s="215">
        <f>Tabla4[[#This Row],[Fecha de Nacimiento Participante]]</f>
        <v>0</v>
      </c>
      <c r="G468" s="257">
        <f>Tabla4[[#This Row],[Sexo Participante]]</f>
        <v>0</v>
      </c>
      <c r="H468" s="258">
        <f>Tabla4[[#This Row],[Cód. Provincia Participante]]</f>
        <v>0</v>
      </c>
      <c r="I468" s="258">
        <f>Tabla4[[#This Row],[Cód. Localidad Participante]]</f>
        <v>0</v>
      </c>
      <c r="J468" s="259">
        <f>Tabla4[[#This Row],[Código Postal Participante]]</f>
        <v>0</v>
      </c>
      <c r="K468" s="260">
        <f>Tabla4[[#This Row],[Dirección Participante]]</f>
        <v>0</v>
      </c>
      <c r="L468" s="261">
        <f>Tabla4[[#This Row],[Teléfono Fijo Participante]]</f>
        <v>0</v>
      </c>
      <c r="M468" s="261">
        <f>Tabla4[[#This Row],[Teléfono Móvil Participante]]</f>
        <v>0</v>
      </c>
      <c r="N468" s="263">
        <f>Tabla4[[#This Row],[E-mail Participante]]</f>
        <v>0</v>
      </c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42"/>
    </row>
    <row r="469" spans="1:34" x14ac:dyDescent="0.55000000000000004">
      <c r="A469" s="222">
        <v>467</v>
      </c>
      <c r="B469" s="224">
        <f>Tabla4[[#This Row],[DNI/NIE Participante / Menor de edad]]</f>
        <v>0</v>
      </c>
      <c r="C469" s="254">
        <f>Tabla4[[#This Row],[Nombre Participante]]</f>
        <v>0</v>
      </c>
      <c r="D469" s="254">
        <f>Tabla4[[#This Row],[Primer Apellido Participante]]</f>
        <v>0</v>
      </c>
      <c r="E469" s="254">
        <f>Tabla4[[#This Row],[Segundo Apellido Participante]]</f>
        <v>0</v>
      </c>
      <c r="F469" s="225">
        <f>Tabla4[[#This Row],[Fecha de Nacimiento Participante]]</f>
        <v>0</v>
      </c>
      <c r="G469" s="264">
        <f>Tabla4[[#This Row],[Sexo Participante]]</f>
        <v>0</v>
      </c>
      <c r="H469" s="264">
        <f>Tabla4[[#This Row],[Cód. Provincia Participante]]</f>
        <v>0</v>
      </c>
      <c r="I469" s="264">
        <f>Tabla4[[#This Row],[Cód. Localidad Participante]]</f>
        <v>0</v>
      </c>
      <c r="J469" s="264">
        <f>Tabla4[[#This Row],[Código Postal Participante]]</f>
        <v>0</v>
      </c>
      <c r="K469" s="265">
        <f>Tabla4[[#This Row],[Dirección Participante]]</f>
        <v>0</v>
      </c>
      <c r="L469" s="264">
        <f>Tabla4[[#This Row],[Teléfono Fijo Participante]]</f>
        <v>0</v>
      </c>
      <c r="M469" s="264">
        <f>Tabla4[[#This Row],[Teléfono Móvil Participante]]</f>
        <v>0</v>
      </c>
      <c r="N469" s="266">
        <f>Tabla4[[#This Row],[E-mail Participante]]</f>
        <v>0</v>
      </c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42"/>
    </row>
    <row r="470" spans="1:34" x14ac:dyDescent="0.55000000000000004">
      <c r="A470" s="222">
        <v>468</v>
      </c>
      <c r="B470" s="213">
        <f>Tabla4[[#This Row],[DNI/NIE Participante / Menor de edad]]</f>
        <v>0</v>
      </c>
      <c r="C470" s="252">
        <f>Tabla4[[#This Row],[Nombre Participante]]</f>
        <v>0</v>
      </c>
      <c r="D470" s="252">
        <f>Tabla4[[#This Row],[Primer Apellido Participante]]</f>
        <v>0</v>
      </c>
      <c r="E470" s="252">
        <f>Tabla4[[#This Row],[Segundo Apellido Participante]]</f>
        <v>0</v>
      </c>
      <c r="F470" s="215">
        <f>Tabla4[[#This Row],[Fecha de Nacimiento Participante]]</f>
        <v>0</v>
      </c>
      <c r="G470" s="257">
        <f>Tabla4[[#This Row],[Sexo Participante]]</f>
        <v>0</v>
      </c>
      <c r="H470" s="258">
        <f>Tabla4[[#This Row],[Cód. Provincia Participante]]</f>
        <v>0</v>
      </c>
      <c r="I470" s="258">
        <f>Tabla4[[#This Row],[Cód. Localidad Participante]]</f>
        <v>0</v>
      </c>
      <c r="J470" s="259">
        <f>Tabla4[[#This Row],[Código Postal Participante]]</f>
        <v>0</v>
      </c>
      <c r="K470" s="260">
        <f>Tabla4[[#This Row],[Dirección Participante]]</f>
        <v>0</v>
      </c>
      <c r="L470" s="261">
        <f>Tabla4[[#This Row],[Teléfono Fijo Participante]]</f>
        <v>0</v>
      </c>
      <c r="M470" s="261">
        <f>Tabla4[[#This Row],[Teléfono Móvil Participante]]</f>
        <v>0</v>
      </c>
      <c r="N470" s="263">
        <f>Tabla4[[#This Row],[E-mail Participante]]</f>
        <v>0</v>
      </c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42"/>
    </row>
    <row r="471" spans="1:34" x14ac:dyDescent="0.55000000000000004">
      <c r="A471" s="222">
        <v>469</v>
      </c>
      <c r="B471" s="224">
        <f>Tabla4[[#This Row],[DNI/NIE Participante / Menor de edad]]</f>
        <v>0</v>
      </c>
      <c r="C471" s="254">
        <f>Tabla4[[#This Row],[Nombre Participante]]</f>
        <v>0</v>
      </c>
      <c r="D471" s="254">
        <f>Tabla4[[#This Row],[Primer Apellido Participante]]</f>
        <v>0</v>
      </c>
      <c r="E471" s="254">
        <f>Tabla4[[#This Row],[Segundo Apellido Participante]]</f>
        <v>0</v>
      </c>
      <c r="F471" s="225">
        <f>Tabla4[[#This Row],[Fecha de Nacimiento Participante]]</f>
        <v>0</v>
      </c>
      <c r="G471" s="264">
        <f>Tabla4[[#This Row],[Sexo Participante]]</f>
        <v>0</v>
      </c>
      <c r="H471" s="264">
        <f>Tabla4[[#This Row],[Cód. Provincia Participante]]</f>
        <v>0</v>
      </c>
      <c r="I471" s="264">
        <f>Tabla4[[#This Row],[Cód. Localidad Participante]]</f>
        <v>0</v>
      </c>
      <c r="J471" s="264">
        <f>Tabla4[[#This Row],[Código Postal Participante]]</f>
        <v>0</v>
      </c>
      <c r="K471" s="265">
        <f>Tabla4[[#This Row],[Dirección Participante]]</f>
        <v>0</v>
      </c>
      <c r="L471" s="264">
        <f>Tabla4[[#This Row],[Teléfono Fijo Participante]]</f>
        <v>0</v>
      </c>
      <c r="M471" s="264">
        <f>Tabla4[[#This Row],[Teléfono Móvil Participante]]</f>
        <v>0</v>
      </c>
      <c r="N471" s="266">
        <f>Tabla4[[#This Row],[E-mail Participante]]</f>
        <v>0</v>
      </c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42"/>
    </row>
    <row r="472" spans="1:34" x14ac:dyDescent="0.55000000000000004">
      <c r="A472" s="222">
        <v>470</v>
      </c>
      <c r="B472" s="213">
        <f>Tabla4[[#This Row],[DNI/NIE Participante / Menor de edad]]</f>
        <v>0</v>
      </c>
      <c r="C472" s="252">
        <f>Tabla4[[#This Row],[Nombre Participante]]</f>
        <v>0</v>
      </c>
      <c r="D472" s="252">
        <f>Tabla4[[#This Row],[Primer Apellido Participante]]</f>
        <v>0</v>
      </c>
      <c r="E472" s="252">
        <f>Tabla4[[#This Row],[Segundo Apellido Participante]]</f>
        <v>0</v>
      </c>
      <c r="F472" s="215">
        <f>Tabla4[[#This Row],[Fecha de Nacimiento Participante]]</f>
        <v>0</v>
      </c>
      <c r="G472" s="257">
        <f>Tabla4[[#This Row],[Sexo Participante]]</f>
        <v>0</v>
      </c>
      <c r="H472" s="258">
        <f>Tabla4[[#This Row],[Cód. Provincia Participante]]</f>
        <v>0</v>
      </c>
      <c r="I472" s="258">
        <f>Tabla4[[#This Row],[Cód. Localidad Participante]]</f>
        <v>0</v>
      </c>
      <c r="J472" s="259">
        <f>Tabla4[[#This Row],[Código Postal Participante]]</f>
        <v>0</v>
      </c>
      <c r="K472" s="260">
        <f>Tabla4[[#This Row],[Dirección Participante]]</f>
        <v>0</v>
      </c>
      <c r="L472" s="261">
        <f>Tabla4[[#This Row],[Teléfono Fijo Participante]]</f>
        <v>0</v>
      </c>
      <c r="M472" s="261">
        <f>Tabla4[[#This Row],[Teléfono Móvil Participante]]</f>
        <v>0</v>
      </c>
      <c r="N472" s="263">
        <f>Tabla4[[#This Row],[E-mail Participante]]</f>
        <v>0</v>
      </c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42"/>
    </row>
    <row r="473" spans="1:34" x14ac:dyDescent="0.55000000000000004">
      <c r="A473" s="222">
        <v>471</v>
      </c>
      <c r="B473" s="224">
        <f>Tabla4[[#This Row],[DNI/NIE Participante / Menor de edad]]</f>
        <v>0</v>
      </c>
      <c r="C473" s="254">
        <f>Tabla4[[#This Row],[Nombre Participante]]</f>
        <v>0</v>
      </c>
      <c r="D473" s="254">
        <f>Tabla4[[#This Row],[Primer Apellido Participante]]</f>
        <v>0</v>
      </c>
      <c r="E473" s="254">
        <f>Tabla4[[#This Row],[Segundo Apellido Participante]]</f>
        <v>0</v>
      </c>
      <c r="F473" s="225">
        <f>Tabla4[[#This Row],[Fecha de Nacimiento Participante]]</f>
        <v>0</v>
      </c>
      <c r="G473" s="264">
        <f>Tabla4[[#This Row],[Sexo Participante]]</f>
        <v>0</v>
      </c>
      <c r="H473" s="264">
        <f>Tabla4[[#This Row],[Cód. Provincia Participante]]</f>
        <v>0</v>
      </c>
      <c r="I473" s="264">
        <f>Tabla4[[#This Row],[Cód. Localidad Participante]]</f>
        <v>0</v>
      </c>
      <c r="J473" s="264">
        <f>Tabla4[[#This Row],[Código Postal Participante]]</f>
        <v>0</v>
      </c>
      <c r="K473" s="265">
        <f>Tabla4[[#This Row],[Dirección Participante]]</f>
        <v>0</v>
      </c>
      <c r="L473" s="264">
        <f>Tabla4[[#This Row],[Teléfono Fijo Participante]]</f>
        <v>0</v>
      </c>
      <c r="M473" s="264">
        <f>Tabla4[[#This Row],[Teléfono Móvil Participante]]</f>
        <v>0</v>
      </c>
      <c r="N473" s="266">
        <f>Tabla4[[#This Row],[E-mail Participante]]</f>
        <v>0</v>
      </c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42"/>
    </row>
    <row r="474" spans="1:34" x14ac:dyDescent="0.55000000000000004">
      <c r="A474" s="222">
        <v>472</v>
      </c>
      <c r="B474" s="213">
        <f>Tabla4[[#This Row],[DNI/NIE Participante / Menor de edad]]</f>
        <v>0</v>
      </c>
      <c r="C474" s="252">
        <f>Tabla4[[#This Row],[Nombre Participante]]</f>
        <v>0</v>
      </c>
      <c r="D474" s="252">
        <f>Tabla4[[#This Row],[Primer Apellido Participante]]</f>
        <v>0</v>
      </c>
      <c r="E474" s="252">
        <f>Tabla4[[#This Row],[Segundo Apellido Participante]]</f>
        <v>0</v>
      </c>
      <c r="F474" s="215">
        <f>Tabla4[[#This Row],[Fecha de Nacimiento Participante]]</f>
        <v>0</v>
      </c>
      <c r="G474" s="257">
        <f>Tabla4[[#This Row],[Sexo Participante]]</f>
        <v>0</v>
      </c>
      <c r="H474" s="258">
        <f>Tabla4[[#This Row],[Cód. Provincia Participante]]</f>
        <v>0</v>
      </c>
      <c r="I474" s="258">
        <f>Tabla4[[#This Row],[Cód. Localidad Participante]]</f>
        <v>0</v>
      </c>
      <c r="J474" s="259">
        <f>Tabla4[[#This Row],[Código Postal Participante]]</f>
        <v>0</v>
      </c>
      <c r="K474" s="260">
        <f>Tabla4[[#This Row],[Dirección Participante]]</f>
        <v>0</v>
      </c>
      <c r="L474" s="261">
        <f>Tabla4[[#This Row],[Teléfono Fijo Participante]]</f>
        <v>0</v>
      </c>
      <c r="M474" s="261">
        <f>Tabla4[[#This Row],[Teléfono Móvil Participante]]</f>
        <v>0</v>
      </c>
      <c r="N474" s="263">
        <f>Tabla4[[#This Row],[E-mail Participante]]</f>
        <v>0</v>
      </c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42"/>
    </row>
    <row r="475" spans="1:34" x14ac:dyDescent="0.55000000000000004">
      <c r="A475" s="222">
        <v>473</v>
      </c>
      <c r="B475" s="224">
        <f>Tabla4[[#This Row],[DNI/NIE Participante / Menor de edad]]</f>
        <v>0</v>
      </c>
      <c r="C475" s="254">
        <f>Tabla4[[#This Row],[Nombre Participante]]</f>
        <v>0</v>
      </c>
      <c r="D475" s="254">
        <f>Tabla4[[#This Row],[Primer Apellido Participante]]</f>
        <v>0</v>
      </c>
      <c r="E475" s="254">
        <f>Tabla4[[#This Row],[Segundo Apellido Participante]]</f>
        <v>0</v>
      </c>
      <c r="F475" s="225">
        <f>Tabla4[[#This Row],[Fecha de Nacimiento Participante]]</f>
        <v>0</v>
      </c>
      <c r="G475" s="264">
        <f>Tabla4[[#This Row],[Sexo Participante]]</f>
        <v>0</v>
      </c>
      <c r="H475" s="264">
        <f>Tabla4[[#This Row],[Cód. Provincia Participante]]</f>
        <v>0</v>
      </c>
      <c r="I475" s="264">
        <f>Tabla4[[#This Row],[Cód. Localidad Participante]]</f>
        <v>0</v>
      </c>
      <c r="J475" s="264">
        <f>Tabla4[[#This Row],[Código Postal Participante]]</f>
        <v>0</v>
      </c>
      <c r="K475" s="265">
        <f>Tabla4[[#This Row],[Dirección Participante]]</f>
        <v>0</v>
      </c>
      <c r="L475" s="264">
        <f>Tabla4[[#This Row],[Teléfono Fijo Participante]]</f>
        <v>0</v>
      </c>
      <c r="M475" s="264">
        <f>Tabla4[[#This Row],[Teléfono Móvil Participante]]</f>
        <v>0</v>
      </c>
      <c r="N475" s="266">
        <f>Tabla4[[#This Row],[E-mail Participante]]</f>
        <v>0</v>
      </c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42"/>
    </row>
    <row r="476" spans="1:34" x14ac:dyDescent="0.55000000000000004">
      <c r="A476" s="222">
        <v>474</v>
      </c>
      <c r="B476" s="213">
        <f>Tabla4[[#This Row],[DNI/NIE Participante / Menor de edad]]</f>
        <v>0</v>
      </c>
      <c r="C476" s="252">
        <f>Tabla4[[#This Row],[Nombre Participante]]</f>
        <v>0</v>
      </c>
      <c r="D476" s="252">
        <f>Tabla4[[#This Row],[Primer Apellido Participante]]</f>
        <v>0</v>
      </c>
      <c r="E476" s="252">
        <f>Tabla4[[#This Row],[Segundo Apellido Participante]]</f>
        <v>0</v>
      </c>
      <c r="F476" s="215">
        <f>Tabla4[[#This Row],[Fecha de Nacimiento Participante]]</f>
        <v>0</v>
      </c>
      <c r="G476" s="257">
        <f>Tabla4[[#This Row],[Sexo Participante]]</f>
        <v>0</v>
      </c>
      <c r="H476" s="258">
        <f>Tabla4[[#This Row],[Cód. Provincia Participante]]</f>
        <v>0</v>
      </c>
      <c r="I476" s="258">
        <f>Tabla4[[#This Row],[Cód. Localidad Participante]]</f>
        <v>0</v>
      </c>
      <c r="J476" s="259">
        <f>Tabla4[[#This Row],[Código Postal Participante]]</f>
        <v>0</v>
      </c>
      <c r="K476" s="260">
        <f>Tabla4[[#This Row],[Dirección Participante]]</f>
        <v>0</v>
      </c>
      <c r="L476" s="261">
        <f>Tabla4[[#This Row],[Teléfono Fijo Participante]]</f>
        <v>0</v>
      </c>
      <c r="M476" s="261">
        <f>Tabla4[[#This Row],[Teléfono Móvil Participante]]</f>
        <v>0</v>
      </c>
      <c r="N476" s="263">
        <f>Tabla4[[#This Row],[E-mail Participante]]</f>
        <v>0</v>
      </c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42"/>
    </row>
    <row r="477" spans="1:34" x14ac:dyDescent="0.55000000000000004">
      <c r="A477" s="222">
        <v>475</v>
      </c>
      <c r="B477" s="224">
        <f>Tabla4[[#This Row],[DNI/NIE Participante / Menor de edad]]</f>
        <v>0</v>
      </c>
      <c r="C477" s="254">
        <f>Tabla4[[#This Row],[Nombre Participante]]</f>
        <v>0</v>
      </c>
      <c r="D477" s="254">
        <f>Tabla4[[#This Row],[Primer Apellido Participante]]</f>
        <v>0</v>
      </c>
      <c r="E477" s="254">
        <f>Tabla4[[#This Row],[Segundo Apellido Participante]]</f>
        <v>0</v>
      </c>
      <c r="F477" s="225">
        <f>Tabla4[[#This Row],[Fecha de Nacimiento Participante]]</f>
        <v>0</v>
      </c>
      <c r="G477" s="264">
        <f>Tabla4[[#This Row],[Sexo Participante]]</f>
        <v>0</v>
      </c>
      <c r="H477" s="264">
        <f>Tabla4[[#This Row],[Cód. Provincia Participante]]</f>
        <v>0</v>
      </c>
      <c r="I477" s="264">
        <f>Tabla4[[#This Row],[Cód. Localidad Participante]]</f>
        <v>0</v>
      </c>
      <c r="J477" s="264">
        <f>Tabla4[[#This Row],[Código Postal Participante]]</f>
        <v>0</v>
      </c>
      <c r="K477" s="265">
        <f>Tabla4[[#This Row],[Dirección Participante]]</f>
        <v>0</v>
      </c>
      <c r="L477" s="264">
        <f>Tabla4[[#This Row],[Teléfono Fijo Participante]]</f>
        <v>0</v>
      </c>
      <c r="M477" s="264">
        <f>Tabla4[[#This Row],[Teléfono Móvil Participante]]</f>
        <v>0</v>
      </c>
      <c r="N477" s="266">
        <f>Tabla4[[#This Row],[E-mail Participante]]</f>
        <v>0</v>
      </c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42"/>
    </row>
    <row r="478" spans="1:34" x14ac:dyDescent="0.55000000000000004">
      <c r="A478" s="222">
        <v>476</v>
      </c>
      <c r="B478" s="213">
        <f>Tabla4[[#This Row],[DNI/NIE Participante / Menor de edad]]</f>
        <v>0</v>
      </c>
      <c r="C478" s="252">
        <f>Tabla4[[#This Row],[Nombre Participante]]</f>
        <v>0</v>
      </c>
      <c r="D478" s="252">
        <f>Tabla4[[#This Row],[Primer Apellido Participante]]</f>
        <v>0</v>
      </c>
      <c r="E478" s="252">
        <f>Tabla4[[#This Row],[Segundo Apellido Participante]]</f>
        <v>0</v>
      </c>
      <c r="F478" s="215">
        <f>Tabla4[[#This Row],[Fecha de Nacimiento Participante]]</f>
        <v>0</v>
      </c>
      <c r="G478" s="257">
        <f>Tabla4[[#This Row],[Sexo Participante]]</f>
        <v>0</v>
      </c>
      <c r="H478" s="258">
        <f>Tabla4[[#This Row],[Cód. Provincia Participante]]</f>
        <v>0</v>
      </c>
      <c r="I478" s="258">
        <f>Tabla4[[#This Row],[Cód. Localidad Participante]]</f>
        <v>0</v>
      </c>
      <c r="J478" s="259">
        <f>Tabla4[[#This Row],[Código Postal Participante]]</f>
        <v>0</v>
      </c>
      <c r="K478" s="260">
        <f>Tabla4[[#This Row],[Dirección Participante]]</f>
        <v>0</v>
      </c>
      <c r="L478" s="261">
        <f>Tabla4[[#This Row],[Teléfono Fijo Participante]]</f>
        <v>0</v>
      </c>
      <c r="M478" s="261">
        <f>Tabla4[[#This Row],[Teléfono Móvil Participante]]</f>
        <v>0</v>
      </c>
      <c r="N478" s="263">
        <f>Tabla4[[#This Row],[E-mail Participante]]</f>
        <v>0</v>
      </c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42"/>
    </row>
    <row r="479" spans="1:34" x14ac:dyDescent="0.55000000000000004">
      <c r="A479" s="222">
        <v>477</v>
      </c>
      <c r="B479" s="224">
        <f>Tabla4[[#This Row],[DNI/NIE Participante / Menor de edad]]</f>
        <v>0</v>
      </c>
      <c r="C479" s="254">
        <f>Tabla4[[#This Row],[Nombre Participante]]</f>
        <v>0</v>
      </c>
      <c r="D479" s="254">
        <f>Tabla4[[#This Row],[Primer Apellido Participante]]</f>
        <v>0</v>
      </c>
      <c r="E479" s="254">
        <f>Tabla4[[#This Row],[Segundo Apellido Participante]]</f>
        <v>0</v>
      </c>
      <c r="F479" s="225">
        <f>Tabla4[[#This Row],[Fecha de Nacimiento Participante]]</f>
        <v>0</v>
      </c>
      <c r="G479" s="264">
        <f>Tabla4[[#This Row],[Sexo Participante]]</f>
        <v>0</v>
      </c>
      <c r="H479" s="264">
        <f>Tabla4[[#This Row],[Cód. Provincia Participante]]</f>
        <v>0</v>
      </c>
      <c r="I479" s="264">
        <f>Tabla4[[#This Row],[Cód. Localidad Participante]]</f>
        <v>0</v>
      </c>
      <c r="J479" s="264">
        <f>Tabla4[[#This Row],[Código Postal Participante]]</f>
        <v>0</v>
      </c>
      <c r="K479" s="265">
        <f>Tabla4[[#This Row],[Dirección Participante]]</f>
        <v>0</v>
      </c>
      <c r="L479" s="264">
        <f>Tabla4[[#This Row],[Teléfono Fijo Participante]]</f>
        <v>0</v>
      </c>
      <c r="M479" s="264">
        <f>Tabla4[[#This Row],[Teléfono Móvil Participante]]</f>
        <v>0</v>
      </c>
      <c r="N479" s="266">
        <f>Tabla4[[#This Row],[E-mail Participante]]</f>
        <v>0</v>
      </c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42"/>
    </row>
    <row r="480" spans="1:34" x14ac:dyDescent="0.55000000000000004">
      <c r="A480" s="222">
        <v>478</v>
      </c>
      <c r="B480" s="213">
        <f>Tabla4[[#This Row],[DNI/NIE Participante / Menor de edad]]</f>
        <v>0</v>
      </c>
      <c r="C480" s="252">
        <f>Tabla4[[#This Row],[Nombre Participante]]</f>
        <v>0</v>
      </c>
      <c r="D480" s="252">
        <f>Tabla4[[#This Row],[Primer Apellido Participante]]</f>
        <v>0</v>
      </c>
      <c r="E480" s="252">
        <f>Tabla4[[#This Row],[Segundo Apellido Participante]]</f>
        <v>0</v>
      </c>
      <c r="F480" s="215">
        <f>Tabla4[[#This Row],[Fecha de Nacimiento Participante]]</f>
        <v>0</v>
      </c>
      <c r="G480" s="257">
        <f>Tabla4[[#This Row],[Sexo Participante]]</f>
        <v>0</v>
      </c>
      <c r="H480" s="258">
        <f>Tabla4[[#This Row],[Cód. Provincia Participante]]</f>
        <v>0</v>
      </c>
      <c r="I480" s="258">
        <f>Tabla4[[#This Row],[Cód. Localidad Participante]]</f>
        <v>0</v>
      </c>
      <c r="J480" s="259">
        <f>Tabla4[[#This Row],[Código Postal Participante]]</f>
        <v>0</v>
      </c>
      <c r="K480" s="260">
        <f>Tabla4[[#This Row],[Dirección Participante]]</f>
        <v>0</v>
      </c>
      <c r="L480" s="261">
        <f>Tabla4[[#This Row],[Teléfono Fijo Participante]]</f>
        <v>0</v>
      </c>
      <c r="M480" s="261">
        <f>Tabla4[[#This Row],[Teléfono Móvil Participante]]</f>
        <v>0</v>
      </c>
      <c r="N480" s="263">
        <f>Tabla4[[#This Row],[E-mail Participante]]</f>
        <v>0</v>
      </c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42"/>
    </row>
    <row r="481" spans="1:34" x14ac:dyDescent="0.55000000000000004">
      <c r="A481" s="222">
        <v>479</v>
      </c>
      <c r="B481" s="224">
        <f>Tabla4[[#This Row],[DNI/NIE Participante / Menor de edad]]</f>
        <v>0</v>
      </c>
      <c r="C481" s="254">
        <f>Tabla4[[#This Row],[Nombre Participante]]</f>
        <v>0</v>
      </c>
      <c r="D481" s="254">
        <f>Tabla4[[#This Row],[Primer Apellido Participante]]</f>
        <v>0</v>
      </c>
      <c r="E481" s="254">
        <f>Tabla4[[#This Row],[Segundo Apellido Participante]]</f>
        <v>0</v>
      </c>
      <c r="F481" s="225">
        <f>Tabla4[[#This Row],[Fecha de Nacimiento Participante]]</f>
        <v>0</v>
      </c>
      <c r="G481" s="264">
        <f>Tabla4[[#This Row],[Sexo Participante]]</f>
        <v>0</v>
      </c>
      <c r="H481" s="264">
        <f>Tabla4[[#This Row],[Cód. Provincia Participante]]</f>
        <v>0</v>
      </c>
      <c r="I481" s="264">
        <f>Tabla4[[#This Row],[Cód. Localidad Participante]]</f>
        <v>0</v>
      </c>
      <c r="J481" s="264">
        <f>Tabla4[[#This Row],[Código Postal Participante]]</f>
        <v>0</v>
      </c>
      <c r="K481" s="265">
        <f>Tabla4[[#This Row],[Dirección Participante]]</f>
        <v>0</v>
      </c>
      <c r="L481" s="264">
        <f>Tabla4[[#This Row],[Teléfono Fijo Participante]]</f>
        <v>0</v>
      </c>
      <c r="M481" s="264">
        <f>Tabla4[[#This Row],[Teléfono Móvil Participante]]</f>
        <v>0</v>
      </c>
      <c r="N481" s="266">
        <f>Tabla4[[#This Row],[E-mail Participante]]</f>
        <v>0</v>
      </c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42"/>
    </row>
    <row r="482" spans="1:34" x14ac:dyDescent="0.55000000000000004">
      <c r="A482" s="222">
        <v>480</v>
      </c>
      <c r="B482" s="213">
        <f>Tabla4[[#This Row],[DNI/NIE Participante / Menor de edad]]</f>
        <v>0</v>
      </c>
      <c r="C482" s="252">
        <f>Tabla4[[#This Row],[Nombre Participante]]</f>
        <v>0</v>
      </c>
      <c r="D482" s="252">
        <f>Tabla4[[#This Row],[Primer Apellido Participante]]</f>
        <v>0</v>
      </c>
      <c r="E482" s="252">
        <f>Tabla4[[#This Row],[Segundo Apellido Participante]]</f>
        <v>0</v>
      </c>
      <c r="F482" s="215">
        <f>Tabla4[[#This Row],[Fecha de Nacimiento Participante]]</f>
        <v>0</v>
      </c>
      <c r="G482" s="257">
        <f>Tabla4[[#This Row],[Sexo Participante]]</f>
        <v>0</v>
      </c>
      <c r="H482" s="258">
        <f>Tabla4[[#This Row],[Cód. Provincia Participante]]</f>
        <v>0</v>
      </c>
      <c r="I482" s="258">
        <f>Tabla4[[#This Row],[Cód. Localidad Participante]]</f>
        <v>0</v>
      </c>
      <c r="J482" s="259">
        <f>Tabla4[[#This Row],[Código Postal Participante]]</f>
        <v>0</v>
      </c>
      <c r="K482" s="260">
        <f>Tabla4[[#This Row],[Dirección Participante]]</f>
        <v>0</v>
      </c>
      <c r="L482" s="261">
        <f>Tabla4[[#This Row],[Teléfono Fijo Participante]]</f>
        <v>0</v>
      </c>
      <c r="M482" s="261">
        <f>Tabla4[[#This Row],[Teléfono Móvil Participante]]</f>
        <v>0</v>
      </c>
      <c r="N482" s="263">
        <f>Tabla4[[#This Row],[E-mail Participante]]</f>
        <v>0</v>
      </c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42"/>
    </row>
    <row r="483" spans="1:34" x14ac:dyDescent="0.55000000000000004">
      <c r="A483" s="222">
        <v>481</v>
      </c>
      <c r="B483" s="224">
        <f>Tabla4[[#This Row],[DNI/NIE Participante / Menor de edad]]</f>
        <v>0</v>
      </c>
      <c r="C483" s="254">
        <f>Tabla4[[#This Row],[Nombre Participante]]</f>
        <v>0</v>
      </c>
      <c r="D483" s="254">
        <f>Tabla4[[#This Row],[Primer Apellido Participante]]</f>
        <v>0</v>
      </c>
      <c r="E483" s="254">
        <f>Tabla4[[#This Row],[Segundo Apellido Participante]]</f>
        <v>0</v>
      </c>
      <c r="F483" s="225">
        <f>Tabla4[[#This Row],[Fecha de Nacimiento Participante]]</f>
        <v>0</v>
      </c>
      <c r="G483" s="264">
        <f>Tabla4[[#This Row],[Sexo Participante]]</f>
        <v>0</v>
      </c>
      <c r="H483" s="264">
        <f>Tabla4[[#This Row],[Cód. Provincia Participante]]</f>
        <v>0</v>
      </c>
      <c r="I483" s="264">
        <f>Tabla4[[#This Row],[Cód. Localidad Participante]]</f>
        <v>0</v>
      </c>
      <c r="J483" s="264">
        <f>Tabla4[[#This Row],[Código Postal Participante]]</f>
        <v>0</v>
      </c>
      <c r="K483" s="265">
        <f>Tabla4[[#This Row],[Dirección Participante]]</f>
        <v>0</v>
      </c>
      <c r="L483" s="264">
        <f>Tabla4[[#This Row],[Teléfono Fijo Participante]]</f>
        <v>0</v>
      </c>
      <c r="M483" s="264">
        <f>Tabla4[[#This Row],[Teléfono Móvil Participante]]</f>
        <v>0</v>
      </c>
      <c r="N483" s="266">
        <f>Tabla4[[#This Row],[E-mail Participante]]</f>
        <v>0</v>
      </c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42"/>
    </row>
    <row r="484" spans="1:34" x14ac:dyDescent="0.55000000000000004">
      <c r="A484" s="222">
        <v>482</v>
      </c>
      <c r="B484" s="213">
        <f>Tabla4[[#This Row],[DNI/NIE Participante / Menor de edad]]</f>
        <v>0</v>
      </c>
      <c r="C484" s="252">
        <f>Tabla4[[#This Row],[Nombre Participante]]</f>
        <v>0</v>
      </c>
      <c r="D484" s="252">
        <f>Tabla4[[#This Row],[Primer Apellido Participante]]</f>
        <v>0</v>
      </c>
      <c r="E484" s="252">
        <f>Tabla4[[#This Row],[Segundo Apellido Participante]]</f>
        <v>0</v>
      </c>
      <c r="F484" s="215">
        <f>Tabla4[[#This Row],[Fecha de Nacimiento Participante]]</f>
        <v>0</v>
      </c>
      <c r="G484" s="257">
        <f>Tabla4[[#This Row],[Sexo Participante]]</f>
        <v>0</v>
      </c>
      <c r="H484" s="258">
        <f>Tabla4[[#This Row],[Cód. Provincia Participante]]</f>
        <v>0</v>
      </c>
      <c r="I484" s="258">
        <f>Tabla4[[#This Row],[Cód. Localidad Participante]]</f>
        <v>0</v>
      </c>
      <c r="J484" s="259">
        <f>Tabla4[[#This Row],[Código Postal Participante]]</f>
        <v>0</v>
      </c>
      <c r="K484" s="260">
        <f>Tabla4[[#This Row],[Dirección Participante]]</f>
        <v>0</v>
      </c>
      <c r="L484" s="261">
        <f>Tabla4[[#This Row],[Teléfono Fijo Participante]]</f>
        <v>0</v>
      </c>
      <c r="M484" s="261">
        <f>Tabla4[[#This Row],[Teléfono Móvil Participante]]</f>
        <v>0</v>
      </c>
      <c r="N484" s="263">
        <f>Tabla4[[#This Row],[E-mail Participante]]</f>
        <v>0</v>
      </c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42"/>
    </row>
    <row r="485" spans="1:34" x14ac:dyDescent="0.55000000000000004">
      <c r="A485" s="222">
        <v>483</v>
      </c>
      <c r="B485" s="224">
        <f>Tabla4[[#This Row],[DNI/NIE Participante / Menor de edad]]</f>
        <v>0</v>
      </c>
      <c r="C485" s="254">
        <f>Tabla4[[#This Row],[Nombre Participante]]</f>
        <v>0</v>
      </c>
      <c r="D485" s="254">
        <f>Tabla4[[#This Row],[Primer Apellido Participante]]</f>
        <v>0</v>
      </c>
      <c r="E485" s="254">
        <f>Tabla4[[#This Row],[Segundo Apellido Participante]]</f>
        <v>0</v>
      </c>
      <c r="F485" s="225">
        <f>Tabla4[[#This Row],[Fecha de Nacimiento Participante]]</f>
        <v>0</v>
      </c>
      <c r="G485" s="264">
        <f>Tabla4[[#This Row],[Sexo Participante]]</f>
        <v>0</v>
      </c>
      <c r="H485" s="264">
        <f>Tabla4[[#This Row],[Cód. Provincia Participante]]</f>
        <v>0</v>
      </c>
      <c r="I485" s="264">
        <f>Tabla4[[#This Row],[Cód. Localidad Participante]]</f>
        <v>0</v>
      </c>
      <c r="J485" s="264">
        <f>Tabla4[[#This Row],[Código Postal Participante]]</f>
        <v>0</v>
      </c>
      <c r="K485" s="265">
        <f>Tabla4[[#This Row],[Dirección Participante]]</f>
        <v>0</v>
      </c>
      <c r="L485" s="264">
        <f>Tabla4[[#This Row],[Teléfono Fijo Participante]]</f>
        <v>0</v>
      </c>
      <c r="M485" s="264">
        <f>Tabla4[[#This Row],[Teléfono Móvil Participante]]</f>
        <v>0</v>
      </c>
      <c r="N485" s="266">
        <f>Tabla4[[#This Row],[E-mail Participante]]</f>
        <v>0</v>
      </c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42"/>
    </row>
    <row r="486" spans="1:34" x14ac:dyDescent="0.55000000000000004">
      <c r="A486" s="222">
        <v>484</v>
      </c>
      <c r="B486" s="213">
        <f>Tabla4[[#This Row],[DNI/NIE Participante / Menor de edad]]</f>
        <v>0</v>
      </c>
      <c r="C486" s="252">
        <f>Tabla4[[#This Row],[Nombre Participante]]</f>
        <v>0</v>
      </c>
      <c r="D486" s="252">
        <f>Tabla4[[#This Row],[Primer Apellido Participante]]</f>
        <v>0</v>
      </c>
      <c r="E486" s="252">
        <f>Tabla4[[#This Row],[Segundo Apellido Participante]]</f>
        <v>0</v>
      </c>
      <c r="F486" s="215">
        <f>Tabla4[[#This Row],[Fecha de Nacimiento Participante]]</f>
        <v>0</v>
      </c>
      <c r="G486" s="257">
        <f>Tabla4[[#This Row],[Sexo Participante]]</f>
        <v>0</v>
      </c>
      <c r="H486" s="258">
        <f>Tabla4[[#This Row],[Cód. Provincia Participante]]</f>
        <v>0</v>
      </c>
      <c r="I486" s="258">
        <f>Tabla4[[#This Row],[Cód. Localidad Participante]]</f>
        <v>0</v>
      </c>
      <c r="J486" s="259">
        <f>Tabla4[[#This Row],[Código Postal Participante]]</f>
        <v>0</v>
      </c>
      <c r="K486" s="260">
        <f>Tabla4[[#This Row],[Dirección Participante]]</f>
        <v>0</v>
      </c>
      <c r="L486" s="261">
        <f>Tabla4[[#This Row],[Teléfono Fijo Participante]]</f>
        <v>0</v>
      </c>
      <c r="M486" s="261">
        <f>Tabla4[[#This Row],[Teléfono Móvil Participante]]</f>
        <v>0</v>
      </c>
      <c r="N486" s="263">
        <f>Tabla4[[#This Row],[E-mail Participante]]</f>
        <v>0</v>
      </c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42"/>
    </row>
    <row r="487" spans="1:34" x14ac:dyDescent="0.55000000000000004">
      <c r="A487" s="222">
        <v>485</v>
      </c>
      <c r="B487" s="224">
        <f>Tabla4[[#This Row],[DNI/NIE Participante / Menor de edad]]</f>
        <v>0</v>
      </c>
      <c r="C487" s="254">
        <f>Tabla4[[#This Row],[Nombre Participante]]</f>
        <v>0</v>
      </c>
      <c r="D487" s="254">
        <f>Tabla4[[#This Row],[Primer Apellido Participante]]</f>
        <v>0</v>
      </c>
      <c r="E487" s="254">
        <f>Tabla4[[#This Row],[Segundo Apellido Participante]]</f>
        <v>0</v>
      </c>
      <c r="F487" s="225">
        <f>Tabla4[[#This Row],[Fecha de Nacimiento Participante]]</f>
        <v>0</v>
      </c>
      <c r="G487" s="264">
        <f>Tabla4[[#This Row],[Sexo Participante]]</f>
        <v>0</v>
      </c>
      <c r="H487" s="264">
        <f>Tabla4[[#This Row],[Cód. Provincia Participante]]</f>
        <v>0</v>
      </c>
      <c r="I487" s="264">
        <f>Tabla4[[#This Row],[Cód. Localidad Participante]]</f>
        <v>0</v>
      </c>
      <c r="J487" s="264">
        <f>Tabla4[[#This Row],[Código Postal Participante]]</f>
        <v>0</v>
      </c>
      <c r="K487" s="265">
        <f>Tabla4[[#This Row],[Dirección Participante]]</f>
        <v>0</v>
      </c>
      <c r="L487" s="264">
        <f>Tabla4[[#This Row],[Teléfono Fijo Participante]]</f>
        <v>0</v>
      </c>
      <c r="M487" s="264">
        <f>Tabla4[[#This Row],[Teléfono Móvil Participante]]</f>
        <v>0</v>
      </c>
      <c r="N487" s="266">
        <f>Tabla4[[#This Row],[E-mail Participante]]</f>
        <v>0</v>
      </c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42"/>
    </row>
    <row r="488" spans="1:34" x14ac:dyDescent="0.55000000000000004">
      <c r="A488" s="222">
        <v>486</v>
      </c>
      <c r="B488" s="213">
        <f>Tabla4[[#This Row],[DNI/NIE Participante / Menor de edad]]</f>
        <v>0</v>
      </c>
      <c r="C488" s="252">
        <f>Tabla4[[#This Row],[Nombre Participante]]</f>
        <v>0</v>
      </c>
      <c r="D488" s="252">
        <f>Tabla4[[#This Row],[Primer Apellido Participante]]</f>
        <v>0</v>
      </c>
      <c r="E488" s="252">
        <f>Tabla4[[#This Row],[Segundo Apellido Participante]]</f>
        <v>0</v>
      </c>
      <c r="F488" s="215">
        <f>Tabla4[[#This Row],[Fecha de Nacimiento Participante]]</f>
        <v>0</v>
      </c>
      <c r="G488" s="257">
        <f>Tabla4[[#This Row],[Sexo Participante]]</f>
        <v>0</v>
      </c>
      <c r="H488" s="258">
        <f>Tabla4[[#This Row],[Cód. Provincia Participante]]</f>
        <v>0</v>
      </c>
      <c r="I488" s="258">
        <f>Tabla4[[#This Row],[Cód. Localidad Participante]]</f>
        <v>0</v>
      </c>
      <c r="J488" s="259">
        <f>Tabla4[[#This Row],[Código Postal Participante]]</f>
        <v>0</v>
      </c>
      <c r="K488" s="260">
        <f>Tabla4[[#This Row],[Dirección Participante]]</f>
        <v>0</v>
      </c>
      <c r="L488" s="261">
        <f>Tabla4[[#This Row],[Teléfono Fijo Participante]]</f>
        <v>0</v>
      </c>
      <c r="M488" s="261">
        <f>Tabla4[[#This Row],[Teléfono Móvil Participante]]</f>
        <v>0</v>
      </c>
      <c r="N488" s="263">
        <f>Tabla4[[#This Row],[E-mail Participante]]</f>
        <v>0</v>
      </c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42"/>
    </row>
    <row r="489" spans="1:34" x14ac:dyDescent="0.55000000000000004">
      <c r="A489" s="222">
        <v>487</v>
      </c>
      <c r="B489" s="224">
        <f>Tabla4[[#This Row],[DNI/NIE Participante / Menor de edad]]</f>
        <v>0</v>
      </c>
      <c r="C489" s="254">
        <f>Tabla4[[#This Row],[Nombre Participante]]</f>
        <v>0</v>
      </c>
      <c r="D489" s="254">
        <f>Tabla4[[#This Row],[Primer Apellido Participante]]</f>
        <v>0</v>
      </c>
      <c r="E489" s="254">
        <f>Tabla4[[#This Row],[Segundo Apellido Participante]]</f>
        <v>0</v>
      </c>
      <c r="F489" s="225">
        <f>Tabla4[[#This Row],[Fecha de Nacimiento Participante]]</f>
        <v>0</v>
      </c>
      <c r="G489" s="264">
        <f>Tabla4[[#This Row],[Sexo Participante]]</f>
        <v>0</v>
      </c>
      <c r="H489" s="264">
        <f>Tabla4[[#This Row],[Cód. Provincia Participante]]</f>
        <v>0</v>
      </c>
      <c r="I489" s="264">
        <f>Tabla4[[#This Row],[Cód. Localidad Participante]]</f>
        <v>0</v>
      </c>
      <c r="J489" s="264">
        <f>Tabla4[[#This Row],[Código Postal Participante]]</f>
        <v>0</v>
      </c>
      <c r="K489" s="265">
        <f>Tabla4[[#This Row],[Dirección Participante]]</f>
        <v>0</v>
      </c>
      <c r="L489" s="264">
        <f>Tabla4[[#This Row],[Teléfono Fijo Participante]]</f>
        <v>0</v>
      </c>
      <c r="M489" s="264">
        <f>Tabla4[[#This Row],[Teléfono Móvil Participante]]</f>
        <v>0</v>
      </c>
      <c r="N489" s="266">
        <f>Tabla4[[#This Row],[E-mail Participante]]</f>
        <v>0</v>
      </c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42"/>
    </row>
    <row r="490" spans="1:34" x14ac:dyDescent="0.55000000000000004">
      <c r="A490" s="222">
        <v>488</v>
      </c>
      <c r="B490" s="213">
        <f>Tabla4[[#This Row],[DNI/NIE Participante / Menor de edad]]</f>
        <v>0</v>
      </c>
      <c r="C490" s="252">
        <f>Tabla4[[#This Row],[Nombre Participante]]</f>
        <v>0</v>
      </c>
      <c r="D490" s="252">
        <f>Tabla4[[#This Row],[Primer Apellido Participante]]</f>
        <v>0</v>
      </c>
      <c r="E490" s="252">
        <f>Tabla4[[#This Row],[Segundo Apellido Participante]]</f>
        <v>0</v>
      </c>
      <c r="F490" s="215">
        <f>Tabla4[[#This Row],[Fecha de Nacimiento Participante]]</f>
        <v>0</v>
      </c>
      <c r="G490" s="257">
        <f>Tabla4[[#This Row],[Sexo Participante]]</f>
        <v>0</v>
      </c>
      <c r="H490" s="258">
        <f>Tabla4[[#This Row],[Cód. Provincia Participante]]</f>
        <v>0</v>
      </c>
      <c r="I490" s="258">
        <f>Tabla4[[#This Row],[Cód. Localidad Participante]]</f>
        <v>0</v>
      </c>
      <c r="J490" s="259">
        <f>Tabla4[[#This Row],[Código Postal Participante]]</f>
        <v>0</v>
      </c>
      <c r="K490" s="260">
        <f>Tabla4[[#This Row],[Dirección Participante]]</f>
        <v>0</v>
      </c>
      <c r="L490" s="261">
        <f>Tabla4[[#This Row],[Teléfono Fijo Participante]]</f>
        <v>0</v>
      </c>
      <c r="M490" s="261">
        <f>Tabla4[[#This Row],[Teléfono Móvil Participante]]</f>
        <v>0</v>
      </c>
      <c r="N490" s="263">
        <f>Tabla4[[#This Row],[E-mail Participante]]</f>
        <v>0</v>
      </c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42"/>
    </row>
    <row r="491" spans="1:34" x14ac:dyDescent="0.55000000000000004">
      <c r="A491" s="222">
        <v>489</v>
      </c>
      <c r="B491" s="224">
        <f>Tabla4[[#This Row],[DNI/NIE Participante / Menor de edad]]</f>
        <v>0</v>
      </c>
      <c r="C491" s="254">
        <f>Tabla4[[#This Row],[Nombre Participante]]</f>
        <v>0</v>
      </c>
      <c r="D491" s="254">
        <f>Tabla4[[#This Row],[Primer Apellido Participante]]</f>
        <v>0</v>
      </c>
      <c r="E491" s="254">
        <f>Tabla4[[#This Row],[Segundo Apellido Participante]]</f>
        <v>0</v>
      </c>
      <c r="F491" s="225">
        <f>Tabla4[[#This Row],[Fecha de Nacimiento Participante]]</f>
        <v>0</v>
      </c>
      <c r="G491" s="264">
        <f>Tabla4[[#This Row],[Sexo Participante]]</f>
        <v>0</v>
      </c>
      <c r="H491" s="264">
        <f>Tabla4[[#This Row],[Cód. Provincia Participante]]</f>
        <v>0</v>
      </c>
      <c r="I491" s="264">
        <f>Tabla4[[#This Row],[Cód. Localidad Participante]]</f>
        <v>0</v>
      </c>
      <c r="J491" s="264">
        <f>Tabla4[[#This Row],[Código Postal Participante]]</f>
        <v>0</v>
      </c>
      <c r="K491" s="265">
        <f>Tabla4[[#This Row],[Dirección Participante]]</f>
        <v>0</v>
      </c>
      <c r="L491" s="264">
        <f>Tabla4[[#This Row],[Teléfono Fijo Participante]]</f>
        <v>0</v>
      </c>
      <c r="M491" s="264">
        <f>Tabla4[[#This Row],[Teléfono Móvil Participante]]</f>
        <v>0</v>
      </c>
      <c r="N491" s="266">
        <f>Tabla4[[#This Row],[E-mail Participante]]</f>
        <v>0</v>
      </c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42"/>
    </row>
    <row r="492" spans="1:34" x14ac:dyDescent="0.55000000000000004">
      <c r="A492" s="222">
        <v>490</v>
      </c>
      <c r="B492" s="213">
        <f>Tabla4[[#This Row],[DNI/NIE Participante / Menor de edad]]</f>
        <v>0</v>
      </c>
      <c r="C492" s="252">
        <f>Tabla4[[#This Row],[Nombre Participante]]</f>
        <v>0</v>
      </c>
      <c r="D492" s="252">
        <f>Tabla4[[#This Row],[Primer Apellido Participante]]</f>
        <v>0</v>
      </c>
      <c r="E492" s="252">
        <f>Tabla4[[#This Row],[Segundo Apellido Participante]]</f>
        <v>0</v>
      </c>
      <c r="F492" s="215">
        <f>Tabla4[[#This Row],[Fecha de Nacimiento Participante]]</f>
        <v>0</v>
      </c>
      <c r="G492" s="257">
        <f>Tabla4[[#This Row],[Sexo Participante]]</f>
        <v>0</v>
      </c>
      <c r="H492" s="258">
        <f>Tabla4[[#This Row],[Cód. Provincia Participante]]</f>
        <v>0</v>
      </c>
      <c r="I492" s="258">
        <f>Tabla4[[#This Row],[Cód. Localidad Participante]]</f>
        <v>0</v>
      </c>
      <c r="J492" s="259">
        <f>Tabla4[[#This Row],[Código Postal Participante]]</f>
        <v>0</v>
      </c>
      <c r="K492" s="260">
        <f>Tabla4[[#This Row],[Dirección Participante]]</f>
        <v>0</v>
      </c>
      <c r="L492" s="261">
        <f>Tabla4[[#This Row],[Teléfono Fijo Participante]]</f>
        <v>0</v>
      </c>
      <c r="M492" s="261">
        <f>Tabla4[[#This Row],[Teléfono Móvil Participante]]</f>
        <v>0</v>
      </c>
      <c r="N492" s="263">
        <f>Tabla4[[#This Row],[E-mail Participante]]</f>
        <v>0</v>
      </c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42"/>
    </row>
    <row r="493" spans="1:34" x14ac:dyDescent="0.55000000000000004">
      <c r="A493" s="222">
        <v>491</v>
      </c>
      <c r="B493" s="224">
        <f>Tabla4[[#This Row],[DNI/NIE Participante / Menor de edad]]</f>
        <v>0</v>
      </c>
      <c r="C493" s="254">
        <f>Tabla4[[#This Row],[Nombre Participante]]</f>
        <v>0</v>
      </c>
      <c r="D493" s="254">
        <f>Tabla4[[#This Row],[Primer Apellido Participante]]</f>
        <v>0</v>
      </c>
      <c r="E493" s="254">
        <f>Tabla4[[#This Row],[Segundo Apellido Participante]]</f>
        <v>0</v>
      </c>
      <c r="F493" s="225">
        <f>Tabla4[[#This Row],[Fecha de Nacimiento Participante]]</f>
        <v>0</v>
      </c>
      <c r="G493" s="264">
        <f>Tabla4[[#This Row],[Sexo Participante]]</f>
        <v>0</v>
      </c>
      <c r="H493" s="264">
        <f>Tabla4[[#This Row],[Cód. Provincia Participante]]</f>
        <v>0</v>
      </c>
      <c r="I493" s="264">
        <f>Tabla4[[#This Row],[Cód. Localidad Participante]]</f>
        <v>0</v>
      </c>
      <c r="J493" s="264">
        <f>Tabla4[[#This Row],[Código Postal Participante]]</f>
        <v>0</v>
      </c>
      <c r="K493" s="265">
        <f>Tabla4[[#This Row],[Dirección Participante]]</f>
        <v>0</v>
      </c>
      <c r="L493" s="264">
        <f>Tabla4[[#This Row],[Teléfono Fijo Participante]]</f>
        <v>0</v>
      </c>
      <c r="M493" s="264">
        <f>Tabla4[[#This Row],[Teléfono Móvil Participante]]</f>
        <v>0</v>
      </c>
      <c r="N493" s="266">
        <f>Tabla4[[#This Row],[E-mail Participante]]</f>
        <v>0</v>
      </c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42"/>
    </row>
    <row r="494" spans="1:34" x14ac:dyDescent="0.55000000000000004">
      <c r="A494" s="222">
        <v>492</v>
      </c>
      <c r="B494" s="213">
        <f>Tabla4[[#This Row],[DNI/NIE Participante / Menor de edad]]</f>
        <v>0</v>
      </c>
      <c r="C494" s="252">
        <f>Tabla4[[#This Row],[Nombre Participante]]</f>
        <v>0</v>
      </c>
      <c r="D494" s="252">
        <f>Tabla4[[#This Row],[Primer Apellido Participante]]</f>
        <v>0</v>
      </c>
      <c r="E494" s="252">
        <f>Tabla4[[#This Row],[Segundo Apellido Participante]]</f>
        <v>0</v>
      </c>
      <c r="F494" s="215">
        <f>Tabla4[[#This Row],[Fecha de Nacimiento Participante]]</f>
        <v>0</v>
      </c>
      <c r="G494" s="257">
        <f>Tabla4[[#This Row],[Sexo Participante]]</f>
        <v>0</v>
      </c>
      <c r="H494" s="258">
        <f>Tabla4[[#This Row],[Cód. Provincia Participante]]</f>
        <v>0</v>
      </c>
      <c r="I494" s="258">
        <f>Tabla4[[#This Row],[Cód. Localidad Participante]]</f>
        <v>0</v>
      </c>
      <c r="J494" s="259">
        <f>Tabla4[[#This Row],[Código Postal Participante]]</f>
        <v>0</v>
      </c>
      <c r="K494" s="260">
        <f>Tabla4[[#This Row],[Dirección Participante]]</f>
        <v>0</v>
      </c>
      <c r="L494" s="261">
        <f>Tabla4[[#This Row],[Teléfono Fijo Participante]]</f>
        <v>0</v>
      </c>
      <c r="M494" s="261">
        <f>Tabla4[[#This Row],[Teléfono Móvil Participante]]</f>
        <v>0</v>
      </c>
      <c r="N494" s="263">
        <f>Tabla4[[#This Row],[E-mail Participante]]</f>
        <v>0</v>
      </c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42"/>
    </row>
    <row r="495" spans="1:34" x14ac:dyDescent="0.55000000000000004">
      <c r="A495" s="222">
        <v>493</v>
      </c>
      <c r="B495" s="224">
        <f>Tabla4[[#This Row],[DNI/NIE Participante / Menor de edad]]</f>
        <v>0</v>
      </c>
      <c r="C495" s="254">
        <f>Tabla4[[#This Row],[Nombre Participante]]</f>
        <v>0</v>
      </c>
      <c r="D495" s="254">
        <f>Tabla4[[#This Row],[Primer Apellido Participante]]</f>
        <v>0</v>
      </c>
      <c r="E495" s="254">
        <f>Tabla4[[#This Row],[Segundo Apellido Participante]]</f>
        <v>0</v>
      </c>
      <c r="F495" s="225">
        <f>Tabla4[[#This Row],[Fecha de Nacimiento Participante]]</f>
        <v>0</v>
      </c>
      <c r="G495" s="264">
        <f>Tabla4[[#This Row],[Sexo Participante]]</f>
        <v>0</v>
      </c>
      <c r="H495" s="264">
        <f>Tabla4[[#This Row],[Cód. Provincia Participante]]</f>
        <v>0</v>
      </c>
      <c r="I495" s="264">
        <f>Tabla4[[#This Row],[Cód. Localidad Participante]]</f>
        <v>0</v>
      </c>
      <c r="J495" s="264">
        <f>Tabla4[[#This Row],[Código Postal Participante]]</f>
        <v>0</v>
      </c>
      <c r="K495" s="265">
        <f>Tabla4[[#This Row],[Dirección Participante]]</f>
        <v>0</v>
      </c>
      <c r="L495" s="264">
        <f>Tabla4[[#This Row],[Teléfono Fijo Participante]]</f>
        <v>0</v>
      </c>
      <c r="M495" s="264">
        <f>Tabla4[[#This Row],[Teléfono Móvil Participante]]</f>
        <v>0</v>
      </c>
      <c r="N495" s="266">
        <f>Tabla4[[#This Row],[E-mail Participante]]</f>
        <v>0</v>
      </c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42"/>
    </row>
    <row r="496" spans="1:34" x14ac:dyDescent="0.55000000000000004">
      <c r="A496" s="222">
        <v>494</v>
      </c>
      <c r="B496" s="213">
        <f>Tabla4[[#This Row],[DNI/NIE Participante / Menor de edad]]</f>
        <v>0</v>
      </c>
      <c r="C496" s="252">
        <f>Tabla4[[#This Row],[Nombre Participante]]</f>
        <v>0</v>
      </c>
      <c r="D496" s="252">
        <f>Tabla4[[#This Row],[Primer Apellido Participante]]</f>
        <v>0</v>
      </c>
      <c r="E496" s="252">
        <f>Tabla4[[#This Row],[Segundo Apellido Participante]]</f>
        <v>0</v>
      </c>
      <c r="F496" s="215">
        <f>Tabla4[[#This Row],[Fecha de Nacimiento Participante]]</f>
        <v>0</v>
      </c>
      <c r="G496" s="257">
        <f>Tabla4[[#This Row],[Sexo Participante]]</f>
        <v>0</v>
      </c>
      <c r="H496" s="258">
        <f>Tabla4[[#This Row],[Cód. Provincia Participante]]</f>
        <v>0</v>
      </c>
      <c r="I496" s="258">
        <f>Tabla4[[#This Row],[Cód. Localidad Participante]]</f>
        <v>0</v>
      </c>
      <c r="J496" s="259">
        <f>Tabla4[[#This Row],[Código Postal Participante]]</f>
        <v>0</v>
      </c>
      <c r="K496" s="260">
        <f>Tabla4[[#This Row],[Dirección Participante]]</f>
        <v>0</v>
      </c>
      <c r="L496" s="261">
        <f>Tabla4[[#This Row],[Teléfono Fijo Participante]]</f>
        <v>0</v>
      </c>
      <c r="M496" s="261">
        <f>Tabla4[[#This Row],[Teléfono Móvil Participante]]</f>
        <v>0</v>
      </c>
      <c r="N496" s="263">
        <f>Tabla4[[#This Row],[E-mail Participante]]</f>
        <v>0</v>
      </c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42"/>
    </row>
    <row r="497" spans="1:34" x14ac:dyDescent="0.55000000000000004">
      <c r="A497" s="222">
        <v>495</v>
      </c>
      <c r="B497" s="224">
        <f>Tabla4[[#This Row],[DNI/NIE Participante / Menor de edad]]</f>
        <v>0</v>
      </c>
      <c r="C497" s="254">
        <f>Tabla4[[#This Row],[Nombre Participante]]</f>
        <v>0</v>
      </c>
      <c r="D497" s="254">
        <f>Tabla4[[#This Row],[Primer Apellido Participante]]</f>
        <v>0</v>
      </c>
      <c r="E497" s="254">
        <f>Tabla4[[#This Row],[Segundo Apellido Participante]]</f>
        <v>0</v>
      </c>
      <c r="F497" s="225">
        <f>Tabla4[[#This Row],[Fecha de Nacimiento Participante]]</f>
        <v>0</v>
      </c>
      <c r="G497" s="264">
        <f>Tabla4[[#This Row],[Sexo Participante]]</f>
        <v>0</v>
      </c>
      <c r="H497" s="264">
        <f>Tabla4[[#This Row],[Cód. Provincia Participante]]</f>
        <v>0</v>
      </c>
      <c r="I497" s="264">
        <f>Tabla4[[#This Row],[Cód. Localidad Participante]]</f>
        <v>0</v>
      </c>
      <c r="J497" s="264">
        <f>Tabla4[[#This Row],[Código Postal Participante]]</f>
        <v>0</v>
      </c>
      <c r="K497" s="265">
        <f>Tabla4[[#This Row],[Dirección Participante]]</f>
        <v>0</v>
      </c>
      <c r="L497" s="264">
        <f>Tabla4[[#This Row],[Teléfono Fijo Participante]]</f>
        <v>0</v>
      </c>
      <c r="M497" s="264">
        <f>Tabla4[[#This Row],[Teléfono Móvil Participante]]</f>
        <v>0</v>
      </c>
      <c r="N497" s="266">
        <f>Tabla4[[#This Row],[E-mail Participante]]</f>
        <v>0</v>
      </c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42"/>
    </row>
    <row r="498" spans="1:34" x14ac:dyDescent="0.55000000000000004">
      <c r="A498" s="222">
        <v>496</v>
      </c>
      <c r="B498" s="213">
        <f>Tabla4[[#This Row],[DNI/NIE Participante / Menor de edad]]</f>
        <v>0</v>
      </c>
      <c r="C498" s="252">
        <f>Tabla4[[#This Row],[Nombre Participante]]</f>
        <v>0</v>
      </c>
      <c r="D498" s="252">
        <f>Tabla4[[#This Row],[Primer Apellido Participante]]</f>
        <v>0</v>
      </c>
      <c r="E498" s="252">
        <f>Tabla4[[#This Row],[Segundo Apellido Participante]]</f>
        <v>0</v>
      </c>
      <c r="F498" s="215">
        <f>Tabla4[[#This Row],[Fecha de Nacimiento Participante]]</f>
        <v>0</v>
      </c>
      <c r="G498" s="257">
        <f>Tabla4[[#This Row],[Sexo Participante]]</f>
        <v>0</v>
      </c>
      <c r="H498" s="258">
        <f>Tabla4[[#This Row],[Cód. Provincia Participante]]</f>
        <v>0</v>
      </c>
      <c r="I498" s="258">
        <f>Tabla4[[#This Row],[Cód. Localidad Participante]]</f>
        <v>0</v>
      </c>
      <c r="J498" s="259">
        <f>Tabla4[[#This Row],[Código Postal Participante]]</f>
        <v>0</v>
      </c>
      <c r="K498" s="260">
        <f>Tabla4[[#This Row],[Dirección Participante]]</f>
        <v>0</v>
      </c>
      <c r="L498" s="261">
        <f>Tabla4[[#This Row],[Teléfono Fijo Participante]]</f>
        <v>0</v>
      </c>
      <c r="M498" s="261">
        <f>Tabla4[[#This Row],[Teléfono Móvil Participante]]</f>
        <v>0</v>
      </c>
      <c r="N498" s="263">
        <f>Tabla4[[#This Row],[E-mail Participante]]</f>
        <v>0</v>
      </c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42"/>
    </row>
    <row r="499" spans="1:34" x14ac:dyDescent="0.55000000000000004">
      <c r="A499" s="222">
        <v>497</v>
      </c>
      <c r="B499" s="224">
        <f>Tabla4[[#This Row],[DNI/NIE Participante / Menor de edad]]</f>
        <v>0</v>
      </c>
      <c r="C499" s="254">
        <f>Tabla4[[#This Row],[Nombre Participante]]</f>
        <v>0</v>
      </c>
      <c r="D499" s="254">
        <f>Tabla4[[#This Row],[Primer Apellido Participante]]</f>
        <v>0</v>
      </c>
      <c r="E499" s="254">
        <f>Tabla4[[#This Row],[Segundo Apellido Participante]]</f>
        <v>0</v>
      </c>
      <c r="F499" s="225">
        <f>Tabla4[[#This Row],[Fecha de Nacimiento Participante]]</f>
        <v>0</v>
      </c>
      <c r="G499" s="264">
        <f>Tabla4[[#This Row],[Sexo Participante]]</f>
        <v>0</v>
      </c>
      <c r="H499" s="264">
        <f>Tabla4[[#This Row],[Cód. Provincia Participante]]</f>
        <v>0</v>
      </c>
      <c r="I499" s="264">
        <f>Tabla4[[#This Row],[Cód. Localidad Participante]]</f>
        <v>0</v>
      </c>
      <c r="J499" s="264">
        <f>Tabla4[[#This Row],[Código Postal Participante]]</f>
        <v>0</v>
      </c>
      <c r="K499" s="265">
        <f>Tabla4[[#This Row],[Dirección Participante]]</f>
        <v>0</v>
      </c>
      <c r="L499" s="264">
        <f>Tabla4[[#This Row],[Teléfono Fijo Participante]]</f>
        <v>0</v>
      </c>
      <c r="M499" s="264">
        <f>Tabla4[[#This Row],[Teléfono Móvil Participante]]</f>
        <v>0</v>
      </c>
      <c r="N499" s="266">
        <f>Tabla4[[#This Row],[E-mail Participante]]</f>
        <v>0</v>
      </c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42"/>
    </row>
    <row r="500" spans="1:34" x14ac:dyDescent="0.55000000000000004">
      <c r="A500" s="228">
        <v>498</v>
      </c>
      <c r="B500" s="229">
        <f>Tabla4[[#This Row],[DNI/NIE Participante / Menor de edad]]</f>
        <v>0</v>
      </c>
      <c r="C500" s="255">
        <f>Tabla4[[#This Row],[Nombre Participante]]</f>
        <v>0</v>
      </c>
      <c r="D500" s="255">
        <f>Tabla4[[#This Row],[Primer Apellido Participante]]</f>
        <v>0</v>
      </c>
      <c r="E500" s="255">
        <f>Tabla4[[#This Row],[Segundo Apellido Participante]]</f>
        <v>0</v>
      </c>
      <c r="F500" s="231">
        <f>Tabla4[[#This Row],[Fecha de Nacimiento Participante]]</f>
        <v>0</v>
      </c>
      <c r="G500" s="267">
        <f>Tabla4[[#This Row],[Sexo Participante]]</f>
        <v>0</v>
      </c>
      <c r="H500" s="268">
        <f>Tabla4[[#This Row],[Cód. Provincia Participante]]</f>
        <v>0</v>
      </c>
      <c r="I500" s="268">
        <f>Tabla4[[#This Row],[Cód. Localidad Participante]]</f>
        <v>0</v>
      </c>
      <c r="J500" s="269">
        <f>Tabla4[[#This Row],[Código Postal Participante]]</f>
        <v>0</v>
      </c>
      <c r="K500" s="270">
        <f>Tabla4[[#This Row],[Dirección Participante]]</f>
        <v>0</v>
      </c>
      <c r="L500" s="271">
        <f>Tabla4[[#This Row],[Teléfono Fijo Participante]]</f>
        <v>0</v>
      </c>
      <c r="M500" s="271">
        <f>Tabla4[[#This Row],[Teléfono Móvil Participante]]</f>
        <v>0</v>
      </c>
      <c r="N500" s="272">
        <f>Tabla4[[#This Row],[E-mail Participante]]</f>
        <v>0</v>
      </c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240"/>
      <c r="Z500" s="240"/>
      <c r="AA500" s="238"/>
      <c r="AB500" s="240"/>
      <c r="AC500" s="240"/>
      <c r="AD500" s="240"/>
      <c r="AE500" s="240"/>
      <c r="AF500" s="240"/>
      <c r="AG500" s="240"/>
      <c r="AH500" s="243"/>
    </row>
  </sheetData>
  <sheetProtection algorithmName="SHA-512" hashValue="XfyONr0+qIOgLynxLohJnQz7BmiP5eDoRhcrHnmaCyv/EnKCJjgdhChceSqOVaIeHHkzt0pCzXcONor7qoRF5Q==" saltValue="AVTcgaR1EyuaTVsb4sluow==" spinCount="100000" sheet="1" objects="1" scenarios="1"/>
  <conditionalFormatting sqref="B1:N1048576">
    <cfRule type="cellIs" dxfId="5" priority="1" operator="equal">
      <formula>0</formula>
    </cfRule>
  </conditionalFormatting>
  <dataValidations count="3">
    <dataValidation type="custom" allowBlank="1" showInputMessage="1" showErrorMessage="1" error="Comprobar y corregir número o letra" sqref="B3:B500" xr:uid="{00000000-0002-0000-0700-000000000000}">
      <formula1>MID(B3,9,1)=MID("TRWAGMYFPDXBNJZSQVHLCKE",MOD(VALUE(MID(SUBSTITUTE(SUBSTITUTE(SUBSTITUTE(B3,"X",0),"Y",1),"Z",2),1,8)),23)+1,1)</formula1>
    </dataValidation>
    <dataValidation type="textLength" allowBlank="1" showInputMessage="1" showErrorMessage="1" prompt="Máximo 100 caracteres" sqref="E3:E500" xr:uid="{00000000-0002-0000-0700-000002000000}">
      <formula1>1</formula1>
      <formula2>100</formula2>
    </dataValidation>
    <dataValidation type="textLength" allowBlank="1" showInputMessage="1" showErrorMessage="1" prompt="Dato obligatorio. _x000a_Máximo 100 caracteres" sqref="C3:D500" xr:uid="{00000000-0002-0000-0700-000003000000}">
      <formula1>1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AFC6B6D-AFBA-4375-91AF-7C7B378470B9}">
          <x14:formula1>
            <xm:f>Lista!$A$6:$A$16</xm:f>
          </x14:formula1>
          <xm:sqref>O3:O500 Q3:Q500 T3:T500 AC3:AC500 AA3:AA500</xm:sqref>
        </x14:dataValidation>
        <x14:dataValidation type="list" allowBlank="1" showInputMessage="1" showErrorMessage="1" xr:uid="{BBCC40B8-D4A4-4441-AD13-6B2D9C9B9C3F}">
          <x14:formula1>
            <xm:f>Lista!$C$6:$C$10</xm:f>
          </x14:formula1>
          <xm:sqref>P3:P500 R3:S500 V3:X500 AB3:AB500 AH3:AH500</xm:sqref>
        </x14:dataValidation>
        <x14:dataValidation type="list" allowBlank="1" showInputMessage="1" showErrorMessage="1" xr:uid="{B3DD9B46-C5E6-4F69-8CFF-DDE9CC01CCB2}">
          <x14:formula1>
            <xm:f>Lista!$E$6:$E$11</xm:f>
          </x14:formula1>
          <xm:sqref>U3:U500 AE3:AG500 Z3:Z500</xm:sqref>
        </x14:dataValidation>
        <x14:dataValidation type="list" allowBlank="1" showInputMessage="1" showErrorMessage="1" xr:uid="{D8EAE8AC-A1C2-4954-8768-F2534B27B36B}">
          <x14:formula1>
            <xm:f>Lista!$G$6:$G$13</xm:f>
          </x14:formula1>
          <xm:sqref>Y3:Y500</xm:sqref>
        </x14:dataValidation>
        <x14:dataValidation type="list" allowBlank="1" showInputMessage="1" showErrorMessage="1" xr:uid="{9E5DB1E1-E034-4E39-B1EE-A39E843E55C1}">
          <x14:formula1>
            <xm:f>Lista!$I$6:$I$12</xm:f>
          </x14:formula1>
          <xm:sqref>AD3:AD500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k N i V T E 6 y n e k A A A A 9 g A A A B I A H A B D b 2 5 m a W c v U G F j a 2 F n Z S 5 4 b W w g o h g A K K A U A A A A A A A A A A A A A A A A A A A A A A A A A A A A h Y + x D o I w G I R f h X S n f 6 m L I T 9 1 M G 6 S m J A Y 1 6 Z U a I R i a L G 8 m 4 O P 5 C u I U d T N 8 e 6 + S + 7 u 1 x u u x r a J L r p 3 p r M Z S S g j k b a q K 4 2 t M j L 4 Y 7 w k K 4 E 7 q U 6 y 0 t E E W 5 e O z m S k 9 v 6 c A o Q Q a F j Q r q + A M 5 b A I d 8 W q t a t j I 1 1 X l q l y a d V / m 8 R g f v X G M F p w j j l b N q E M J u Y G / s F + J Q 9 0 x 8 T 1 0 P j h 1 4 L 7 e J N g T B L h P c H 8 Q B Q S w M E F A A C A A g A T k N i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5 D Y l U o i k e 4 D g A A A B E A A A A T A B w A R m 9 y b X V s Y X M v U 2 V j d G l v b j E u b S C i G A A o o B Q A A A A A A A A A A A A A A A A A A A A A A A A A A A A r T k 0 u y c z P U w i G 0 I b W A F B L A Q I t A B Q A A g A I A E 5 D Y l U x O s p 3 p A A A A P Y A A A A S A A A A A A A A A A A A A A A A A A A A A A B D b 2 5 m a W c v U G F j a 2 F n Z S 5 4 b W x Q S w E C L Q A U A A I A C A B O Q 2 J V D 8 r p q 6 Q A A A D p A A A A E w A A A A A A A A A A A A A A A A D w A A A A W 0 N v b n R l b n R f V H l w Z X N d L n h t b F B L A Q I t A B Q A A g A I A E 5 D Y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G d 8 g e + 6 0 Q 7 5 g Z o Q u y 6 Y i A A A A A A I A A A A A A A N m A A D A A A A A E A A A A M F I s Y D c O c x Y I M E K B l 9 a k c w A A A A A B I A A A K A A A A A Q A A A A Y M 3 L t X z i I I i w R U w l h v L 0 b F A A A A B k L k R m z D H B g d j Z E K S 9 M D Q J e C / G u E 2 a p E y t F w S 3 H q 4 q w 8 p + o T 7 P U t K 4 A d e m A F T 5 D k / 9 W D t M z y v k 7 K L x k J f V E a h y n s v / O R E w H 8 g I K v Y s t 3 3 M S B Q A A A B p z Q g R F 3 t + L L D g 0 / E L e 9 x i k t i K 7 Q = = < / D a t a M a s h u p > 
</file>

<file path=customXml/itemProps1.xml><?xml version="1.0" encoding="utf-8"?>
<ds:datastoreItem xmlns:ds="http://schemas.openxmlformats.org/officeDocument/2006/customXml" ds:itemID="{7E3C2A52-42F8-403A-B54B-2748C73F7A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69</vt:i4>
      </vt:variant>
    </vt:vector>
  </HeadingPairs>
  <TitlesOfParts>
    <vt:vector size="82" baseType="lpstr">
      <vt:lpstr>Campos y Formato</vt:lpstr>
      <vt:lpstr>actuaciones</vt:lpstr>
      <vt:lpstr>Provincias</vt:lpstr>
      <vt:lpstr>Localidades</vt:lpstr>
      <vt:lpstr>Nivel Estudios</vt:lpstr>
      <vt:lpstr>DEGURBA</vt:lpstr>
      <vt:lpstr>Instrucciones</vt:lpstr>
      <vt:lpstr>Cuestionario inicial</vt:lpstr>
      <vt:lpstr>Cuestionario Final</vt:lpstr>
      <vt:lpstr>Resultado</vt:lpstr>
      <vt:lpstr>Lista</vt:lpstr>
      <vt:lpstr>DIN</vt:lpstr>
      <vt:lpstr>comprobación</vt:lpstr>
      <vt:lpstr>ALAVA</vt:lpstr>
      <vt:lpstr>ALBACETE</vt:lpstr>
      <vt:lpstr>ALICANTE</vt:lpstr>
      <vt:lpstr>ALMERIA</vt:lpstr>
      <vt:lpstr>DEGURBA!Área_de_impresión</vt:lpstr>
      <vt:lpstr>ASTURIAS</vt:lpstr>
      <vt:lpstr>AVILA</vt:lpstr>
      <vt:lpstr>BADAJOZ</vt:lpstr>
      <vt:lpstr>BALEARS</vt:lpstr>
      <vt:lpstr>BARCELONA</vt:lpstr>
      <vt:lpstr>BIZKAIA</vt:lpstr>
      <vt:lpstr>BURGOS</vt:lpstr>
      <vt:lpstr>CACERES</vt:lpstr>
      <vt:lpstr>CADIZ</vt:lpstr>
      <vt:lpstr>CANTABRIA</vt:lpstr>
      <vt:lpstr>CASTELLON</vt:lpstr>
      <vt:lpstr>CEUTA</vt:lpstr>
      <vt:lpstr>CINCO_IEJ</vt:lpstr>
      <vt:lpstr>CIUDADREAL</vt:lpstr>
      <vt:lpstr>CORDOBA</vt:lpstr>
      <vt:lpstr>CORUÑA</vt:lpstr>
      <vt:lpstr>CUENCA</vt:lpstr>
      <vt:lpstr>DOS</vt:lpstr>
      <vt:lpstr>GIPUZKOA</vt:lpstr>
      <vt:lpstr>GIRONA</vt:lpstr>
      <vt:lpstr>GRANADA</vt:lpstr>
      <vt:lpstr>GUADALAJARA</vt:lpstr>
      <vt:lpstr>HUELVA</vt:lpstr>
      <vt:lpstr>HUESCA</vt:lpstr>
      <vt:lpstr>JAEN</vt:lpstr>
      <vt:lpstr>LEON</vt:lpstr>
      <vt:lpstr>LLEIDA</vt:lpstr>
      <vt:lpstr>LUGO</vt:lpstr>
      <vt:lpstr>MADRID</vt:lpstr>
      <vt:lpstr>MALAGA</vt:lpstr>
      <vt:lpstr>MELILLA</vt:lpstr>
      <vt:lpstr>MURCIA</vt:lpstr>
      <vt:lpstr>NAVARRA</vt:lpstr>
      <vt:lpstr>OCHO</vt:lpstr>
      <vt:lpstr>OCHO_IEJ</vt:lpstr>
      <vt:lpstr>OURENSE</vt:lpstr>
      <vt:lpstr>PALENCIA</vt:lpstr>
      <vt:lpstr>PALMAS</vt:lpstr>
      <vt:lpstr>PO</vt:lpstr>
      <vt:lpstr>POCM</vt:lpstr>
      <vt:lpstr>POCM_</vt:lpstr>
      <vt:lpstr>POEJ</vt:lpstr>
      <vt:lpstr>POEJ_</vt:lpstr>
      <vt:lpstr>PONTEVEDRA</vt:lpstr>
      <vt:lpstr>REACT</vt:lpstr>
      <vt:lpstr>RIOJA</vt:lpstr>
      <vt:lpstr>SALAMANCA</vt:lpstr>
      <vt:lpstr>SEGOVIA</vt:lpstr>
      <vt:lpstr>SEVILLA</vt:lpstr>
      <vt:lpstr>SEXO_PARTICIPANTE</vt:lpstr>
      <vt:lpstr>SORIA</vt:lpstr>
      <vt:lpstr>TARRAGONA</vt:lpstr>
      <vt:lpstr>TENERIFE</vt:lpstr>
      <vt:lpstr>TERUEL</vt:lpstr>
      <vt:lpstr>comprobación!Títulos_a_imprimir</vt:lpstr>
      <vt:lpstr>DEGURBA!Títulos_a_imprimir</vt:lpstr>
      <vt:lpstr>TOLEDO</vt:lpstr>
      <vt:lpstr>TRES</vt:lpstr>
      <vt:lpstr>UNO</vt:lpstr>
      <vt:lpstr>UNO_IEJ</vt:lpstr>
      <vt:lpstr>VALENCIA</vt:lpstr>
      <vt:lpstr>VALLADOLID</vt:lpstr>
      <vt:lpstr>ZAMORA</vt:lpstr>
      <vt:lpstr>ZARAGOZA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Pedraza García-Calvo</dc:creator>
  <cp:lastModifiedBy>Gloria Rodríguez Sánchez</cp:lastModifiedBy>
  <cp:lastPrinted>2021-02-15T12:07:45Z</cp:lastPrinted>
  <dcterms:created xsi:type="dcterms:W3CDTF">2018-02-16T11:49:43Z</dcterms:created>
  <dcterms:modified xsi:type="dcterms:W3CDTF">2022-11-04T10:51:44Z</dcterms:modified>
</cp:coreProperties>
</file>